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rafae\Downloads\COURSERA - IBM - DATA SCIENCE\"/>
    </mc:Choice>
  </mc:AlternateContent>
  <xr:revisionPtr revIDLastSave="0" documentId="13_ncr:1_{6AC59CCC-2483-4121-BE0B-30DCD1C353F0}" xr6:coauthVersionLast="47" xr6:coauthVersionMax="47" xr10:uidLastSave="{00000000-0000-0000-0000-000000000000}"/>
  <bookViews>
    <workbookView xWindow="-120" yWindow="-120" windowWidth="29040" windowHeight="15840" activeTab="2" xr2:uid="{D535739E-F570-43B9-B15D-1AD459AD50CA}"/>
  </bookViews>
  <sheets>
    <sheet name="ex_gravidez" sheetId="1" r:id="rId1"/>
    <sheet name="ex_doenca" sheetId="2" r:id="rId2"/>
    <sheet name="ex_email" sheetId="3" r:id="rId3"/>
    <sheet name="ex_chuva" sheetId="5" r:id="rId4"/>
    <sheet name="ex_Curva ROC e AUC"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8" i="1" l="1"/>
  <c r="J28" i="1"/>
  <c r="M28" i="1" s="1"/>
  <c r="J27" i="1"/>
  <c r="M27" i="1" s="1"/>
  <c r="M29" i="1" s="1"/>
  <c r="M28" i="2"/>
  <c r="K28" i="2"/>
  <c r="J28" i="2"/>
  <c r="J27" i="2"/>
  <c r="M27" i="2" s="1"/>
  <c r="M29" i="2" s="1"/>
  <c r="K28" i="3"/>
  <c r="J28" i="3"/>
  <c r="M28" i="3" s="1"/>
  <c r="M27" i="3"/>
  <c r="J27" i="3"/>
  <c r="K28" i="5"/>
  <c r="M28" i="5" s="1"/>
  <c r="J28" i="5"/>
  <c r="J27" i="5"/>
  <c r="M27" i="5" s="1"/>
  <c r="K20" i="5"/>
  <c r="I20" i="5"/>
  <c r="M20" i="5" s="1"/>
  <c r="I19" i="5"/>
  <c r="M19" i="5" s="1"/>
  <c r="M21" i="5" s="1"/>
  <c r="L16" i="5"/>
  <c r="I16" i="5"/>
  <c r="M16" i="5" s="1"/>
  <c r="M15" i="5"/>
  <c r="I15" i="5"/>
  <c r="L12" i="5"/>
  <c r="K12" i="5"/>
  <c r="J12" i="5"/>
  <c r="I12" i="5"/>
  <c r="J11" i="5"/>
  <c r="I11" i="5"/>
  <c r="M11" i="5" s="1"/>
  <c r="D32" i="4"/>
  <c r="G32" i="4" s="1"/>
  <c r="E31" i="4"/>
  <c r="G31" i="4" s="1"/>
  <c r="E32" i="4"/>
  <c r="F28" i="4"/>
  <c r="C28" i="4"/>
  <c r="G28" i="4" s="1"/>
  <c r="C27" i="4"/>
  <c r="G27" i="4" s="1"/>
  <c r="K20" i="3"/>
  <c r="I20" i="3"/>
  <c r="M20" i="3" s="1"/>
  <c r="M21" i="3" s="1"/>
  <c r="M19" i="3"/>
  <c r="I19" i="3"/>
  <c r="L16" i="3"/>
  <c r="I16" i="3"/>
  <c r="M16" i="3" s="1"/>
  <c r="I15" i="3"/>
  <c r="M15" i="3" s="1"/>
  <c r="L12" i="3"/>
  <c r="K12" i="3"/>
  <c r="J12" i="3"/>
  <c r="I12" i="3"/>
  <c r="J11" i="3"/>
  <c r="I11" i="3"/>
  <c r="M21" i="2"/>
  <c r="M20" i="2"/>
  <c r="K20" i="2"/>
  <c r="I20" i="2"/>
  <c r="I19" i="2"/>
  <c r="M19" i="2" s="1"/>
  <c r="L16" i="2"/>
  <c r="I16" i="2"/>
  <c r="I15" i="2"/>
  <c r="M15" i="2" s="1"/>
  <c r="L12" i="2"/>
  <c r="K12" i="2"/>
  <c r="J12" i="2"/>
  <c r="I12" i="2"/>
  <c r="M12" i="2" s="1"/>
  <c r="J11" i="2"/>
  <c r="I11" i="2"/>
  <c r="K20" i="1"/>
  <c r="I20" i="1"/>
  <c r="I19" i="1"/>
  <c r="M19" i="1" s="1"/>
  <c r="L16" i="1"/>
  <c r="I15" i="1"/>
  <c r="M15" i="1" s="1"/>
  <c r="I16" i="1"/>
  <c r="L12" i="1"/>
  <c r="K12" i="1"/>
  <c r="J12" i="1"/>
  <c r="I12" i="1"/>
  <c r="J11" i="1"/>
  <c r="I11" i="1"/>
  <c r="M29" i="3" l="1"/>
  <c r="M29" i="5"/>
  <c r="M12" i="5"/>
  <c r="M13" i="5" s="1"/>
  <c r="M17" i="5"/>
  <c r="M25" i="5" s="1"/>
  <c r="G33" i="4"/>
  <c r="G29" i="4"/>
  <c r="M12" i="3"/>
  <c r="M13" i="3" s="1"/>
  <c r="M11" i="3"/>
  <c r="M17" i="3"/>
  <c r="M25" i="3"/>
  <c r="M24" i="3"/>
  <c r="M23" i="3"/>
  <c r="M11" i="2"/>
  <c r="M16" i="2"/>
  <c r="M17" i="2" s="1"/>
  <c r="M13" i="2"/>
  <c r="M16" i="1"/>
  <c r="M17" i="1" s="1"/>
  <c r="M11" i="1"/>
  <c r="M20" i="1"/>
  <c r="M12" i="1"/>
  <c r="M23" i="5" l="1"/>
  <c r="M24" i="5"/>
  <c r="M24" i="2"/>
  <c r="M23" i="2"/>
  <c r="M25" i="2"/>
  <c r="M21" i="1"/>
  <c r="M13" i="1"/>
  <c r="M25" i="1" l="1"/>
  <c r="M24" i="1"/>
  <c r="M23" i="1"/>
</calcChain>
</file>

<file path=xl/sharedStrings.xml><?xml version="1.0" encoding="utf-8"?>
<sst xmlns="http://schemas.openxmlformats.org/spreadsheetml/2006/main" count="374" uniqueCount="64">
  <si>
    <t>TP</t>
  </si>
  <si>
    <t>TN</t>
  </si>
  <si>
    <t>FP</t>
  </si>
  <si>
    <t>FN</t>
  </si>
  <si>
    <t>ACURACIA</t>
  </si>
  <si>
    <t>RECALL</t>
  </si>
  <si>
    <t>-</t>
  </si>
  <si>
    <t>PRECISÃO</t>
  </si>
  <si>
    <t>F-SCORE</t>
  </si>
  <si>
    <t>https://medium.com/data-hackers/entendendo-o-que-%C3%A9-matriz-de-confus%C3%A3o-com-python-114e683ec509</t>
  </si>
  <si>
    <t>FONTE</t>
  </si>
  <si>
    <r>
      <t>Verdadeiro positivo (true positive — TP)</t>
    </r>
    <r>
      <rPr>
        <i/>
        <sz val="12"/>
        <color rgb="FF292929"/>
        <rFont val="Calibri"/>
        <family val="2"/>
        <scheme val="minor"/>
      </rPr>
      <t>: ocorre quando no conjunto real, a classe que estamos buscando foi prevista corretamente. Por exemplo, quando a mulher está grávida e o modelo previu corretamente que ela está grávida.</t>
    </r>
  </si>
  <si>
    <r>
      <t>Falso positivo (false positive — FP)</t>
    </r>
    <r>
      <rPr>
        <i/>
        <sz val="12"/>
        <color rgb="FF292929"/>
        <rFont val="Calibri"/>
        <family val="2"/>
        <scheme val="minor"/>
      </rPr>
      <t>: ocorre quando no conjunto real, a classe que estamos buscando prever foi prevista incorretamente. Exemplo: a mulher não está grávida, mas o modelo disse que ela está.</t>
    </r>
  </si>
  <si>
    <r>
      <t>Falso verdadeiro (true negative — TN)</t>
    </r>
    <r>
      <rPr>
        <i/>
        <sz val="12"/>
        <color rgb="FF292929"/>
        <rFont val="Calibri"/>
        <family val="2"/>
        <scheme val="minor"/>
      </rPr>
      <t>: ocorre quando no conjunto real, a classe que não estamos buscando prever foi prevista corretamente. Exemplo: a mulher não estava grávida, e o modelo previu corretamente que ela não está.</t>
    </r>
  </si>
  <si>
    <r>
      <t>Falso negativo (false negative — FN)</t>
    </r>
    <r>
      <rPr>
        <i/>
        <sz val="12"/>
        <color rgb="FF292929"/>
        <rFont val="Calibri"/>
        <family val="2"/>
        <scheme val="minor"/>
      </rPr>
      <t>: ocorre quando no conjunto real, a classe que não estamos buscando prever foi prevista incorretamente. Por exemplo, quando a mulher está grávida e o modelo previu incorretamente que ela não está grávida.</t>
    </r>
  </si>
  <si>
    <t>Nosso modelo tem uma precisão de 0,5 – em outras palavras, quando prediz que um tumor é maligno, está correto 50% das vezes</t>
  </si>
  <si>
    <t>Nosso modelo tem um recall de 0,11 - em outras palavras, identifica corretamente 11% de todos os tumores malignos</t>
  </si>
  <si>
    <r>
      <t>Verdadeiro positivo (true positive — TP)</t>
    </r>
    <r>
      <rPr>
        <i/>
        <sz val="12"/>
        <color rgb="FF292929"/>
        <rFont val="Calibri"/>
        <family val="2"/>
        <scheme val="minor"/>
      </rPr>
      <t>: ocorre quando no conjunto real, a classe que estamos buscando foi prevista corretamente. Por exemplo, quando a mulher tem um tumor e o modelo previu corretamente que ela de fato tem.</t>
    </r>
  </si>
  <si>
    <r>
      <t>Falso positivo (false positive — FP)</t>
    </r>
    <r>
      <rPr>
        <i/>
        <sz val="12"/>
        <color rgb="FF292929"/>
        <rFont val="Calibri"/>
        <family val="2"/>
        <scheme val="minor"/>
      </rPr>
      <t>: ocorre quando no conjunto real, a classe que estamos buscando prever foi prevista incorretamente. Exemplo: a mulher não tem tumor, mas o modelo disse que ela tem.</t>
    </r>
  </si>
  <si>
    <r>
      <t>Falso verdadeiro (true negative — TN)</t>
    </r>
    <r>
      <rPr>
        <i/>
        <sz val="12"/>
        <color rgb="FF292929"/>
        <rFont val="Calibri"/>
        <family val="2"/>
        <scheme val="minor"/>
      </rPr>
      <t>: ocorre quando no conjunto real, a classe que não estamos buscando prever foi prevista corretamente. Exemplo: a mulher não tem tumor, e o modelo previu corretamente que ela não tem.</t>
    </r>
  </si>
  <si>
    <r>
      <t>Falso negativo (false negative — FN)</t>
    </r>
    <r>
      <rPr>
        <i/>
        <sz val="12"/>
        <color rgb="FF292929"/>
        <rFont val="Calibri"/>
        <family val="2"/>
        <scheme val="minor"/>
      </rPr>
      <t>: ocorre quando no conjunto real, a classe que não estamos buscando prever foi prevista incorretamente. Por exemplo, quando a mulher tem tumor e o modelo previu incorretamente que ela não tem.</t>
    </r>
  </si>
  <si>
    <t>https://developers.google.com/machine-learning/crash-course/classification/precision-and-recall</t>
  </si>
  <si>
    <t>A precisão mede a porcentagem de e-mails sinalizados como spam que foram classificados corretamente</t>
  </si>
  <si>
    <t>ACERTO</t>
  </si>
  <si>
    <t>ALARME FALSO. SUPERESTIMADO</t>
  </si>
  <si>
    <t>REJEIÇÃO CORRETA</t>
  </si>
  <si>
    <t>ERRO, SUBESTIMADO</t>
  </si>
  <si>
    <t>--------</t>
  </si>
  <si>
    <t>Uma curva ROC ( curva característica de operação do receptor ) é um gráfico que mostra o desempenho de um modelo de classificação em todos os limites de classificação. Esta curva traça dois parâmetros:</t>
  </si>
  <si>
    <t>RESUMO</t>
  </si>
  <si>
    <t>TPR (TRUE POSITIVE RATE)</t>
  </si>
  <si>
    <t>FPR (FALSE POSITIVE RATE)</t>
  </si>
  <si>
    <t>Uma curva ROC plota TPR vs. FPR em diferentes limites de classificação. A redução do limite de classificação classifica mais itens como positivos, aumentando assim tanto os falsos positivos quanto os verdadeiros positivos. A figura a seguir mostra uma curva ROC típica</t>
  </si>
  <si>
    <t>Para computar os pontos em uma curva ROC, poderíamos avaliar um modelo de regressão logística muitas vezes com diferentes limiares de classificação, mas isso seria ineficiente. Felizmente, existe um algoritmo eficiente baseado em classificação que pode fornecer essas informações para nós, chamado AUC</t>
  </si>
  <si>
    <t>https://developers.google.com/machine-learning/crash-course/classification/roc-and-auc</t>
  </si>
  <si>
    <t>AUC fornece uma medida agregada de desempenho em todos os limites de classificação possíveis. Uma maneira de interpretar a AUC é como a probabilidade de que o modelo classifique um exemplo positivo aleatório mais alto do que um exemplo negativo aleatório</t>
  </si>
  <si>
    <t>AUC representa a probabilidade de que um exemplo aleatório positivo (verde) esteja posicionado à direita de um exemplo aleatório negativo (vermelho).</t>
  </si>
  <si>
    <t>AUC varia em valor de 0 a 1. Um modelo cujas previsões estão 100% erradas tem uma AUC de 0,0; aquele cujas previsões estão 100% corretas tem uma AUC de 1,0.</t>
  </si>
  <si>
    <t>AUC é invariante de limiar de classificação . Ele mede a qualidade das previsões do modelo, independentemente do limite de classificação escolhido.</t>
  </si>
  <si>
    <t>AUC é invariante em escala . Ele mede quão bem as previsões são classificadas, em vez de seus valores absolutos.</t>
  </si>
  <si>
    <t>https://diegomariano.com/metricas-de-avaliacao-em-machine-learning/</t>
  </si>
  <si>
    <t>Nosso modelo tem uma precisão de 0,72 – em outras palavras, quando prediz que vai chover, está correto 72% das vezes</t>
  </si>
  <si>
    <t>Nosso modelo tem um recall de 0,8 - em outras palavras, identifica corretamente 80% que choveu</t>
  </si>
  <si>
    <t>TP + FP</t>
  </si>
  <si>
    <t>Valores preditos como positivos</t>
  </si>
  <si>
    <t>TN + FN</t>
  </si>
  <si>
    <t>Valores preditos como negativos</t>
  </si>
  <si>
    <t>Essa métrica avalia a capacidade do método de detectar com sucesso resultados classificados como positivos. Ela pode ser obtida pela equação (conhecida tb como Sensibilidade)</t>
  </si>
  <si>
    <t>ESPECIFICIDADE</t>
  </si>
  <si>
    <t>Avalia a capacidade do método de detectar resultados negativos</t>
  </si>
  <si>
    <t>Nosso modelo tem um recall de 0,6 - em outras palavras, identifica corretamente 60% da gravidez</t>
  </si>
  <si>
    <t>Nosso modelo tem uma precisão de 0,75 – em outras palavras, quando prediz que está gravida, está correto 75% das vezes</t>
  </si>
  <si>
    <t>False Positive Rate ( FPR ) é sinônimo de Especificidade</t>
  </si>
  <si>
    <t>True Positive Rate ( TPR ) é sinônimo de Recall</t>
  </si>
  <si>
    <t>Uma curva ROC pode ser avaliada pela métrica AUC (Area Under the Curve ou “área sob a curva”). AUC calcula a área da forma bidimensional formada abaixo da curva. Essa métrica indica a probabilidade de duas previsões serem corretamente ranqueadas. A AUC será um valor entre 0 e 1. Quanto maior esse valor, melhor a capacidade do modelo em separar classes [4].</t>
  </si>
  <si>
    <r>
      <t>Falso positivo (false positive — FP)</t>
    </r>
    <r>
      <rPr>
        <i/>
        <sz val="12"/>
        <color rgb="FF292929"/>
        <rFont val="Calibri"/>
        <family val="2"/>
        <scheme val="minor"/>
      </rPr>
      <t>: ocorre quando no conjunto real, a classe que estamos buscando prever foi prevista incorretamente. Exemplo: não choveu, mas o modelo disse que choveu</t>
    </r>
  </si>
  <si>
    <r>
      <t>Verdadeiro positivo (true positive — TP)</t>
    </r>
    <r>
      <rPr>
        <i/>
        <sz val="12"/>
        <color rgb="FF292929"/>
        <rFont val="Calibri"/>
        <family val="2"/>
        <scheme val="minor"/>
      </rPr>
      <t>: ocorre quando no conjunto real, a classe que estamos buscando foi prevista corretamente. Por exemplo, quando choveu e o modelo previu corretamente que choveu</t>
    </r>
  </si>
  <si>
    <r>
      <t>Falso verdadeiro (true negative — TN)</t>
    </r>
    <r>
      <rPr>
        <i/>
        <sz val="12"/>
        <color rgb="FF292929"/>
        <rFont val="Calibri"/>
        <family val="2"/>
        <scheme val="minor"/>
      </rPr>
      <t>: ocorre quando no conjunto real, a classe que não estamos buscando prever foi prevista corretamente. Exemplo: não choveu, e o modelo previu corretamente que não choveu</t>
    </r>
  </si>
  <si>
    <r>
      <t>Falso negativo (false negative — FN)</t>
    </r>
    <r>
      <rPr>
        <i/>
        <sz val="12"/>
        <color rgb="FF292929"/>
        <rFont val="Calibri"/>
        <family val="2"/>
        <scheme val="minor"/>
      </rPr>
      <t>: ocorre quando no conjunto real, a classe que não estamos buscando prever foi prevista incorretamente. Por exemplo, quando choveu e o modelo previu incorretamente que não choveu</t>
    </r>
  </si>
  <si>
    <r>
      <t>Verdadeiro positivo (true positive — TP)</t>
    </r>
    <r>
      <rPr>
        <i/>
        <sz val="12"/>
        <color rgb="FF292929"/>
        <rFont val="Calibri"/>
        <family val="2"/>
        <scheme val="minor"/>
      </rPr>
      <t>: ocorre quando no conjunto real, a classe que estamos buscando foi prevista corretamente. Por exemplo, quando é um spam e o modelo previu corretamente que é</t>
    </r>
  </si>
  <si>
    <r>
      <t>Falso positivo (false positive — FP)</t>
    </r>
    <r>
      <rPr>
        <i/>
        <sz val="12"/>
        <color rgb="FF292929"/>
        <rFont val="Calibri"/>
        <family val="2"/>
        <scheme val="minor"/>
      </rPr>
      <t>: ocorre quando no conjunto real, a classe que estamos buscando prever foi prevista incorretamente. Exemplo: não é spam, mas o modelo disse que é</t>
    </r>
  </si>
  <si>
    <r>
      <t>Falso verdadeiro (true negative — TN)</t>
    </r>
    <r>
      <rPr>
        <i/>
        <sz val="12"/>
        <color rgb="FF292929"/>
        <rFont val="Calibri"/>
        <family val="2"/>
        <scheme val="minor"/>
      </rPr>
      <t>: ocorre quando no conjunto real, a classe que não estamos buscando prever foi prevista corretamente. Exemplo: não é spam, e o modelo previu corretamente que não é</t>
    </r>
  </si>
  <si>
    <r>
      <t>Falso negativo (false negative — FN)</t>
    </r>
    <r>
      <rPr>
        <i/>
        <sz val="12"/>
        <color rgb="FF292929"/>
        <rFont val="Calibri"/>
        <family val="2"/>
        <scheme val="minor"/>
      </rPr>
      <t>: ocorre quando no conjunto real, a classe que não estamos buscando prever foi prevista incorretamente. Por exemplo, quando é spam e o modelo previu incorretamente que não é</t>
    </r>
  </si>
  <si>
    <t>Nosso modelo tem uma precisão de 0,8 – em outras palavras, quando prediz que é spam, está correto 80% das vezes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</si>
</sst>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8"/>
      <color rgb="FF292929"/>
      <name val="Georgia"/>
      <family val="1"/>
    </font>
    <font>
      <sz val="8"/>
      <color theme="1"/>
      <name val="Calibri"/>
      <family val="2"/>
      <scheme val="minor"/>
    </font>
    <font>
      <u/>
      <sz val="11"/>
      <color theme="10"/>
      <name val="Calibri"/>
      <family val="2"/>
      <scheme val="minor"/>
    </font>
    <font>
      <b/>
      <i/>
      <sz val="12"/>
      <color rgb="FF292929"/>
      <name val="Calibri"/>
      <family val="2"/>
      <scheme val="minor"/>
    </font>
    <font>
      <i/>
      <sz val="12"/>
      <color rgb="FF292929"/>
      <name val="Calibri"/>
      <family val="2"/>
      <scheme val="minor"/>
    </font>
    <font>
      <i/>
      <sz val="11"/>
      <color theme="1"/>
      <name val="Calibri"/>
      <family val="2"/>
      <scheme val="minor"/>
    </font>
    <font>
      <b/>
      <i/>
      <sz val="8"/>
      <color rgb="FFFF0000"/>
      <name val="Calibri"/>
      <family val="2"/>
      <scheme val="minor"/>
    </font>
    <font>
      <sz val="11"/>
      <name val="Calibri"/>
      <family val="2"/>
      <scheme val="minor"/>
    </font>
    <font>
      <i/>
      <sz val="10"/>
      <name val="Calibri"/>
      <family val="2"/>
      <scheme val="minor"/>
    </font>
    <font>
      <i/>
      <sz val="10"/>
      <color theme="1"/>
      <name val="Calibri"/>
      <family val="2"/>
      <scheme val="minor"/>
    </font>
    <font>
      <i/>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0" borderId="0" xfId="0" applyAlignment="1">
      <alignment horizont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4" borderId="0" xfId="0" applyFill="1" applyAlignment="1">
      <alignment horizontal="center"/>
    </xf>
    <xf numFmtId="0" fontId="0" fillId="3" borderId="1" xfId="0" applyFill="1" applyBorder="1" applyAlignment="1">
      <alignment horizontal="center" vertical="center"/>
    </xf>
    <xf numFmtId="0" fontId="1" fillId="5" borderId="0" xfId="0" applyFont="1" applyFill="1" applyAlignment="1">
      <alignment horizontal="left" vertical="center" indent="1"/>
    </xf>
    <xf numFmtId="0" fontId="3" fillId="5" borderId="0" xfId="1" applyFill="1"/>
    <xf numFmtId="0" fontId="0" fillId="5" borderId="0" xfId="0" applyFill="1"/>
    <xf numFmtId="0" fontId="0" fillId="5" borderId="0" xfId="0" applyFill="1" applyAlignment="1">
      <alignment horizontal="center" vertical="center"/>
    </xf>
    <xf numFmtId="0" fontId="4" fillId="0" borderId="0" xfId="0" applyFont="1" applyAlignment="1">
      <alignment horizontal="left" vertical="center" indent="1"/>
    </xf>
    <xf numFmtId="2" fontId="0" fillId="3" borderId="1" xfId="0" applyNumberFormat="1" applyFill="1" applyBorder="1" applyAlignment="1">
      <alignment horizontal="center" vertical="center"/>
    </xf>
    <xf numFmtId="2" fontId="0" fillId="3" borderId="0" xfId="0" applyNumberFormat="1" applyFill="1" applyAlignment="1">
      <alignment horizontal="center" vertical="center"/>
    </xf>
    <xf numFmtId="0" fontId="6" fillId="0" borderId="0" xfId="0" applyFont="1" applyFill="1" applyBorder="1" applyAlignment="1">
      <alignment horizontal="left" vertical="center"/>
    </xf>
    <xf numFmtId="0" fontId="2" fillId="0" borderId="0" xfId="0" quotePrefix="1" applyFont="1" applyAlignment="1">
      <alignment horizontal="center"/>
    </xf>
    <xf numFmtId="0" fontId="7" fillId="0" borderId="0" xfId="0" applyFont="1"/>
    <xf numFmtId="0" fontId="8" fillId="0" borderId="0" xfId="0" applyFont="1" applyFill="1"/>
    <xf numFmtId="0" fontId="8" fillId="0" borderId="0" xfId="0" applyFont="1" applyFill="1" applyAlignment="1">
      <alignment horizontal="center" vertical="center"/>
    </xf>
    <xf numFmtId="0" fontId="1" fillId="5" borderId="0" xfId="0" applyFont="1" applyFill="1" applyAlignment="1">
      <alignment horizontal="left" vertical="center"/>
    </xf>
    <xf numFmtId="0" fontId="9" fillId="0" borderId="0" xfId="1" applyFont="1" applyFill="1"/>
    <xf numFmtId="0" fontId="10" fillId="0" borderId="0" xfId="0" applyFont="1"/>
    <xf numFmtId="0" fontId="11" fillId="5" borderId="0" xfId="1" applyFont="1" applyFill="1"/>
    <xf numFmtId="0" fontId="0" fillId="2" borderId="0" xfId="0" applyFill="1" applyAlignment="1">
      <alignment horizontal="center" vertical="center"/>
    </xf>
    <xf numFmtId="0" fontId="6" fillId="0" borderId="0" xfId="0" applyFont="1"/>
    <xf numFmtId="0" fontId="10" fillId="0" borderId="0" xfId="0" applyFont="1" applyAlignment="1">
      <alignment vertical="center" wrapText="1"/>
    </xf>
    <xf numFmtId="0" fontId="0" fillId="2" borderId="0" xfId="0" applyFill="1" applyAlignment="1">
      <alignment horizontal="left" vertical="center"/>
    </xf>
    <xf numFmtId="0" fontId="0" fillId="2" borderId="0" xfId="0" applyFill="1" applyAlignment="1">
      <alignment horizontal="center" vertical="center"/>
    </xf>
    <xf numFmtId="0" fontId="0" fillId="2" borderId="0" xfId="0" applyFill="1" applyAlignment="1">
      <alignment horizontal="left" vertical="center" wrapText="1"/>
    </xf>
    <xf numFmtId="0" fontId="1" fillId="5" borderId="0" xfId="0" applyFont="1" applyFill="1" applyAlignment="1">
      <alignment horizontal="center" vertical="center"/>
    </xf>
    <xf numFmtId="0" fontId="10" fillId="0" borderId="0" xfId="0" applyFont="1" applyAlignment="1">
      <alignment horizontal="left" vertical="center" wrapText="1"/>
    </xf>
    <xf numFmtId="0" fontId="2" fillId="2" borderId="0" xfId="0" applyFont="1" applyFill="1" applyAlignment="1">
      <alignment horizontal="lef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47625</xdr:colOff>
      <xdr:row>12</xdr:row>
      <xdr:rowOff>11414</xdr:rowOff>
    </xdr:from>
    <xdr:to>
      <xdr:col>27</xdr:col>
      <xdr:colOff>238125</xdr:colOff>
      <xdr:row>50</xdr:row>
      <xdr:rowOff>138308</xdr:rowOff>
    </xdr:to>
    <xdr:pic>
      <xdr:nvPicPr>
        <xdr:cNvPr id="3" name="Imagem 2">
          <a:extLst>
            <a:ext uri="{FF2B5EF4-FFF2-40B4-BE49-F238E27FC236}">
              <a16:creationId xmlns:a16="http://schemas.microsoft.com/office/drawing/2014/main" id="{3FF18281-DB88-4992-8451-F508FCA7E519}"/>
            </a:ext>
          </a:extLst>
        </xdr:cNvPr>
        <xdr:cNvPicPr>
          <a:picLocks noChangeAspect="1"/>
        </xdr:cNvPicPr>
      </xdr:nvPicPr>
      <xdr:blipFill>
        <a:blip xmlns:r="http://schemas.openxmlformats.org/officeDocument/2006/relationships" r:embed="rId1"/>
        <a:stretch>
          <a:fillRect/>
        </a:stretch>
      </xdr:blipFill>
      <xdr:spPr>
        <a:xfrm>
          <a:off x="10668000" y="2335514"/>
          <a:ext cx="5676900" cy="736589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edium.com/data-hackers/entendendo-o-que-%C3%A9-matriz-de-confus%C3%A3o-com-python-114e683ec50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evelopers.google.com/machine-learning/crash-course/classification/precision-and-recal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s.google.com/machine-learning/crash-course/classification/precision-and-recal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iegomariano.com/metricas-de-avaliacao-em-machine-learning/"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machine-learning/crash-course/classification/roc-and-au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F530C-E779-49C1-8E00-FA076E59E038}">
  <dimension ref="B2:AC29"/>
  <sheetViews>
    <sheetView showGridLines="0" showRowColHeaders="0" workbookViewId="0">
      <selection activeCell="N29" sqref="N29"/>
    </sheetView>
  </sheetViews>
  <sheetFormatPr defaultRowHeight="15" x14ac:dyDescent="0.25"/>
  <cols>
    <col min="1" max="1" width="2.85546875" customWidth="1"/>
    <col min="8" max="8" width="10.140625" bestFit="1" customWidth="1"/>
    <col min="9" max="13" width="9.140625" style="4"/>
  </cols>
  <sheetData>
    <row r="2" spans="2:29" ht="15.75" x14ac:dyDescent="0.25">
      <c r="B2" s="12" t="s">
        <v>11</v>
      </c>
      <c r="AB2" s="16" t="s">
        <v>27</v>
      </c>
      <c r="AC2" s="17" t="s">
        <v>23</v>
      </c>
    </row>
    <row r="3" spans="2:29" ht="15.75" x14ac:dyDescent="0.25">
      <c r="B3" s="12" t="s">
        <v>12</v>
      </c>
      <c r="AB3" s="16" t="s">
        <v>27</v>
      </c>
      <c r="AC3" s="17" t="s">
        <v>24</v>
      </c>
    </row>
    <row r="4" spans="2:29" ht="15.75" x14ac:dyDescent="0.25">
      <c r="B4" s="12" t="s">
        <v>13</v>
      </c>
      <c r="AB4" s="16" t="s">
        <v>27</v>
      </c>
      <c r="AC4" s="17" t="s">
        <v>25</v>
      </c>
    </row>
    <row r="5" spans="2:29" ht="15.75" x14ac:dyDescent="0.25">
      <c r="B5" s="12" t="s">
        <v>14</v>
      </c>
      <c r="AB5" s="16" t="s">
        <v>27</v>
      </c>
      <c r="AC5" s="17" t="s">
        <v>26</v>
      </c>
    </row>
    <row r="7" spans="2:29" x14ac:dyDescent="0.25">
      <c r="B7" s="8" t="s">
        <v>10</v>
      </c>
      <c r="C7" s="9" t="s">
        <v>9</v>
      </c>
      <c r="D7" s="10"/>
      <c r="E7" s="10"/>
      <c r="F7" s="10"/>
      <c r="G7" s="10"/>
      <c r="H7" s="10"/>
      <c r="I7" s="11"/>
      <c r="J7" s="11"/>
      <c r="K7" s="11"/>
      <c r="L7" s="11"/>
      <c r="M7" s="11"/>
      <c r="N7" s="10"/>
    </row>
    <row r="9" spans="2:29" x14ac:dyDescent="0.25">
      <c r="B9" s="6" t="s">
        <v>0</v>
      </c>
      <c r="C9" s="6" t="s">
        <v>1</v>
      </c>
      <c r="D9" s="6" t="s">
        <v>2</v>
      </c>
      <c r="E9" s="6" t="s">
        <v>3</v>
      </c>
    </row>
    <row r="10" spans="2:29" x14ac:dyDescent="0.25">
      <c r="B10" s="6">
        <v>3</v>
      </c>
      <c r="C10" s="6">
        <v>4</v>
      </c>
      <c r="D10" s="6">
        <v>1</v>
      </c>
      <c r="E10" s="6">
        <v>2</v>
      </c>
      <c r="I10" s="4" t="s">
        <v>0</v>
      </c>
      <c r="J10" s="1" t="s">
        <v>1</v>
      </c>
      <c r="K10" s="1" t="s">
        <v>2</v>
      </c>
      <c r="L10" s="1" t="s">
        <v>3</v>
      </c>
    </row>
    <row r="11" spans="2:29" x14ac:dyDescent="0.25">
      <c r="H11" s="27" t="s">
        <v>4</v>
      </c>
      <c r="I11" s="2">
        <f>B$10</f>
        <v>3</v>
      </c>
      <c r="J11" s="2">
        <f>C$10</f>
        <v>4</v>
      </c>
      <c r="K11" s="2" t="s">
        <v>6</v>
      </c>
      <c r="L11" s="2" t="s">
        <v>6</v>
      </c>
      <c r="M11" s="3">
        <f>SUM(I11:L11)</f>
        <v>7</v>
      </c>
    </row>
    <row r="12" spans="2:29" x14ac:dyDescent="0.25">
      <c r="H12" s="27"/>
      <c r="I12" s="2">
        <f>B$10</f>
        <v>3</v>
      </c>
      <c r="J12" s="2">
        <f>C$10</f>
        <v>4</v>
      </c>
      <c r="K12" s="2">
        <f>D$10</f>
        <v>1</v>
      </c>
      <c r="L12" s="2">
        <f>E$10</f>
        <v>2</v>
      </c>
      <c r="M12" s="3">
        <f>SUM(I12:L12)</f>
        <v>10</v>
      </c>
    </row>
    <row r="13" spans="2:29" x14ac:dyDescent="0.25">
      <c r="B13" t="s">
        <v>43</v>
      </c>
      <c r="C13" s="25" t="s">
        <v>44</v>
      </c>
      <c r="H13" s="27"/>
      <c r="I13" s="5" t="s">
        <v>6</v>
      </c>
      <c r="J13" s="5" t="s">
        <v>6</v>
      </c>
      <c r="K13" s="5" t="s">
        <v>6</v>
      </c>
      <c r="L13" s="5" t="s">
        <v>6</v>
      </c>
      <c r="M13" s="7">
        <f>M11/M12</f>
        <v>0.7</v>
      </c>
    </row>
    <row r="14" spans="2:29" x14ac:dyDescent="0.25">
      <c r="B14" t="s">
        <v>45</v>
      </c>
      <c r="C14" s="25" t="s">
        <v>46</v>
      </c>
    </row>
    <row r="15" spans="2:29" x14ac:dyDescent="0.25">
      <c r="H15" s="27" t="s">
        <v>5</v>
      </c>
      <c r="I15" s="2">
        <f>B$10</f>
        <v>3</v>
      </c>
      <c r="J15" s="2" t="s">
        <v>6</v>
      </c>
      <c r="K15" s="2" t="s">
        <v>6</v>
      </c>
      <c r="L15" s="2" t="s">
        <v>6</v>
      </c>
      <c r="M15" s="3">
        <f t="shared" ref="M15:M16" si="0">SUM(I15:L15)</f>
        <v>3</v>
      </c>
    </row>
    <row r="16" spans="2:29" x14ac:dyDescent="0.25">
      <c r="H16" s="27"/>
      <c r="I16" s="2">
        <f>B$10</f>
        <v>3</v>
      </c>
      <c r="J16" s="2" t="s">
        <v>6</v>
      </c>
      <c r="K16" s="2" t="s">
        <v>6</v>
      </c>
      <c r="L16" s="2">
        <f>E$10</f>
        <v>2</v>
      </c>
      <c r="M16" s="3">
        <f t="shared" si="0"/>
        <v>5</v>
      </c>
      <c r="N16" s="15" t="s">
        <v>47</v>
      </c>
    </row>
    <row r="17" spans="8:14" x14ac:dyDescent="0.25">
      <c r="H17" s="27"/>
      <c r="I17" s="5" t="s">
        <v>6</v>
      </c>
      <c r="J17" s="5" t="s">
        <v>6</v>
      </c>
      <c r="K17" s="5" t="s">
        <v>6</v>
      </c>
      <c r="L17" s="5" t="s">
        <v>6</v>
      </c>
      <c r="M17" s="7">
        <f>M15/M16</f>
        <v>0.6</v>
      </c>
      <c r="N17" s="15" t="s">
        <v>50</v>
      </c>
    </row>
    <row r="19" spans="8:14" x14ac:dyDescent="0.25">
      <c r="H19" s="27" t="s">
        <v>7</v>
      </c>
      <c r="I19" s="2">
        <f>B$10</f>
        <v>3</v>
      </c>
      <c r="J19" s="2" t="s">
        <v>6</v>
      </c>
      <c r="K19" s="2" t="s">
        <v>6</v>
      </c>
      <c r="L19" s="2" t="s">
        <v>6</v>
      </c>
      <c r="M19" s="3">
        <f t="shared" ref="M19:M20" si="1">SUM(I19:L19)</f>
        <v>3</v>
      </c>
    </row>
    <row r="20" spans="8:14" x14ac:dyDescent="0.25">
      <c r="H20" s="27"/>
      <c r="I20" s="2">
        <f>B$10</f>
        <v>3</v>
      </c>
      <c r="J20" s="2" t="s">
        <v>6</v>
      </c>
      <c r="K20" s="2">
        <f>D$10</f>
        <v>1</v>
      </c>
      <c r="L20" s="2" t="s">
        <v>6</v>
      </c>
      <c r="M20" s="3">
        <f t="shared" si="1"/>
        <v>4</v>
      </c>
    </row>
    <row r="21" spans="8:14" x14ac:dyDescent="0.25">
      <c r="H21" s="27"/>
      <c r="I21" s="5" t="s">
        <v>6</v>
      </c>
      <c r="J21" s="5" t="s">
        <v>6</v>
      </c>
      <c r="K21" s="5" t="s">
        <v>6</v>
      </c>
      <c r="L21" s="5" t="s">
        <v>6</v>
      </c>
      <c r="M21" s="7">
        <f>M19/M20</f>
        <v>0.75</v>
      </c>
      <c r="N21" s="15" t="s">
        <v>51</v>
      </c>
    </row>
    <row r="23" spans="8:14" x14ac:dyDescent="0.25">
      <c r="H23" s="28" t="s">
        <v>8</v>
      </c>
      <c r="I23" s="2" t="s">
        <v>6</v>
      </c>
      <c r="J23" s="2" t="s">
        <v>6</v>
      </c>
      <c r="K23" s="2" t="s">
        <v>6</v>
      </c>
      <c r="L23" s="2" t="s">
        <v>6</v>
      </c>
      <c r="M23" s="3">
        <f>M21*M17</f>
        <v>0.44999999999999996</v>
      </c>
    </row>
    <row r="24" spans="8:14" x14ac:dyDescent="0.25">
      <c r="H24" s="28"/>
      <c r="I24" s="2" t="s">
        <v>6</v>
      </c>
      <c r="J24" s="2" t="s">
        <v>6</v>
      </c>
      <c r="K24" s="2" t="s">
        <v>6</v>
      </c>
      <c r="L24" s="2" t="s">
        <v>6</v>
      </c>
      <c r="M24" s="3">
        <f>M21+M17</f>
        <v>1.35</v>
      </c>
    </row>
    <row r="25" spans="8:14" x14ac:dyDescent="0.25">
      <c r="H25" s="7">
        <v>2</v>
      </c>
      <c r="I25" s="5" t="s">
        <v>6</v>
      </c>
      <c r="J25" s="5" t="s">
        <v>6</v>
      </c>
      <c r="K25" s="5" t="s">
        <v>6</v>
      </c>
      <c r="L25" s="5" t="s">
        <v>6</v>
      </c>
      <c r="M25" s="13">
        <f>H25*((M21*M17)/(M21+M17))</f>
        <v>0.66666666666666652</v>
      </c>
    </row>
    <row r="27" spans="8:14" x14ac:dyDescent="0.25">
      <c r="H27" s="29" t="s">
        <v>48</v>
      </c>
      <c r="I27" s="24" t="s">
        <v>6</v>
      </c>
      <c r="J27" s="24">
        <f>C$10</f>
        <v>4</v>
      </c>
      <c r="K27" s="24" t="s">
        <v>6</v>
      </c>
      <c r="L27" s="24" t="s">
        <v>6</v>
      </c>
      <c r="M27" s="3">
        <f t="shared" ref="M27:M28" si="2">SUM(I27:L27)</f>
        <v>4</v>
      </c>
    </row>
    <row r="28" spans="8:14" x14ac:dyDescent="0.25">
      <c r="H28" s="29"/>
      <c r="I28" s="24" t="s">
        <v>6</v>
      </c>
      <c r="J28" s="24">
        <f>C$10</f>
        <v>4</v>
      </c>
      <c r="K28" s="24">
        <f>D$10</f>
        <v>1</v>
      </c>
      <c r="L28" s="24" t="s">
        <v>6</v>
      </c>
      <c r="M28" s="3">
        <f t="shared" si="2"/>
        <v>5</v>
      </c>
    </row>
    <row r="29" spans="8:14" x14ac:dyDescent="0.25">
      <c r="H29" s="29"/>
      <c r="I29" s="5" t="s">
        <v>6</v>
      </c>
      <c r="J29" s="5" t="s">
        <v>6</v>
      </c>
      <c r="K29" s="5" t="s">
        <v>6</v>
      </c>
      <c r="L29" s="5" t="s">
        <v>6</v>
      </c>
      <c r="M29" s="7">
        <f>M27/M28</f>
        <v>0.8</v>
      </c>
      <c r="N29" s="15" t="s">
        <v>49</v>
      </c>
    </row>
  </sheetData>
  <mergeCells count="5">
    <mergeCell ref="H15:H17"/>
    <mergeCell ref="H11:H13"/>
    <mergeCell ref="H19:H21"/>
    <mergeCell ref="H23:H24"/>
    <mergeCell ref="H27:H29"/>
  </mergeCells>
  <hyperlinks>
    <hyperlink ref="C7" r:id="rId1" xr:uid="{62FF7DC2-CB68-460E-AF97-1A5E085C1D7F}"/>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D80A2-0809-4234-BA6D-ADE61304C4D2}">
  <dimension ref="B2:AB29"/>
  <sheetViews>
    <sheetView showGridLines="0" showRowColHeaders="0" workbookViewId="0">
      <selection activeCell="N29" sqref="N29"/>
    </sheetView>
  </sheetViews>
  <sheetFormatPr defaultRowHeight="15" x14ac:dyDescent="0.25"/>
  <cols>
    <col min="1" max="1" width="2.85546875" customWidth="1"/>
    <col min="8" max="8" width="10.140625" bestFit="1" customWidth="1"/>
    <col min="9" max="13" width="9.140625" style="4"/>
  </cols>
  <sheetData>
    <row r="2" spans="2:28" ht="15.75" x14ac:dyDescent="0.25">
      <c r="B2" s="12" t="s">
        <v>17</v>
      </c>
      <c r="AA2" s="16" t="s">
        <v>27</v>
      </c>
      <c r="AB2" s="17" t="s">
        <v>23</v>
      </c>
    </row>
    <row r="3" spans="2:28" ht="15.75" x14ac:dyDescent="0.25">
      <c r="B3" s="12" t="s">
        <v>18</v>
      </c>
      <c r="AA3" s="16" t="s">
        <v>27</v>
      </c>
      <c r="AB3" s="17" t="s">
        <v>24</v>
      </c>
    </row>
    <row r="4" spans="2:28" ht="15.75" x14ac:dyDescent="0.25">
      <c r="B4" s="12" t="s">
        <v>19</v>
      </c>
      <c r="AA4" s="16" t="s">
        <v>27</v>
      </c>
      <c r="AB4" s="17" t="s">
        <v>25</v>
      </c>
    </row>
    <row r="5" spans="2:28" ht="15.75" x14ac:dyDescent="0.25">
      <c r="B5" s="12" t="s">
        <v>20</v>
      </c>
      <c r="AA5" s="16" t="s">
        <v>27</v>
      </c>
      <c r="AB5" s="17" t="s">
        <v>26</v>
      </c>
    </row>
    <row r="7" spans="2:28" x14ac:dyDescent="0.25">
      <c r="B7" s="8" t="s">
        <v>10</v>
      </c>
      <c r="C7" s="9" t="s">
        <v>21</v>
      </c>
      <c r="D7" s="10"/>
      <c r="E7" s="10"/>
      <c r="F7" s="10"/>
      <c r="G7" s="10"/>
      <c r="H7" s="10"/>
      <c r="I7" s="11"/>
      <c r="J7" s="11"/>
      <c r="K7" s="11"/>
      <c r="L7" s="11"/>
      <c r="M7" s="11"/>
      <c r="N7" s="10"/>
    </row>
    <row r="9" spans="2:28" x14ac:dyDescent="0.25">
      <c r="B9" s="6" t="s">
        <v>0</v>
      </c>
      <c r="C9" s="6" t="s">
        <v>1</v>
      </c>
      <c r="D9" s="6" t="s">
        <v>2</v>
      </c>
      <c r="E9" s="6" t="s">
        <v>3</v>
      </c>
    </row>
    <row r="10" spans="2:28" x14ac:dyDescent="0.25">
      <c r="B10" s="6">
        <v>1</v>
      </c>
      <c r="C10" s="6">
        <v>90</v>
      </c>
      <c r="D10" s="6">
        <v>1</v>
      </c>
      <c r="E10" s="6">
        <v>8</v>
      </c>
      <c r="I10" s="4" t="s">
        <v>0</v>
      </c>
      <c r="J10" s="1" t="s">
        <v>1</v>
      </c>
      <c r="K10" s="1" t="s">
        <v>2</v>
      </c>
      <c r="L10" s="1" t="s">
        <v>3</v>
      </c>
    </row>
    <row r="11" spans="2:28" x14ac:dyDescent="0.25">
      <c r="H11" s="27" t="s">
        <v>4</v>
      </c>
      <c r="I11" s="2">
        <f>B$10</f>
        <v>1</v>
      </c>
      <c r="J11" s="2">
        <f>C$10</f>
        <v>90</v>
      </c>
      <c r="K11" s="2" t="s">
        <v>6</v>
      </c>
      <c r="L11" s="2" t="s">
        <v>6</v>
      </c>
      <c r="M11" s="3">
        <f>SUM(I11:L11)</f>
        <v>91</v>
      </c>
    </row>
    <row r="12" spans="2:28" x14ac:dyDescent="0.25">
      <c r="H12" s="27"/>
      <c r="I12" s="2">
        <f>B$10</f>
        <v>1</v>
      </c>
      <c r="J12" s="2">
        <f>C$10</f>
        <v>90</v>
      </c>
      <c r="K12" s="2">
        <f>D$10</f>
        <v>1</v>
      </c>
      <c r="L12" s="2">
        <f>E$10</f>
        <v>8</v>
      </c>
      <c r="M12" s="3">
        <f>SUM(I12:L12)</f>
        <v>100</v>
      </c>
    </row>
    <row r="13" spans="2:28" x14ac:dyDescent="0.25">
      <c r="B13" t="s">
        <v>43</v>
      </c>
      <c r="C13" s="25" t="s">
        <v>44</v>
      </c>
      <c r="H13" s="27"/>
      <c r="I13" s="5" t="s">
        <v>6</v>
      </c>
      <c r="J13" s="5" t="s">
        <v>6</v>
      </c>
      <c r="K13" s="5" t="s">
        <v>6</v>
      </c>
      <c r="L13" s="5" t="s">
        <v>6</v>
      </c>
      <c r="M13" s="7">
        <f>M11/M12</f>
        <v>0.91</v>
      </c>
    </row>
    <row r="14" spans="2:28" x14ac:dyDescent="0.25">
      <c r="B14" t="s">
        <v>45</v>
      </c>
      <c r="C14" s="25" t="s">
        <v>46</v>
      </c>
    </row>
    <row r="15" spans="2:28" x14ac:dyDescent="0.25">
      <c r="H15" s="27" t="s">
        <v>5</v>
      </c>
      <c r="I15" s="2">
        <f>B$10</f>
        <v>1</v>
      </c>
      <c r="J15" s="2" t="s">
        <v>6</v>
      </c>
      <c r="K15" s="2" t="s">
        <v>6</v>
      </c>
      <c r="L15" s="2" t="s">
        <v>6</v>
      </c>
      <c r="M15" s="3">
        <f t="shared" ref="M15:M16" si="0">SUM(I15:L15)</f>
        <v>1</v>
      </c>
    </row>
    <row r="16" spans="2:28" x14ac:dyDescent="0.25">
      <c r="H16" s="27"/>
      <c r="I16" s="2">
        <f>B$10</f>
        <v>1</v>
      </c>
      <c r="J16" s="2" t="s">
        <v>6</v>
      </c>
      <c r="K16" s="2" t="s">
        <v>6</v>
      </c>
      <c r="L16" s="2">
        <f>E$10</f>
        <v>8</v>
      </c>
      <c r="M16" s="3">
        <f t="shared" si="0"/>
        <v>9</v>
      </c>
      <c r="N16" s="15" t="s">
        <v>47</v>
      </c>
    </row>
    <row r="17" spans="8:14" x14ac:dyDescent="0.25">
      <c r="H17" s="27"/>
      <c r="I17" s="5" t="s">
        <v>6</v>
      </c>
      <c r="J17" s="5" t="s">
        <v>6</v>
      </c>
      <c r="K17" s="5" t="s">
        <v>6</v>
      </c>
      <c r="L17" s="5" t="s">
        <v>6</v>
      </c>
      <c r="M17" s="13">
        <f>M15/M16</f>
        <v>0.1111111111111111</v>
      </c>
      <c r="N17" s="15" t="s">
        <v>16</v>
      </c>
    </row>
    <row r="19" spans="8:14" x14ac:dyDescent="0.25">
      <c r="H19" s="27" t="s">
        <v>7</v>
      </c>
      <c r="I19" s="2">
        <f>B$10</f>
        <v>1</v>
      </c>
      <c r="J19" s="2" t="s">
        <v>6</v>
      </c>
      <c r="K19" s="2" t="s">
        <v>6</v>
      </c>
      <c r="L19" s="2" t="s">
        <v>6</v>
      </c>
      <c r="M19" s="3">
        <f t="shared" ref="M19:M20" si="1">SUM(I19:L19)</f>
        <v>1</v>
      </c>
    </row>
    <row r="20" spans="8:14" x14ac:dyDescent="0.25">
      <c r="H20" s="27"/>
      <c r="I20" s="2">
        <f>B$10</f>
        <v>1</v>
      </c>
      <c r="J20" s="2" t="s">
        <v>6</v>
      </c>
      <c r="K20" s="2">
        <f>D$10</f>
        <v>1</v>
      </c>
      <c r="L20" s="2" t="s">
        <v>6</v>
      </c>
      <c r="M20" s="3">
        <f t="shared" si="1"/>
        <v>2</v>
      </c>
    </row>
    <row r="21" spans="8:14" x14ac:dyDescent="0.25">
      <c r="H21" s="27"/>
      <c r="I21" s="5" t="s">
        <v>6</v>
      </c>
      <c r="J21" s="5" t="s">
        <v>6</v>
      </c>
      <c r="K21" s="5" t="s">
        <v>6</v>
      </c>
      <c r="L21" s="5" t="s">
        <v>6</v>
      </c>
      <c r="M21" s="7">
        <f>M19/M20</f>
        <v>0.5</v>
      </c>
      <c r="N21" s="15" t="s">
        <v>15</v>
      </c>
    </row>
    <row r="23" spans="8:14" x14ac:dyDescent="0.25">
      <c r="H23" s="28" t="s">
        <v>8</v>
      </c>
      <c r="I23" s="2" t="s">
        <v>6</v>
      </c>
      <c r="J23" s="2" t="s">
        <v>6</v>
      </c>
      <c r="K23" s="2" t="s">
        <v>6</v>
      </c>
      <c r="L23" s="2" t="s">
        <v>6</v>
      </c>
      <c r="M23" s="14">
        <f>M21*M17</f>
        <v>5.5555555555555552E-2</v>
      </c>
    </row>
    <row r="24" spans="8:14" x14ac:dyDescent="0.25">
      <c r="H24" s="28"/>
      <c r="I24" s="2" t="s">
        <v>6</v>
      </c>
      <c r="J24" s="2" t="s">
        <v>6</v>
      </c>
      <c r="K24" s="2" t="s">
        <v>6</v>
      </c>
      <c r="L24" s="2" t="s">
        <v>6</v>
      </c>
      <c r="M24" s="14">
        <f>M21+M17</f>
        <v>0.61111111111111116</v>
      </c>
    </row>
    <row r="25" spans="8:14" x14ac:dyDescent="0.25">
      <c r="H25" s="7">
        <v>2</v>
      </c>
      <c r="I25" s="5" t="s">
        <v>6</v>
      </c>
      <c r="J25" s="5" t="s">
        <v>6</v>
      </c>
      <c r="K25" s="5" t="s">
        <v>6</v>
      </c>
      <c r="L25" s="5" t="s">
        <v>6</v>
      </c>
      <c r="M25" s="13">
        <f>H25*((M21*M17)/(M21+M17))</f>
        <v>0.1818181818181818</v>
      </c>
    </row>
    <row r="27" spans="8:14" x14ac:dyDescent="0.25">
      <c r="H27" s="29" t="s">
        <v>48</v>
      </c>
      <c r="I27" s="24" t="s">
        <v>6</v>
      </c>
      <c r="J27" s="24">
        <f>C$10</f>
        <v>90</v>
      </c>
      <c r="K27" s="24" t="s">
        <v>6</v>
      </c>
      <c r="L27" s="24" t="s">
        <v>6</v>
      </c>
      <c r="M27" s="3">
        <f t="shared" ref="M27:M28" si="2">SUM(I27:L27)</f>
        <v>90</v>
      </c>
    </row>
    <row r="28" spans="8:14" x14ac:dyDescent="0.25">
      <c r="H28" s="29"/>
      <c r="I28" s="24" t="s">
        <v>6</v>
      </c>
      <c r="J28" s="24">
        <f>C$10</f>
        <v>90</v>
      </c>
      <c r="K28" s="24">
        <f>D$10</f>
        <v>1</v>
      </c>
      <c r="L28" s="24" t="s">
        <v>6</v>
      </c>
      <c r="M28" s="3">
        <f t="shared" si="2"/>
        <v>91</v>
      </c>
    </row>
    <row r="29" spans="8:14" x14ac:dyDescent="0.25">
      <c r="H29" s="29"/>
      <c r="I29" s="5" t="s">
        <v>6</v>
      </c>
      <c r="J29" s="5" t="s">
        <v>6</v>
      </c>
      <c r="K29" s="5" t="s">
        <v>6</v>
      </c>
      <c r="L29" s="5" t="s">
        <v>6</v>
      </c>
      <c r="M29" s="7">
        <f>M27/M28</f>
        <v>0.98901098901098905</v>
      </c>
      <c r="N29" s="15" t="s">
        <v>49</v>
      </c>
    </row>
  </sheetData>
  <mergeCells count="5">
    <mergeCell ref="H11:H13"/>
    <mergeCell ref="H15:H17"/>
    <mergeCell ref="H19:H21"/>
    <mergeCell ref="H23:H24"/>
    <mergeCell ref="H27:H29"/>
  </mergeCells>
  <hyperlinks>
    <hyperlink ref="C7" r:id="rId1" xr:uid="{1EAAEBB4-0824-4FED-9A0E-4017989A29BA}"/>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1FB2E-A7DC-403D-A86F-C8EEB7797585}">
  <dimension ref="B2:AB29"/>
  <sheetViews>
    <sheetView showGridLines="0" showRowColHeaders="0" tabSelected="1" workbookViewId="0">
      <selection activeCell="N23" sqref="N23"/>
    </sheetView>
  </sheetViews>
  <sheetFormatPr defaultRowHeight="15" x14ac:dyDescent="0.25"/>
  <cols>
    <col min="1" max="1" width="2.85546875" customWidth="1"/>
    <col min="8" max="8" width="10.140625" bestFit="1" customWidth="1"/>
    <col min="9" max="13" width="9.140625" style="4"/>
  </cols>
  <sheetData>
    <row r="2" spans="2:28" ht="15.75" x14ac:dyDescent="0.25">
      <c r="B2" s="12" t="s">
        <v>59</v>
      </c>
      <c r="AA2" s="16" t="s">
        <v>27</v>
      </c>
      <c r="AB2" s="17" t="s">
        <v>23</v>
      </c>
    </row>
    <row r="3" spans="2:28" ht="15.75" x14ac:dyDescent="0.25">
      <c r="B3" s="12" t="s">
        <v>60</v>
      </c>
      <c r="AA3" s="16" t="s">
        <v>27</v>
      </c>
      <c r="AB3" s="17" t="s">
        <v>24</v>
      </c>
    </row>
    <row r="4" spans="2:28" ht="15.75" x14ac:dyDescent="0.25">
      <c r="B4" s="12" t="s">
        <v>61</v>
      </c>
      <c r="AA4" s="16" t="s">
        <v>27</v>
      </c>
      <c r="AB4" s="17" t="s">
        <v>25</v>
      </c>
    </row>
    <row r="5" spans="2:28" ht="15.75" x14ac:dyDescent="0.25">
      <c r="B5" s="12" t="s">
        <v>62</v>
      </c>
      <c r="AA5" s="16" t="s">
        <v>27</v>
      </c>
      <c r="AB5" s="17" t="s">
        <v>26</v>
      </c>
    </row>
    <row r="7" spans="2:28" x14ac:dyDescent="0.25">
      <c r="B7" s="8" t="s">
        <v>10</v>
      </c>
      <c r="C7" s="9" t="s">
        <v>21</v>
      </c>
      <c r="D7" s="10"/>
      <c r="E7" s="10"/>
      <c r="F7" s="10"/>
      <c r="G7" s="10"/>
      <c r="H7" s="10"/>
      <c r="I7" s="11"/>
      <c r="J7" s="11"/>
      <c r="K7" s="11"/>
      <c r="L7" s="11"/>
      <c r="M7" s="11"/>
      <c r="N7" s="10"/>
    </row>
    <row r="9" spans="2:28" x14ac:dyDescent="0.25">
      <c r="B9" s="6" t="s">
        <v>0</v>
      </c>
      <c r="C9" s="6" t="s">
        <v>1</v>
      </c>
      <c r="D9" s="6" t="s">
        <v>2</v>
      </c>
      <c r="E9" s="6" t="s">
        <v>3</v>
      </c>
    </row>
    <row r="10" spans="2:28" x14ac:dyDescent="0.25">
      <c r="B10" s="6">
        <v>8</v>
      </c>
      <c r="C10" s="6">
        <v>17</v>
      </c>
      <c r="D10" s="6">
        <v>2</v>
      </c>
      <c r="E10" s="6">
        <v>3</v>
      </c>
      <c r="I10" s="4" t="s">
        <v>0</v>
      </c>
      <c r="J10" s="1" t="s">
        <v>1</v>
      </c>
      <c r="K10" s="1" t="s">
        <v>2</v>
      </c>
      <c r="L10" s="1" t="s">
        <v>3</v>
      </c>
    </row>
    <row r="11" spans="2:28" x14ac:dyDescent="0.25">
      <c r="H11" s="27" t="s">
        <v>4</v>
      </c>
      <c r="I11" s="2">
        <f>B$10</f>
        <v>8</v>
      </c>
      <c r="J11" s="2">
        <f>C$10</f>
        <v>17</v>
      </c>
      <c r="K11" s="2" t="s">
        <v>6</v>
      </c>
      <c r="L11" s="2" t="s">
        <v>6</v>
      </c>
      <c r="M11" s="3">
        <f>SUM(I11:L11)</f>
        <v>25</v>
      </c>
    </row>
    <row r="12" spans="2:28" x14ac:dyDescent="0.25">
      <c r="H12" s="27"/>
      <c r="I12" s="2">
        <f>B$10</f>
        <v>8</v>
      </c>
      <c r="J12" s="2">
        <f>C$10</f>
        <v>17</v>
      </c>
      <c r="K12" s="2">
        <f>D$10</f>
        <v>2</v>
      </c>
      <c r="L12" s="2">
        <f>E$10</f>
        <v>3</v>
      </c>
      <c r="M12" s="3">
        <f>SUM(I12:L12)</f>
        <v>30</v>
      </c>
    </row>
    <row r="13" spans="2:28" x14ac:dyDescent="0.25">
      <c r="B13" t="s">
        <v>43</v>
      </c>
      <c r="C13" s="25" t="s">
        <v>44</v>
      </c>
      <c r="H13" s="27"/>
      <c r="I13" s="5" t="s">
        <v>6</v>
      </c>
      <c r="J13" s="5" t="s">
        <v>6</v>
      </c>
      <c r="K13" s="5" t="s">
        <v>6</v>
      </c>
      <c r="L13" s="5" t="s">
        <v>6</v>
      </c>
      <c r="M13" s="7">
        <f>M11/M12</f>
        <v>0.83333333333333337</v>
      </c>
    </row>
    <row r="14" spans="2:28" x14ac:dyDescent="0.25">
      <c r="B14" t="s">
        <v>45</v>
      </c>
      <c r="C14" s="25" t="s">
        <v>46</v>
      </c>
    </row>
    <row r="15" spans="2:28" x14ac:dyDescent="0.25">
      <c r="H15" s="27" t="s">
        <v>5</v>
      </c>
      <c r="I15" s="2">
        <f>B$10</f>
        <v>8</v>
      </c>
      <c r="J15" s="2" t="s">
        <v>6</v>
      </c>
      <c r="K15" s="2" t="s">
        <v>6</v>
      </c>
      <c r="L15" s="2" t="s">
        <v>6</v>
      </c>
      <c r="M15" s="3">
        <f t="shared" ref="M15:M16" si="0">SUM(I15:L15)</f>
        <v>8</v>
      </c>
    </row>
    <row r="16" spans="2:28" x14ac:dyDescent="0.25">
      <c r="H16" s="27"/>
      <c r="I16" s="2">
        <f>B$10</f>
        <v>8</v>
      </c>
      <c r="J16" s="2" t="s">
        <v>6</v>
      </c>
      <c r="K16" s="2" t="s">
        <v>6</v>
      </c>
      <c r="L16" s="2">
        <f>E$10</f>
        <v>3</v>
      </c>
      <c r="M16" s="3">
        <f t="shared" si="0"/>
        <v>11</v>
      </c>
      <c r="N16" s="15" t="s">
        <v>47</v>
      </c>
    </row>
    <row r="17" spans="8:14" x14ac:dyDescent="0.25">
      <c r="H17" s="27"/>
      <c r="I17" s="5" t="s">
        <v>6</v>
      </c>
      <c r="J17" s="5" t="s">
        <v>6</v>
      </c>
      <c r="K17" s="5" t="s">
        <v>6</v>
      </c>
      <c r="L17" s="5" t="s">
        <v>6</v>
      </c>
      <c r="M17" s="13">
        <f>M15/M16</f>
        <v>0.72727272727272729</v>
      </c>
      <c r="N17" s="15" t="s">
        <v>22</v>
      </c>
    </row>
    <row r="19" spans="8:14" x14ac:dyDescent="0.25">
      <c r="H19" s="27" t="s">
        <v>7</v>
      </c>
      <c r="I19" s="2">
        <f>B$10</f>
        <v>8</v>
      </c>
      <c r="J19" s="2" t="s">
        <v>6</v>
      </c>
      <c r="K19" s="2" t="s">
        <v>6</v>
      </c>
      <c r="L19" s="2" t="s">
        <v>6</v>
      </c>
      <c r="M19" s="3">
        <f t="shared" ref="M19:M20" si="1">SUM(I19:L19)</f>
        <v>8</v>
      </c>
    </row>
    <row r="20" spans="8:14" x14ac:dyDescent="0.25">
      <c r="H20" s="27"/>
      <c r="I20" s="2">
        <f>B$10</f>
        <v>8</v>
      </c>
      <c r="J20" s="2" t="s">
        <v>6</v>
      </c>
      <c r="K20" s="2">
        <f>D$10</f>
        <v>2</v>
      </c>
      <c r="L20" s="2" t="s">
        <v>6</v>
      </c>
      <c r="M20" s="3">
        <f t="shared" si="1"/>
        <v>10</v>
      </c>
    </row>
    <row r="21" spans="8:14" x14ac:dyDescent="0.25">
      <c r="H21" s="27"/>
      <c r="I21" s="5" t="s">
        <v>6</v>
      </c>
      <c r="J21" s="5" t="s">
        <v>6</v>
      </c>
      <c r="K21" s="5" t="s">
        <v>6</v>
      </c>
      <c r="L21" s="5" t="s">
        <v>6</v>
      </c>
      <c r="M21" s="7">
        <f>M19/M20</f>
        <v>0.8</v>
      </c>
      <c r="N21" s="15" t="s">
        <v>63</v>
      </c>
    </row>
    <row r="23" spans="8:14" x14ac:dyDescent="0.25">
      <c r="H23" s="28" t="s">
        <v>8</v>
      </c>
      <c r="I23" s="2" t="s">
        <v>6</v>
      </c>
      <c r="J23" s="2" t="s">
        <v>6</v>
      </c>
      <c r="K23" s="2" t="s">
        <v>6</v>
      </c>
      <c r="L23" s="2" t="s">
        <v>6</v>
      </c>
      <c r="M23" s="14">
        <f>M21*M17</f>
        <v>0.5818181818181819</v>
      </c>
    </row>
    <row r="24" spans="8:14" x14ac:dyDescent="0.25">
      <c r="H24" s="28"/>
      <c r="I24" s="2" t="s">
        <v>6</v>
      </c>
      <c r="J24" s="2" t="s">
        <v>6</v>
      </c>
      <c r="K24" s="2" t="s">
        <v>6</v>
      </c>
      <c r="L24" s="2" t="s">
        <v>6</v>
      </c>
      <c r="M24" s="14">
        <f>M21+M17</f>
        <v>1.5272727272727273</v>
      </c>
    </row>
    <row r="25" spans="8:14" x14ac:dyDescent="0.25">
      <c r="H25" s="7">
        <v>2</v>
      </c>
      <c r="I25" s="5" t="s">
        <v>6</v>
      </c>
      <c r="J25" s="5" t="s">
        <v>6</v>
      </c>
      <c r="K25" s="5" t="s">
        <v>6</v>
      </c>
      <c r="L25" s="5" t="s">
        <v>6</v>
      </c>
      <c r="M25" s="13">
        <f>H25*((M21*M17)/(M21+M17))</f>
        <v>0.76190476190476197</v>
      </c>
    </row>
    <row r="27" spans="8:14" x14ac:dyDescent="0.25">
      <c r="H27" s="29" t="s">
        <v>48</v>
      </c>
      <c r="I27" s="24" t="s">
        <v>6</v>
      </c>
      <c r="J27" s="24">
        <f>C$10</f>
        <v>17</v>
      </c>
      <c r="K27" s="24" t="s">
        <v>6</v>
      </c>
      <c r="L27" s="24" t="s">
        <v>6</v>
      </c>
      <c r="M27" s="3">
        <f t="shared" ref="M27:M28" si="2">SUM(I27:L27)</f>
        <v>17</v>
      </c>
    </row>
    <row r="28" spans="8:14" x14ac:dyDescent="0.25">
      <c r="H28" s="29"/>
      <c r="I28" s="24" t="s">
        <v>6</v>
      </c>
      <c r="J28" s="24">
        <f>C$10</f>
        <v>17</v>
      </c>
      <c r="K28" s="24">
        <f>D$10</f>
        <v>2</v>
      </c>
      <c r="L28" s="24" t="s">
        <v>6</v>
      </c>
      <c r="M28" s="3">
        <f t="shared" si="2"/>
        <v>19</v>
      </c>
    </row>
    <row r="29" spans="8:14" x14ac:dyDescent="0.25">
      <c r="H29" s="29"/>
      <c r="I29" s="5" t="s">
        <v>6</v>
      </c>
      <c r="J29" s="5" t="s">
        <v>6</v>
      </c>
      <c r="K29" s="5" t="s">
        <v>6</v>
      </c>
      <c r="L29" s="5" t="s">
        <v>6</v>
      </c>
      <c r="M29" s="7">
        <f>M27/M28</f>
        <v>0.89473684210526316</v>
      </c>
      <c r="N29" s="15" t="s">
        <v>49</v>
      </c>
    </row>
  </sheetData>
  <mergeCells count="5">
    <mergeCell ref="H11:H13"/>
    <mergeCell ref="H15:H17"/>
    <mergeCell ref="H19:H21"/>
    <mergeCell ref="H23:H24"/>
    <mergeCell ref="H27:H29"/>
  </mergeCells>
  <hyperlinks>
    <hyperlink ref="C7" r:id="rId1" xr:uid="{24EB9203-9BD4-434B-8FEC-11868ED9C62B}"/>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A078B-B673-434E-8A15-0EE50E1C27D4}">
  <dimension ref="B2:AB29"/>
  <sheetViews>
    <sheetView showGridLines="0" showRowColHeaders="0" workbookViewId="0">
      <selection activeCell="N21" sqref="N21"/>
    </sheetView>
  </sheetViews>
  <sheetFormatPr defaultRowHeight="15" x14ac:dyDescent="0.25"/>
  <cols>
    <col min="1" max="1" width="2.85546875" customWidth="1"/>
    <col min="8" max="8" width="10.140625" bestFit="1" customWidth="1"/>
    <col min="9" max="13" width="9.140625" style="4"/>
  </cols>
  <sheetData>
    <row r="2" spans="2:28" ht="15.75" x14ac:dyDescent="0.25">
      <c r="B2" s="12" t="s">
        <v>56</v>
      </c>
      <c r="AA2" s="16" t="s">
        <v>27</v>
      </c>
      <c r="AB2" s="17" t="s">
        <v>23</v>
      </c>
    </row>
    <row r="3" spans="2:28" ht="15.75" x14ac:dyDescent="0.25">
      <c r="B3" s="12" t="s">
        <v>55</v>
      </c>
      <c r="AA3" s="16" t="s">
        <v>27</v>
      </c>
      <c r="AB3" s="17" t="s">
        <v>24</v>
      </c>
    </row>
    <row r="4" spans="2:28" ht="15.75" x14ac:dyDescent="0.25">
      <c r="B4" s="12" t="s">
        <v>57</v>
      </c>
      <c r="AA4" s="16" t="s">
        <v>27</v>
      </c>
      <c r="AB4" s="17" t="s">
        <v>25</v>
      </c>
    </row>
    <row r="5" spans="2:28" ht="15.75" x14ac:dyDescent="0.25">
      <c r="B5" s="12" t="s">
        <v>58</v>
      </c>
      <c r="AA5" s="16" t="s">
        <v>27</v>
      </c>
      <c r="AB5" s="17" t="s">
        <v>26</v>
      </c>
    </row>
    <row r="7" spans="2:28" x14ac:dyDescent="0.25">
      <c r="B7" s="8" t="s">
        <v>10</v>
      </c>
      <c r="C7" s="9" t="s">
        <v>40</v>
      </c>
      <c r="D7" s="10"/>
      <c r="E7" s="10"/>
      <c r="F7" s="10"/>
      <c r="G7" s="10"/>
      <c r="H7" s="10"/>
      <c r="I7" s="11"/>
      <c r="J7" s="11"/>
      <c r="K7" s="11"/>
      <c r="L7" s="11"/>
      <c r="M7" s="11"/>
      <c r="N7" s="10"/>
    </row>
    <row r="9" spans="2:28" x14ac:dyDescent="0.25">
      <c r="B9" s="6" t="s">
        <v>0</v>
      </c>
      <c r="C9" s="6" t="s">
        <v>1</v>
      </c>
      <c r="D9" s="6" t="s">
        <v>2</v>
      </c>
      <c r="E9" s="6" t="s">
        <v>3</v>
      </c>
    </row>
    <row r="10" spans="2:28" x14ac:dyDescent="0.25">
      <c r="B10" s="6">
        <v>40</v>
      </c>
      <c r="C10" s="6">
        <v>35</v>
      </c>
      <c r="D10" s="6">
        <v>15</v>
      </c>
      <c r="E10" s="6">
        <v>10</v>
      </c>
      <c r="I10" s="4" t="s">
        <v>0</v>
      </c>
      <c r="J10" s="1" t="s">
        <v>1</v>
      </c>
      <c r="K10" s="1" t="s">
        <v>2</v>
      </c>
      <c r="L10" s="1" t="s">
        <v>3</v>
      </c>
    </row>
    <row r="11" spans="2:28" x14ac:dyDescent="0.25">
      <c r="H11" s="27" t="s">
        <v>4</v>
      </c>
      <c r="I11" s="2">
        <f>B$10</f>
        <v>40</v>
      </c>
      <c r="J11" s="2">
        <f>C$10</f>
        <v>35</v>
      </c>
      <c r="K11" s="2" t="s">
        <v>6</v>
      </c>
      <c r="L11" s="2" t="s">
        <v>6</v>
      </c>
      <c r="M11" s="3">
        <f>SUM(I11:L11)</f>
        <v>75</v>
      </c>
    </row>
    <row r="12" spans="2:28" x14ac:dyDescent="0.25">
      <c r="H12" s="27"/>
      <c r="I12" s="2">
        <f>B$10</f>
        <v>40</v>
      </c>
      <c r="J12" s="2">
        <f>C$10</f>
        <v>35</v>
      </c>
      <c r="K12" s="2">
        <f>D$10</f>
        <v>15</v>
      </c>
      <c r="L12" s="2">
        <f>E$10</f>
        <v>10</v>
      </c>
      <c r="M12" s="3">
        <f>SUM(I12:L12)</f>
        <v>100</v>
      </c>
    </row>
    <row r="13" spans="2:28" x14ac:dyDescent="0.25">
      <c r="B13" t="s">
        <v>43</v>
      </c>
      <c r="C13" s="25" t="s">
        <v>44</v>
      </c>
      <c r="H13" s="27"/>
      <c r="I13" s="5" t="s">
        <v>6</v>
      </c>
      <c r="J13" s="5" t="s">
        <v>6</v>
      </c>
      <c r="K13" s="5" t="s">
        <v>6</v>
      </c>
      <c r="L13" s="5" t="s">
        <v>6</v>
      </c>
      <c r="M13" s="7">
        <f>M11/M12</f>
        <v>0.75</v>
      </c>
    </row>
    <row r="14" spans="2:28" x14ac:dyDescent="0.25">
      <c r="B14" t="s">
        <v>45</v>
      </c>
      <c r="C14" s="25" t="s">
        <v>46</v>
      </c>
    </row>
    <row r="15" spans="2:28" x14ac:dyDescent="0.25">
      <c r="H15" s="27" t="s">
        <v>5</v>
      </c>
      <c r="I15" s="2">
        <f>B$10</f>
        <v>40</v>
      </c>
      <c r="J15" s="2" t="s">
        <v>6</v>
      </c>
      <c r="K15" s="2" t="s">
        <v>6</v>
      </c>
      <c r="L15" s="2" t="s">
        <v>6</v>
      </c>
      <c r="M15" s="3">
        <f t="shared" ref="M15:M16" si="0">SUM(I15:L15)</f>
        <v>40</v>
      </c>
    </row>
    <row r="16" spans="2:28" x14ac:dyDescent="0.25">
      <c r="H16" s="27"/>
      <c r="I16" s="2">
        <f>B$10</f>
        <v>40</v>
      </c>
      <c r="J16" s="2" t="s">
        <v>6</v>
      </c>
      <c r="K16" s="2" t="s">
        <v>6</v>
      </c>
      <c r="L16" s="2">
        <f>E$10</f>
        <v>10</v>
      </c>
      <c r="M16" s="3">
        <f t="shared" si="0"/>
        <v>50</v>
      </c>
      <c r="N16" s="15" t="s">
        <v>47</v>
      </c>
    </row>
    <row r="17" spans="8:14" x14ac:dyDescent="0.25">
      <c r="H17" s="27"/>
      <c r="I17" s="5" t="s">
        <v>6</v>
      </c>
      <c r="J17" s="5" t="s">
        <v>6</v>
      </c>
      <c r="K17" s="5" t="s">
        <v>6</v>
      </c>
      <c r="L17" s="5" t="s">
        <v>6</v>
      </c>
      <c r="M17" s="13">
        <f>M15/M16</f>
        <v>0.8</v>
      </c>
      <c r="N17" s="15" t="s">
        <v>42</v>
      </c>
    </row>
    <row r="19" spans="8:14" x14ac:dyDescent="0.25">
      <c r="H19" s="27" t="s">
        <v>7</v>
      </c>
      <c r="I19" s="2">
        <f>B$10</f>
        <v>40</v>
      </c>
      <c r="J19" s="2" t="s">
        <v>6</v>
      </c>
      <c r="K19" s="2" t="s">
        <v>6</v>
      </c>
      <c r="L19" s="2" t="s">
        <v>6</v>
      </c>
      <c r="M19" s="3">
        <f t="shared" ref="M19:M20" si="1">SUM(I19:L19)</f>
        <v>40</v>
      </c>
    </row>
    <row r="20" spans="8:14" x14ac:dyDescent="0.25">
      <c r="H20" s="27"/>
      <c r="I20" s="2">
        <f>B$10</f>
        <v>40</v>
      </c>
      <c r="J20" s="2" t="s">
        <v>6</v>
      </c>
      <c r="K20" s="2">
        <f>D$10</f>
        <v>15</v>
      </c>
      <c r="L20" s="2" t="s">
        <v>6</v>
      </c>
      <c r="M20" s="3">
        <f t="shared" si="1"/>
        <v>55</v>
      </c>
    </row>
    <row r="21" spans="8:14" x14ac:dyDescent="0.25">
      <c r="H21" s="27"/>
      <c r="I21" s="5" t="s">
        <v>6</v>
      </c>
      <c r="J21" s="5" t="s">
        <v>6</v>
      </c>
      <c r="K21" s="5" t="s">
        <v>6</v>
      </c>
      <c r="L21" s="5" t="s">
        <v>6</v>
      </c>
      <c r="M21" s="13">
        <f>M19/M20</f>
        <v>0.72727272727272729</v>
      </c>
      <c r="N21" s="15" t="s">
        <v>41</v>
      </c>
    </row>
    <row r="23" spans="8:14" x14ac:dyDescent="0.25">
      <c r="H23" s="28" t="s">
        <v>8</v>
      </c>
      <c r="I23" s="2" t="s">
        <v>6</v>
      </c>
      <c r="J23" s="2" t="s">
        <v>6</v>
      </c>
      <c r="K23" s="2" t="s">
        <v>6</v>
      </c>
      <c r="L23" s="2" t="s">
        <v>6</v>
      </c>
      <c r="M23" s="14">
        <f>M21*M17</f>
        <v>0.5818181818181819</v>
      </c>
    </row>
    <row r="24" spans="8:14" x14ac:dyDescent="0.25">
      <c r="H24" s="28"/>
      <c r="I24" s="2" t="s">
        <v>6</v>
      </c>
      <c r="J24" s="2" t="s">
        <v>6</v>
      </c>
      <c r="K24" s="2" t="s">
        <v>6</v>
      </c>
      <c r="L24" s="2" t="s">
        <v>6</v>
      </c>
      <c r="M24" s="14">
        <f>M21+M17</f>
        <v>1.5272727272727273</v>
      </c>
    </row>
    <row r="25" spans="8:14" x14ac:dyDescent="0.25">
      <c r="H25" s="7">
        <v>2</v>
      </c>
      <c r="I25" s="5" t="s">
        <v>6</v>
      </c>
      <c r="J25" s="5" t="s">
        <v>6</v>
      </c>
      <c r="K25" s="5" t="s">
        <v>6</v>
      </c>
      <c r="L25" s="5" t="s">
        <v>6</v>
      </c>
      <c r="M25" s="13">
        <f>H25*((M21*M17)/(M21+M17))</f>
        <v>0.76190476190476197</v>
      </c>
    </row>
    <row r="27" spans="8:14" x14ac:dyDescent="0.25">
      <c r="H27" s="29" t="s">
        <v>48</v>
      </c>
      <c r="I27" s="24" t="s">
        <v>6</v>
      </c>
      <c r="J27" s="24">
        <f>C$10</f>
        <v>35</v>
      </c>
      <c r="K27" s="24" t="s">
        <v>6</v>
      </c>
      <c r="L27" s="24" t="s">
        <v>6</v>
      </c>
      <c r="M27" s="3">
        <f t="shared" ref="M27:M28" si="2">SUM(I27:L27)</f>
        <v>35</v>
      </c>
    </row>
    <row r="28" spans="8:14" x14ac:dyDescent="0.25">
      <c r="H28" s="29"/>
      <c r="I28" s="24" t="s">
        <v>6</v>
      </c>
      <c r="J28" s="24">
        <f>C$10</f>
        <v>35</v>
      </c>
      <c r="K28" s="24">
        <f>D$10</f>
        <v>15</v>
      </c>
      <c r="L28" s="24" t="s">
        <v>6</v>
      </c>
      <c r="M28" s="3">
        <f t="shared" si="2"/>
        <v>50</v>
      </c>
    </row>
    <row r="29" spans="8:14" x14ac:dyDescent="0.25">
      <c r="H29" s="29"/>
      <c r="I29" s="5" t="s">
        <v>6</v>
      </c>
      <c r="J29" s="5" t="s">
        <v>6</v>
      </c>
      <c r="K29" s="5" t="s">
        <v>6</v>
      </c>
      <c r="L29" s="5" t="s">
        <v>6</v>
      </c>
      <c r="M29" s="7">
        <f>M27/M28</f>
        <v>0.7</v>
      </c>
      <c r="N29" s="15" t="s">
        <v>49</v>
      </c>
    </row>
  </sheetData>
  <mergeCells count="5">
    <mergeCell ref="H11:H13"/>
    <mergeCell ref="H15:H17"/>
    <mergeCell ref="H19:H21"/>
    <mergeCell ref="H23:H24"/>
    <mergeCell ref="H27:H29"/>
  </mergeCells>
  <hyperlinks>
    <hyperlink ref="C7" r:id="rId1" xr:uid="{190D061D-8D88-4C03-A433-53DAF215ACCD}"/>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50492-B3B9-4CD0-A0D0-5A29829C9B83}">
  <dimension ref="B2:AB36"/>
  <sheetViews>
    <sheetView showGridLines="0" showRowColHeaders="0" workbookViewId="0">
      <selection activeCell="C18" sqref="C18"/>
    </sheetView>
  </sheetViews>
  <sheetFormatPr defaultRowHeight="15" x14ac:dyDescent="0.25"/>
  <cols>
    <col min="1" max="1" width="2.85546875" customWidth="1"/>
    <col min="8" max="8" width="10.140625" bestFit="1" customWidth="1"/>
    <col min="9" max="13" width="9.140625" style="4"/>
  </cols>
  <sheetData>
    <row r="2" spans="2:28" ht="15.75" x14ac:dyDescent="0.25">
      <c r="B2" s="12" t="s">
        <v>17</v>
      </c>
      <c r="AA2" s="16" t="s">
        <v>27</v>
      </c>
      <c r="AB2" s="17" t="s">
        <v>23</v>
      </c>
    </row>
    <row r="3" spans="2:28" ht="15.75" x14ac:dyDescent="0.25">
      <c r="B3" s="12" t="s">
        <v>18</v>
      </c>
      <c r="AA3" s="16" t="s">
        <v>27</v>
      </c>
      <c r="AB3" s="17" t="s">
        <v>24</v>
      </c>
    </row>
    <row r="4" spans="2:28" ht="15.75" x14ac:dyDescent="0.25">
      <c r="B4" s="12" t="s">
        <v>19</v>
      </c>
      <c r="AA4" s="16" t="s">
        <v>27</v>
      </c>
      <c r="AB4" s="17" t="s">
        <v>25</v>
      </c>
    </row>
    <row r="5" spans="2:28" ht="15.75" x14ac:dyDescent="0.25">
      <c r="B5" s="12" t="s">
        <v>20</v>
      </c>
      <c r="AA5" s="16" t="s">
        <v>27</v>
      </c>
      <c r="AB5" s="17" t="s">
        <v>26</v>
      </c>
    </row>
    <row r="7" spans="2:28" x14ac:dyDescent="0.25">
      <c r="B7" s="20" t="s">
        <v>10</v>
      </c>
      <c r="C7" s="23" t="s">
        <v>34</v>
      </c>
      <c r="D7" s="10"/>
      <c r="E7" s="10"/>
      <c r="F7" s="10"/>
      <c r="G7" s="10"/>
      <c r="H7" s="10"/>
      <c r="I7" s="11"/>
      <c r="J7" s="11"/>
      <c r="K7" s="11"/>
      <c r="L7" s="11"/>
      <c r="M7" s="11"/>
      <c r="N7" s="10"/>
    </row>
    <row r="8" spans="2:28" s="18" customFormat="1" x14ac:dyDescent="0.25">
      <c r="B8" s="30" t="s">
        <v>29</v>
      </c>
      <c r="C8" s="21" t="s">
        <v>28</v>
      </c>
      <c r="I8" s="19"/>
      <c r="J8" s="19"/>
      <c r="K8" s="19"/>
      <c r="L8" s="19"/>
      <c r="M8" s="19"/>
    </row>
    <row r="9" spans="2:28" x14ac:dyDescent="0.25">
      <c r="B9" s="30"/>
      <c r="C9" s="22" t="s">
        <v>32</v>
      </c>
    </row>
    <row r="10" spans="2:28" x14ac:dyDescent="0.25">
      <c r="B10" s="30"/>
      <c r="C10" s="22" t="s">
        <v>33</v>
      </c>
    </row>
    <row r="11" spans="2:28" x14ac:dyDescent="0.25">
      <c r="B11" s="30"/>
      <c r="C11" s="22" t="s">
        <v>35</v>
      </c>
    </row>
    <row r="12" spans="2:28" x14ac:dyDescent="0.25">
      <c r="B12" s="30"/>
      <c r="C12" s="22" t="s">
        <v>36</v>
      </c>
    </row>
    <row r="13" spans="2:28" x14ac:dyDescent="0.25">
      <c r="B13" s="30"/>
      <c r="C13" s="22" t="s">
        <v>37</v>
      </c>
    </row>
    <row r="14" spans="2:28" x14ac:dyDescent="0.25">
      <c r="B14" s="30"/>
      <c r="C14" s="22" t="s">
        <v>39</v>
      </c>
    </row>
    <row r="15" spans="2:28" x14ac:dyDescent="0.25">
      <c r="B15" s="30"/>
      <c r="C15" s="22" t="s">
        <v>38</v>
      </c>
    </row>
    <row r="16" spans="2:28" ht="15" customHeight="1" x14ac:dyDescent="0.25">
      <c r="B16" s="30"/>
      <c r="C16" s="31" t="s">
        <v>54</v>
      </c>
      <c r="D16" s="31"/>
      <c r="E16" s="31"/>
      <c r="F16" s="31"/>
      <c r="G16" s="31"/>
      <c r="H16" s="31"/>
      <c r="I16" s="31"/>
      <c r="J16" s="31"/>
      <c r="K16" s="31"/>
      <c r="L16" s="31"/>
      <c r="M16" s="31"/>
      <c r="N16" s="31"/>
      <c r="O16" s="31"/>
      <c r="P16" s="31"/>
      <c r="Q16" s="31"/>
      <c r="R16" s="31"/>
      <c r="S16" s="26"/>
      <c r="T16" s="26"/>
      <c r="U16" s="26"/>
      <c r="V16" s="26"/>
      <c r="W16" s="26"/>
      <c r="X16" s="26"/>
      <c r="Y16" s="26"/>
      <c r="Z16" s="26"/>
      <c r="AA16" s="26"/>
      <c r="AB16" s="26"/>
    </row>
    <row r="17" spans="2:28" x14ac:dyDescent="0.25">
      <c r="B17" s="30"/>
      <c r="C17" s="31"/>
      <c r="D17" s="31"/>
      <c r="E17" s="31"/>
      <c r="F17" s="31"/>
      <c r="G17" s="31"/>
      <c r="H17" s="31"/>
      <c r="I17" s="31"/>
      <c r="J17" s="31"/>
      <c r="K17" s="31"/>
      <c r="L17" s="31"/>
      <c r="M17" s="31"/>
      <c r="N17" s="31"/>
      <c r="O17" s="31"/>
      <c r="P17" s="31"/>
      <c r="Q17" s="31"/>
      <c r="R17" s="31"/>
      <c r="S17" s="26"/>
      <c r="T17" s="26"/>
      <c r="U17" s="26"/>
      <c r="V17" s="26"/>
      <c r="W17" s="26"/>
      <c r="X17" s="26"/>
      <c r="Y17" s="26"/>
      <c r="Z17" s="26"/>
      <c r="AA17" s="26"/>
      <c r="AB17" s="26"/>
    </row>
    <row r="21" spans="2:28" x14ac:dyDescent="0.25">
      <c r="B21" s="6" t="s">
        <v>0</v>
      </c>
      <c r="C21" s="6" t="s">
        <v>1</v>
      </c>
      <c r="D21" s="6" t="s">
        <v>2</v>
      </c>
      <c r="E21" s="6" t="s">
        <v>3</v>
      </c>
    </row>
    <row r="22" spans="2:28" x14ac:dyDescent="0.25">
      <c r="B22" s="6">
        <v>8</v>
      </c>
      <c r="C22" s="6">
        <v>17</v>
      </c>
      <c r="D22" s="6">
        <v>2</v>
      </c>
      <c r="E22" s="6">
        <v>3</v>
      </c>
    </row>
    <row r="26" spans="2:28" x14ac:dyDescent="0.25">
      <c r="C26" s="4" t="s">
        <v>0</v>
      </c>
      <c r="D26" s="1" t="s">
        <v>1</v>
      </c>
      <c r="E26" s="1" t="s">
        <v>2</v>
      </c>
      <c r="F26" s="1" t="s">
        <v>3</v>
      </c>
      <c r="G26" s="4"/>
    </row>
    <row r="27" spans="2:28" x14ac:dyDescent="0.25">
      <c r="B27" s="32" t="s">
        <v>30</v>
      </c>
      <c r="C27" s="2">
        <f>B$22</f>
        <v>8</v>
      </c>
      <c r="D27" s="2" t="s">
        <v>6</v>
      </c>
      <c r="E27" s="2" t="s">
        <v>6</v>
      </c>
      <c r="F27" s="2" t="s">
        <v>6</v>
      </c>
      <c r="G27" s="3">
        <f t="shared" ref="G27:G28" si="0">SUM(C27:F27)</f>
        <v>8</v>
      </c>
    </row>
    <row r="28" spans="2:28" x14ac:dyDescent="0.25">
      <c r="B28" s="32"/>
      <c r="C28" s="2">
        <f>B$22</f>
        <v>8</v>
      </c>
      <c r="D28" s="2" t="s">
        <v>6</v>
      </c>
      <c r="E28" s="2" t="s">
        <v>6</v>
      </c>
      <c r="F28" s="2">
        <f>E$22</f>
        <v>3</v>
      </c>
      <c r="G28" s="3">
        <f t="shared" si="0"/>
        <v>11</v>
      </c>
    </row>
    <row r="29" spans="2:28" x14ac:dyDescent="0.25">
      <c r="B29" s="32"/>
      <c r="C29" s="5" t="s">
        <v>6</v>
      </c>
      <c r="D29" s="5" t="s">
        <v>6</v>
      </c>
      <c r="E29" s="5" t="s">
        <v>6</v>
      </c>
      <c r="F29" s="5" t="s">
        <v>6</v>
      </c>
      <c r="G29" s="13">
        <f>G27/G28</f>
        <v>0.72727272727272729</v>
      </c>
      <c r="H29" s="15" t="s">
        <v>53</v>
      </c>
    </row>
    <row r="30" spans="2:28" x14ac:dyDescent="0.25">
      <c r="C30" s="4"/>
      <c r="D30" s="4"/>
      <c r="E30" s="4"/>
      <c r="F30" s="4"/>
      <c r="G30" s="4"/>
    </row>
    <row r="31" spans="2:28" x14ac:dyDescent="0.25">
      <c r="B31" s="32" t="s">
        <v>31</v>
      </c>
      <c r="C31" s="2" t="s">
        <v>6</v>
      </c>
      <c r="D31" s="2" t="s">
        <v>6</v>
      </c>
      <c r="E31" s="2">
        <f>D$22</f>
        <v>2</v>
      </c>
      <c r="F31" s="2" t="s">
        <v>6</v>
      </c>
      <c r="G31" s="3">
        <f t="shared" ref="G31:G32" si="1">SUM(C31:F31)</f>
        <v>2</v>
      </c>
      <c r="I31"/>
      <c r="J31"/>
      <c r="K31"/>
      <c r="L31"/>
      <c r="M31"/>
    </row>
    <row r="32" spans="2:28" x14ac:dyDescent="0.25">
      <c r="B32" s="32"/>
      <c r="C32" s="2" t="s">
        <v>6</v>
      </c>
      <c r="D32" s="2">
        <f>C$22</f>
        <v>17</v>
      </c>
      <c r="E32" s="2">
        <f>D$22</f>
        <v>2</v>
      </c>
      <c r="F32" s="2" t="s">
        <v>6</v>
      </c>
      <c r="G32" s="3">
        <f t="shared" si="1"/>
        <v>19</v>
      </c>
      <c r="I32"/>
      <c r="J32"/>
      <c r="K32"/>
      <c r="L32"/>
      <c r="M32"/>
    </row>
    <row r="33" spans="2:13" x14ac:dyDescent="0.25">
      <c r="B33" s="32"/>
      <c r="C33" s="5" t="s">
        <v>6</v>
      </c>
      <c r="D33" s="5" t="s">
        <v>6</v>
      </c>
      <c r="E33" s="5" t="s">
        <v>6</v>
      </c>
      <c r="F33" s="5" t="s">
        <v>6</v>
      </c>
      <c r="G33" s="7">
        <f>G31/G32</f>
        <v>0.10526315789473684</v>
      </c>
      <c r="H33" s="15" t="s">
        <v>52</v>
      </c>
      <c r="I33"/>
      <c r="J33"/>
      <c r="K33"/>
      <c r="L33"/>
      <c r="M33"/>
    </row>
    <row r="35" spans="2:13" ht="15" customHeight="1" x14ac:dyDescent="0.25">
      <c r="I35"/>
      <c r="J35"/>
      <c r="K35"/>
      <c r="L35"/>
      <c r="M35"/>
    </row>
    <row r="36" spans="2:13" x14ac:dyDescent="0.25">
      <c r="I36"/>
      <c r="J36"/>
      <c r="K36"/>
      <c r="L36"/>
      <c r="M36"/>
    </row>
  </sheetData>
  <mergeCells count="4">
    <mergeCell ref="C16:R17"/>
    <mergeCell ref="B27:B29"/>
    <mergeCell ref="B31:B33"/>
    <mergeCell ref="B8:B17"/>
  </mergeCells>
  <hyperlinks>
    <hyperlink ref="C7" r:id="rId1" xr:uid="{F1D9D752-8E73-4052-B21A-548CC9ACA787}"/>
  </hyperlinks>
  <pageMargins left="0.511811024" right="0.511811024" top="0.78740157499999996" bottom="0.78740157499999996" header="0.31496062000000002" footer="0.31496062000000002"/>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ex_gravidez</vt:lpstr>
      <vt:lpstr>ex_doenca</vt:lpstr>
      <vt:lpstr>ex_email</vt:lpstr>
      <vt:lpstr>ex_chuva</vt:lpstr>
      <vt:lpstr>ex_Curva ROC e AUC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GONCALVES</dc:creator>
  <cp:lastModifiedBy>RAFAEL GONCALVES</cp:lastModifiedBy>
  <dcterms:created xsi:type="dcterms:W3CDTF">2022-04-12T17:22:42Z</dcterms:created>
  <dcterms:modified xsi:type="dcterms:W3CDTF">2022-04-20T17:05:52Z</dcterms:modified>
</cp:coreProperties>
</file>