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X:\SGC\04. Compras\03. Formatos\"/>
    </mc:Choice>
  </mc:AlternateContent>
  <xr:revisionPtr revIDLastSave="0" documentId="13_ncr:1_{79B7703D-0B16-4E90-BA00-4236B999E3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aluación de Proveedores" sheetId="1" r:id="rId1"/>
    <sheet name="Hoja2" sheetId="2" state="hidden" r:id="rId2"/>
    <sheet name="Hoja3" sheetId="3" state="hidden" r:id="rId3"/>
  </sheets>
  <definedNames>
    <definedName name="_xlnm.Print_Area" localSheetId="0">'Evaluación de Proveedores'!$A$1:$Q$41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2" l="1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5" i="2" a="1"/>
  <c r="D5" i="2" s="1"/>
  <c r="H23" i="2" l="1"/>
  <c r="D27" i="2" l="1"/>
  <c r="F28" i="2" s="1"/>
  <c r="K14" i="2"/>
  <c r="M14" i="2" s="1" a="1"/>
  <c r="M14" i="2" s="1"/>
  <c r="K19" i="2"/>
  <c r="L19" i="2" s="1" a="1"/>
  <c r="L19" i="2" s="1"/>
  <c r="K12" i="2"/>
  <c r="H9" i="2"/>
  <c r="H20" i="2"/>
  <c r="F27" i="2"/>
  <c r="H41" i="1" s="1"/>
  <c r="H7" i="2"/>
  <c r="L14" i="2" l="1" a="1"/>
  <c r="L14" i="2" s="1"/>
  <c r="M19" i="2" a="1"/>
  <c r="M19" i="2" s="1"/>
  <c r="H2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<sst xmlns="http://schemas.openxmlformats.org/spreadsheetml/2006/main" count="122" uniqueCount="93">
  <si>
    <t>C.P.</t>
  </si>
  <si>
    <t>¿El proveedor entrega las cotizaciones con prontitud?</t>
  </si>
  <si>
    <t>¿Da pronta solución a no conformidades y quejas?</t>
  </si>
  <si>
    <t>¿Entrega el material en tiempo?</t>
  </si>
  <si>
    <t>¿El material llega sin daños?</t>
  </si>
  <si>
    <t>¿El material que entrega es el correcto?</t>
  </si>
  <si>
    <t>¿Notifican con anticipación de la falta de material en almacén?</t>
  </si>
  <si>
    <t>¿La cantidad de material recibida es correcta?</t>
  </si>
  <si>
    <t>¿Los productos provistos tienen buen precio a comparación del mercado?</t>
  </si>
  <si>
    <t>¿Los productos provistos son de calidad a comparación del mercado?</t>
  </si>
  <si>
    <t>¿El proveedor está atento a llamadas y correos?</t>
  </si>
  <si>
    <t>¿El trato con el proveedor es afable y rápido?</t>
  </si>
  <si>
    <t>Si</t>
  </si>
  <si>
    <t>No</t>
  </si>
  <si>
    <t>Calificación</t>
  </si>
  <si>
    <t>Porcentaje</t>
  </si>
  <si>
    <t>Cumplimiento</t>
  </si>
  <si>
    <t>Interrogante</t>
  </si>
  <si>
    <t>Criterio</t>
  </si>
  <si>
    <t>Calidad del proveedor</t>
  </si>
  <si>
    <t>Comunicación</t>
  </si>
  <si>
    <t>Calidad del servicio / producto</t>
  </si>
  <si>
    <t>Total</t>
  </si>
  <si>
    <t>Puntaje</t>
  </si>
  <si>
    <t>Valor</t>
  </si>
  <si>
    <t>Grado</t>
  </si>
  <si>
    <t>D</t>
  </si>
  <si>
    <t>C</t>
  </si>
  <si>
    <t>B</t>
  </si>
  <si>
    <t>A</t>
  </si>
  <si>
    <t>Obtenido</t>
  </si>
  <si>
    <t>Puntuación</t>
  </si>
  <si>
    <t>Deficiente</t>
  </si>
  <si>
    <t>Aceptable</t>
  </si>
  <si>
    <t>Bueno</t>
  </si>
  <si>
    <t>Excelente</t>
  </si>
  <si>
    <t>Desempeño</t>
  </si>
  <si>
    <t>Nivel de desempeño</t>
  </si>
  <si>
    <t>Bajo</t>
  </si>
  <si>
    <t>Medio</t>
  </si>
  <si>
    <t>Alto</t>
  </si>
  <si>
    <t>Muy alto</t>
  </si>
  <si>
    <t>¿Maneja un Stock suficiente para cubrir nuestras necesidades de compra?</t>
  </si>
  <si>
    <t xml:space="preserve">¿La empresa inspecciona la calidad de sus productos / servicios? </t>
  </si>
  <si>
    <t>¿La empresa entrega certificado de calidad de Producto?</t>
  </si>
  <si>
    <t xml:space="preserve">¿La empresa respeta los precios estipulados con sus clientes?    </t>
  </si>
  <si>
    <t>En el caso de suministros de Servicios éstos ¿se llevaron a cabo dentro de los plazos?</t>
  </si>
  <si>
    <t>¿Sus productos están etiquetados y cuentan con sus rombos de seguridad?</t>
  </si>
  <si>
    <t>¿Su equipo y/o maquinaria cuenta con identificación de su empresa?</t>
  </si>
  <si>
    <t>¿Su personal cuenta con equipo de protección?</t>
  </si>
  <si>
    <t>Condiciones de Pago:</t>
  </si>
  <si>
    <t>Descuentos:</t>
  </si>
  <si>
    <t>Otras Condiciones:</t>
  </si>
  <si>
    <t>Producto o Servicio que Ofrece:</t>
  </si>
  <si>
    <t>Nombre del Evaluador:</t>
  </si>
  <si>
    <t>Fecha de Evaluación:</t>
  </si>
  <si>
    <t>Datos del Proveedor</t>
  </si>
  <si>
    <t>Razón Social:</t>
  </si>
  <si>
    <t>Dirección:</t>
  </si>
  <si>
    <t>Localidad:</t>
  </si>
  <si>
    <t>Nombre de Contacto:</t>
  </si>
  <si>
    <t>Correo Electrónico:</t>
  </si>
  <si>
    <t>Teléfono:</t>
  </si>
  <si>
    <t>No. de Extensión:</t>
  </si>
  <si>
    <t>*Indica con un 1 la casilla correspondiente.</t>
  </si>
  <si>
    <t>Crédito</t>
  </si>
  <si>
    <t>Contado</t>
  </si>
  <si>
    <t>Calidad del Servicio / Producto</t>
  </si>
  <si>
    <t>Calidad del Proveedor</t>
  </si>
  <si>
    <t>Total=</t>
  </si>
  <si>
    <t>Escala de Evaluación</t>
  </si>
  <si>
    <t>No.</t>
  </si>
  <si>
    <t>Descripción</t>
  </si>
  <si>
    <t>DICTÁMEN:</t>
  </si>
  <si>
    <t>Firma del Evaluador:</t>
  </si>
  <si>
    <t>APROBADO:</t>
  </si>
  <si>
    <t>RECHAZADO:</t>
  </si>
  <si>
    <t>Calificación General</t>
  </si>
  <si>
    <t>E</t>
  </si>
  <si>
    <t>S</t>
  </si>
  <si>
    <t>I</t>
  </si>
  <si>
    <t>Calificación General:</t>
  </si>
  <si>
    <t>X</t>
  </si>
  <si>
    <t>Observaciones:</t>
  </si>
  <si>
    <t>Nombre y Firma</t>
  </si>
  <si>
    <t>NA</t>
  </si>
  <si>
    <t>¿Su personal cuenta con la experiencia necesaria para ejecutar las actividades?</t>
  </si>
  <si>
    <r>
      <rPr>
        <b/>
        <i/>
        <sz val="10"/>
        <rFont val="Arial"/>
        <family val="2"/>
      </rPr>
      <t>Proveedor Excelente:</t>
    </r>
    <r>
      <rPr>
        <sz val="10"/>
        <rFont val="Arial"/>
        <family val="2"/>
      </rPr>
      <t xml:space="preserve"> Entre 100 y 90 puntos de calificación general.</t>
    </r>
  </si>
  <si>
    <r>
      <rPr>
        <b/>
        <i/>
        <sz val="10"/>
        <rFont val="Arial"/>
        <family val="2"/>
      </rPr>
      <t>Proveedor Satisfactorio:</t>
    </r>
    <r>
      <rPr>
        <sz val="10"/>
        <rFont val="Arial"/>
        <family val="2"/>
      </rPr>
      <t xml:space="preserve"> Entre 89 y 80 puntos de calificación general.</t>
    </r>
  </si>
  <si>
    <r>
      <rPr>
        <b/>
        <i/>
        <sz val="10"/>
        <rFont val="Arial"/>
        <family val="2"/>
      </rPr>
      <t>Proveedor Insatisfactorios:</t>
    </r>
    <r>
      <rPr>
        <sz val="10"/>
        <rFont val="Arial"/>
        <family val="2"/>
      </rPr>
      <t xml:space="preserve"> Menos de 79 puntos de calificación general.</t>
    </r>
  </si>
  <si>
    <t>Coordinador Administrativo</t>
  </si>
  <si>
    <r>
      <rPr>
        <b/>
        <i/>
        <sz val="8"/>
        <color theme="1"/>
        <rFont val="Arial"/>
        <family val="2"/>
      </rPr>
      <t>Nota:</t>
    </r>
    <r>
      <rPr>
        <i/>
        <sz val="8"/>
        <color theme="1"/>
        <rFont val="Arial"/>
        <family val="2"/>
      </rPr>
      <t xml:space="preserve"> En Caso de Ser Aprobado, dar de alta el Proveedor en el Listado de Proveedores Autorizados.</t>
    </r>
  </si>
  <si>
    <t>La calificación mínima aprobatoria es de 80 identificado conforme a la siguiente tabla: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</si>
</sst>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Verdan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i/>
      <sz val="8"/>
      <color theme="1"/>
      <name val="Arial"/>
      <family val="2"/>
    </font>
    <font>
      <b/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/>
  </cellStyleXfs>
  <cellXfs count="204">
    <xf numFmtId="0" fontId="0" fillId="0" borderId="0" xfId="0"/>
    <xf numFmtId="0" fontId="2" fillId="0" borderId="0" xfId="0" applyFont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9" fontId="0" fillId="0" borderId="25" xfId="1" applyFont="1" applyBorder="1" applyAlignment="1">
      <alignment horizontal="center" vertical="center"/>
    </xf>
    <xf numFmtId="9" fontId="0" fillId="0" borderId="26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9" fontId="0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1" applyFont="1"/>
    <xf numFmtId="9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right" vertical="center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2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5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9" fontId="0" fillId="0" borderId="5" xfId="1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9" fontId="0" fillId="0" borderId="7" xfId="1" applyFon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9" fontId="0" fillId="0" borderId="10" xfId="1" applyFont="1" applyBorder="1" applyAlignment="1">
      <alignment horizontal="center" vertical="center"/>
    </xf>
    <xf numFmtId="0" fontId="0" fillId="0" borderId="55" xfId="0" applyBorder="1" applyAlignment="1">
      <alignment vertical="center" wrapText="1"/>
    </xf>
    <xf numFmtId="0" fontId="0" fillId="0" borderId="47" xfId="0" applyBorder="1" applyAlignment="1">
      <alignment horizontal="center" vertical="center"/>
    </xf>
    <xf numFmtId="9" fontId="0" fillId="0" borderId="56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9" fontId="0" fillId="0" borderId="25" xfId="1" applyFont="1" applyBorder="1" applyAlignment="1">
      <alignment horizontal="center" vertical="center"/>
    </xf>
    <xf numFmtId="9" fontId="0" fillId="0" borderId="26" xfId="1" applyFont="1" applyBorder="1" applyAlignment="1">
      <alignment horizontal="center" vertical="center"/>
    </xf>
    <xf numFmtId="9" fontId="0" fillId="0" borderId="24" xfId="1" applyFont="1" applyBorder="1" applyAlignment="1">
      <alignment horizontal="center" vertical="center"/>
    </xf>
    <xf numFmtId="9" fontId="0" fillId="0" borderId="28" xfId="1" applyFont="1" applyBorder="1" applyAlignment="1">
      <alignment horizontal="center" vertical="center"/>
    </xf>
    <xf numFmtId="0" fontId="0" fillId="0" borderId="25" xfId="1" applyNumberFormat="1" applyFont="1" applyBorder="1" applyAlignment="1">
      <alignment horizontal="center" vertical="center"/>
    </xf>
    <xf numFmtId="0" fontId="0" fillId="0" borderId="26" xfId="1" applyNumberFormat="1" applyFont="1" applyBorder="1" applyAlignment="1">
      <alignment horizontal="center" vertical="center"/>
    </xf>
    <xf numFmtId="0" fontId="0" fillId="0" borderId="24" xfId="1" applyNumberFormat="1" applyFont="1" applyBorder="1" applyAlignment="1">
      <alignment horizontal="center" vertical="center"/>
    </xf>
    <xf numFmtId="0" fontId="0" fillId="0" borderId="28" xfId="1" applyNumberFormat="1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53" xfId="0" applyFont="1" applyFill="1" applyBorder="1" applyAlignment="1">
      <alignment horizontal="center"/>
    </xf>
    <xf numFmtId="0" fontId="2" fillId="2" borderId="54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4" xfId="0" applyFill="1" applyBorder="1" applyAlignment="1">
      <alignment horizontal="center" vertical="center" wrapText="1"/>
    </xf>
    <xf numFmtId="9" fontId="0" fillId="0" borderId="38" xfId="1" applyFont="1" applyBorder="1" applyAlignment="1">
      <alignment horizontal="center" vertical="center"/>
    </xf>
    <xf numFmtId="9" fontId="0" fillId="0" borderId="33" xfId="1" applyFont="1" applyBorder="1" applyAlignment="1">
      <alignment horizontal="center" vertical="center"/>
    </xf>
    <xf numFmtId="9" fontId="0" fillId="0" borderId="35" xfId="1" applyFont="1" applyBorder="1" applyAlignment="1">
      <alignment horizontal="center" vertical="center"/>
    </xf>
    <xf numFmtId="0" fontId="6" fillId="2" borderId="17" xfId="2" applyFont="1" applyFill="1" applyBorder="1" applyAlignment="1">
      <alignment horizontal="center"/>
    </xf>
    <xf numFmtId="0" fontId="6" fillId="2" borderId="32" xfId="2" applyFont="1" applyFill="1" applyBorder="1" applyAlignment="1">
      <alignment horizontal="center"/>
    </xf>
    <xf numFmtId="0" fontId="6" fillId="2" borderId="23" xfId="2" applyFont="1" applyFill="1" applyBorder="1" applyAlignment="1">
      <alignment horizontal="center"/>
    </xf>
    <xf numFmtId="0" fontId="6" fillId="3" borderId="1" xfId="2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36" xfId="0" applyFont="1" applyBorder="1" applyAlignment="1">
      <alignment horizontal="center" vertical="center"/>
    </xf>
    <xf numFmtId="0" fontId="4" fillId="0" borderId="1" xfId="2" applyFont="1" applyBorder="1" applyAlignment="1">
      <alignment horizontal="left" vertical="center"/>
    </xf>
    <xf numFmtId="0" fontId="10" fillId="2" borderId="13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9" fillId="0" borderId="12" xfId="0" applyFont="1" applyBorder="1" applyAlignment="1">
      <alignment horizontal="left"/>
    </xf>
    <xf numFmtId="0" fontId="9" fillId="0" borderId="16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4" fillId="0" borderId="1" xfId="2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9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4" fillId="0" borderId="0" xfId="0" applyFont="1"/>
    <xf numFmtId="0" fontId="6" fillId="0" borderId="4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3" fillId="0" borderId="47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9" fillId="0" borderId="32" xfId="0" applyFont="1" applyBorder="1" applyAlignment="1">
      <alignment horizontal="left" vertical="center"/>
    </xf>
    <xf numFmtId="0" fontId="9" fillId="0" borderId="17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10" fillId="2" borderId="2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vertical="center"/>
    </xf>
    <xf numFmtId="0" fontId="4" fillId="0" borderId="43" xfId="0" applyFont="1" applyBorder="1"/>
    <xf numFmtId="0" fontId="4" fillId="0" borderId="49" xfId="0" applyFont="1" applyBorder="1"/>
    <xf numFmtId="0" fontId="10" fillId="0" borderId="24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46" xfId="0" applyFont="1" applyBorder="1" applyAlignment="1">
      <alignment horizontal="center"/>
    </xf>
    <xf numFmtId="0" fontId="10" fillId="0" borderId="25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35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3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6" xfId="0" applyFont="1" applyBorder="1" applyAlignment="1">
      <alignment horizontal="center"/>
    </xf>
    <xf numFmtId="0" fontId="4" fillId="0" borderId="51" xfId="0" applyFont="1" applyBorder="1" applyAlignment="1">
      <alignment horizontal="center"/>
    </xf>
    <xf numFmtId="0" fontId="9" fillId="0" borderId="41" xfId="0" applyFont="1" applyBorder="1" applyAlignment="1">
      <alignment horizontal="center"/>
    </xf>
    <xf numFmtId="0" fontId="9" fillId="0" borderId="4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30" xfId="0" applyFont="1" applyBorder="1" applyAlignment="1">
      <alignment horizontal="left" vertical="center" wrapText="1"/>
    </xf>
    <xf numFmtId="0" fontId="9" fillId="0" borderId="32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left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9" fillId="0" borderId="4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/>
    </xf>
    <xf numFmtId="0" fontId="10" fillId="2" borderId="13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3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/>
    </xf>
    <xf numFmtId="0" fontId="9" fillId="0" borderId="8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9" fillId="0" borderId="12" xfId="0" applyFont="1" applyBorder="1" applyAlignment="1">
      <alignment horizontal="right" vertical="center"/>
    </xf>
    <xf numFmtId="0" fontId="10" fillId="2" borderId="14" xfId="0" applyFont="1" applyFill="1" applyBorder="1" applyAlignment="1">
      <alignment horizontal="center" vertical="center"/>
    </xf>
    <xf numFmtId="0" fontId="9" fillId="0" borderId="17" xfId="0" applyFont="1" applyBorder="1" applyAlignment="1">
      <alignment horizontal="right" vertical="center"/>
    </xf>
    <xf numFmtId="0" fontId="9" fillId="0" borderId="32" xfId="0" applyFont="1" applyBorder="1" applyAlignment="1">
      <alignment horizontal="right" vertical="center"/>
    </xf>
    <xf numFmtId="0" fontId="9" fillId="0" borderId="23" xfId="0" applyFont="1" applyBorder="1" applyAlignment="1">
      <alignment horizontal="right" vertical="center"/>
    </xf>
    <xf numFmtId="0" fontId="9" fillId="0" borderId="29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38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1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5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9" fillId="0" borderId="38" xfId="0" applyFont="1" applyBorder="1" applyAlignment="1">
      <alignment horizontal="left" vertical="center" wrapText="1"/>
    </xf>
    <xf numFmtId="0" fontId="9" fillId="0" borderId="31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0" borderId="35" xfId="0" applyFont="1" applyBorder="1" applyAlignment="1">
      <alignment horizontal="left" vertical="center" wrapText="1"/>
    </xf>
    <xf numFmtId="0" fontId="10" fillId="2" borderId="19" xfId="0" applyFont="1" applyFill="1" applyBorder="1" applyAlignment="1">
      <alignment horizontal="center" vertical="center"/>
    </xf>
    <xf numFmtId="0" fontId="4" fillId="0" borderId="48" xfId="0" applyFont="1" applyBorder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3"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00FF"/>
      <color rgb="FF0000CC"/>
      <color rgb="FF280A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Normal="100" zoomScalePageLayoutView="90" workbookViewId="0">
      <selection activeCell="A4" sqref="A4:C4"/>
    </sheetView>
  </sheetViews>
  <sheetFormatPr baseColWidth="10" defaultColWidth="11.54296875" defaultRowHeight="14.5" x14ac:dyDescent="0.35"/>
  <cols>
    <col min="1" max="1" width="4.26953125" style="16" customWidth="1"/>
    <col min="2" max="4" width="11.7265625" customWidth="1"/>
    <col min="5" max="5" width="10.7265625" customWidth="1"/>
    <col min="6" max="6" width="14.453125" customWidth="1"/>
    <col min="7" max="9" width="7.54296875" customWidth="1"/>
    <col min="10" max="10" width="4.7265625" customWidth="1"/>
    <col min="11" max="11" width="13.54296875" customWidth="1"/>
    <col min="12" max="13" width="11.26953125" customWidth="1"/>
    <col min="14" max="14" width="15" customWidth="1"/>
    <col min="15" max="15" width="13.26953125" customWidth="1"/>
    <col min="16" max="16" width="12.26953125" customWidth="1"/>
    <col min="17" max="17" width="4.1796875" customWidth="1"/>
  </cols>
  <sheetData>
    <row r="1" spans="1:18" ht="18.649999999999999" customHeight="1" x14ac:dyDescent="0.35">
      <c r="A1" s="52"/>
      <c r="B1" s="52"/>
      <c r="C1" s="52"/>
      <c r="D1" s="51"/>
      <c r="E1" s="51"/>
      <c r="F1" s="51"/>
    </row>
    <row r="2" spans="1:18" ht="20.5" customHeight="1" x14ac:dyDescent="0.35">
      <c r="A2" s="85"/>
      <c r="B2" s="86"/>
      <c r="C2" s="86"/>
      <c r="D2" s="87"/>
      <c r="E2" s="203" t="s">
        <v>55</v>
      </c>
      <c r="F2" s="203"/>
      <c r="G2" s="89"/>
      <c r="H2" s="89"/>
      <c r="I2" s="89"/>
      <c r="J2" s="87"/>
      <c r="K2" s="90" t="s">
        <v>92</v>
      </c>
      <c r="L2" s="90"/>
      <c r="M2" s="90"/>
      <c r="N2" s="90"/>
      <c r="O2" s="90"/>
      <c r="P2" s="90"/>
    </row>
    <row r="3" spans="1:18" ht="15.65" customHeight="1" x14ac:dyDescent="0.35">
      <c r="A3" s="85"/>
      <c r="B3" s="87"/>
      <c r="C3" s="87"/>
      <c r="D3" s="87"/>
      <c r="E3" s="91"/>
      <c r="F3" s="91"/>
      <c r="G3" s="92"/>
      <c r="H3" s="92"/>
      <c r="I3" s="92"/>
      <c r="J3" s="87"/>
      <c r="K3" s="87"/>
      <c r="L3" s="87"/>
      <c r="M3" s="87"/>
      <c r="N3" s="87"/>
      <c r="O3" s="87"/>
      <c r="P3" s="87"/>
    </row>
    <row r="4" spans="1:18" x14ac:dyDescent="0.35">
      <c r="A4" s="203" t="s">
        <v>54</v>
      </c>
      <c r="B4" s="203"/>
      <c r="C4" s="203"/>
      <c r="D4" s="93"/>
      <c r="E4" s="93"/>
      <c r="F4" s="93"/>
      <c r="G4" s="93"/>
      <c r="H4" s="93"/>
      <c r="I4" s="93"/>
      <c r="J4" s="87"/>
      <c r="K4" s="79" t="s">
        <v>77</v>
      </c>
      <c r="L4" s="80"/>
      <c r="M4" s="80"/>
      <c r="N4" s="80"/>
      <c r="O4" s="80"/>
      <c r="P4" s="81"/>
    </row>
    <row r="5" spans="1:18" ht="15" thickBot="1" x14ac:dyDescent="0.4">
      <c r="A5" s="85"/>
      <c r="B5" s="87"/>
      <c r="C5" s="87"/>
      <c r="D5" s="87"/>
      <c r="E5" s="87"/>
      <c r="F5" s="87"/>
      <c r="G5" s="87"/>
      <c r="H5" s="87"/>
      <c r="I5" s="87"/>
      <c r="J5" s="87"/>
      <c r="K5" s="82" t="s">
        <v>78</v>
      </c>
      <c r="L5" s="94" t="s">
        <v>87</v>
      </c>
      <c r="M5" s="94"/>
      <c r="N5" s="94"/>
      <c r="O5" s="94"/>
      <c r="P5" s="94"/>
      <c r="Q5" s="34"/>
    </row>
    <row r="6" spans="1:18" ht="15" thickBot="1" x14ac:dyDescent="0.4">
      <c r="A6" s="95" t="s">
        <v>56</v>
      </c>
      <c r="B6" s="96"/>
      <c r="C6" s="96"/>
      <c r="D6" s="96"/>
      <c r="E6" s="96"/>
      <c r="F6" s="96"/>
      <c r="G6" s="96"/>
      <c r="H6" s="96"/>
      <c r="I6" s="97"/>
      <c r="J6" s="87"/>
      <c r="K6" s="83" t="s">
        <v>79</v>
      </c>
      <c r="L6" s="94" t="s">
        <v>88</v>
      </c>
      <c r="M6" s="94"/>
      <c r="N6" s="94"/>
      <c r="O6" s="94"/>
      <c r="P6" s="94"/>
      <c r="Q6" s="35"/>
    </row>
    <row r="7" spans="1:18" ht="14.5" customHeight="1" x14ac:dyDescent="0.35">
      <c r="A7" s="177" t="s">
        <v>57</v>
      </c>
      <c r="B7" s="178"/>
      <c r="C7" s="98"/>
      <c r="D7" s="98"/>
      <c r="E7" s="99"/>
      <c r="F7" s="171" t="s">
        <v>60</v>
      </c>
      <c r="G7" s="172"/>
      <c r="H7" s="100"/>
      <c r="I7" s="101"/>
      <c r="J7" s="87"/>
      <c r="K7" s="84" t="s">
        <v>80</v>
      </c>
      <c r="L7" s="102" t="s">
        <v>89</v>
      </c>
      <c r="M7" s="102"/>
      <c r="N7" s="102"/>
      <c r="O7" s="102"/>
      <c r="P7" s="102"/>
      <c r="Q7" s="35"/>
    </row>
    <row r="8" spans="1:18" x14ac:dyDescent="0.35">
      <c r="A8" s="173" t="s">
        <v>58</v>
      </c>
      <c r="B8" s="174"/>
      <c r="C8" s="103"/>
      <c r="D8" s="103"/>
      <c r="E8" s="104"/>
      <c r="F8" s="173" t="s">
        <v>61</v>
      </c>
      <c r="G8" s="174"/>
      <c r="H8" s="103"/>
      <c r="I8" s="105"/>
      <c r="J8" s="87"/>
      <c r="K8" s="87"/>
      <c r="L8" s="87"/>
      <c r="M8" s="87"/>
      <c r="N8" s="87"/>
      <c r="O8" s="87"/>
      <c r="P8" s="87"/>
      <c r="Q8" s="35"/>
    </row>
    <row r="9" spans="1:18" x14ac:dyDescent="0.35">
      <c r="A9" s="173" t="s">
        <v>0</v>
      </c>
      <c r="B9" s="174"/>
      <c r="C9" s="103"/>
      <c r="D9" s="103"/>
      <c r="E9" s="104"/>
      <c r="F9" s="173" t="s">
        <v>62</v>
      </c>
      <c r="G9" s="174"/>
      <c r="H9" s="103"/>
      <c r="I9" s="105"/>
      <c r="J9" s="87"/>
      <c r="K9" s="87"/>
      <c r="L9" s="87"/>
      <c r="M9" s="87"/>
      <c r="N9" s="87"/>
      <c r="O9" s="87"/>
      <c r="P9" s="87"/>
    </row>
    <row r="10" spans="1:18" ht="15" thickBot="1" x14ac:dyDescent="0.4">
      <c r="A10" s="175" t="s">
        <v>59</v>
      </c>
      <c r="B10" s="176"/>
      <c r="C10" s="106"/>
      <c r="D10" s="106"/>
      <c r="E10" s="107"/>
      <c r="F10" s="175" t="s">
        <v>63</v>
      </c>
      <c r="G10" s="176"/>
      <c r="H10" s="106"/>
      <c r="I10" s="108"/>
      <c r="J10" s="87"/>
      <c r="K10" s="202" t="s">
        <v>73</v>
      </c>
      <c r="L10" s="109"/>
      <c r="M10" s="109"/>
      <c r="N10" s="109"/>
      <c r="O10" s="109"/>
      <c r="P10" s="87"/>
      <c r="Q10" s="32"/>
      <c r="R10" s="33"/>
    </row>
    <row r="11" spans="1:18" ht="15" thickBot="1" x14ac:dyDescent="0.4">
      <c r="A11" s="85"/>
      <c r="B11" s="87"/>
      <c r="C11" s="87"/>
      <c r="D11" s="87"/>
      <c r="E11" s="87"/>
      <c r="F11" s="87"/>
      <c r="G11" s="87"/>
      <c r="H11" s="87"/>
      <c r="I11" s="87"/>
      <c r="J11" s="87"/>
      <c r="K11" s="109"/>
      <c r="L11" s="109"/>
      <c r="M11" s="109"/>
      <c r="N11" s="109"/>
      <c r="O11" s="109"/>
      <c r="P11" s="87"/>
    </row>
    <row r="12" spans="1:18" ht="15" thickBot="1" x14ac:dyDescent="0.4">
      <c r="A12" s="167" t="s">
        <v>53</v>
      </c>
      <c r="B12" s="179"/>
      <c r="C12" s="179"/>
      <c r="D12" s="179"/>
      <c r="E12" s="179"/>
      <c r="F12" s="179"/>
      <c r="G12" s="179"/>
      <c r="H12" s="179"/>
      <c r="I12" s="168"/>
      <c r="J12" s="87"/>
      <c r="K12" s="200" t="s">
        <v>81</v>
      </c>
      <c r="L12" s="110"/>
      <c r="M12" s="201" t="s">
        <v>75</v>
      </c>
      <c r="N12" s="112"/>
      <c r="O12" s="201" t="s">
        <v>76</v>
      </c>
      <c r="P12" s="113"/>
    </row>
    <row r="13" spans="1:18" ht="15.65" customHeight="1" x14ac:dyDescent="0.35">
      <c r="A13" s="114"/>
      <c r="B13" s="115"/>
      <c r="C13" s="115"/>
      <c r="D13" s="115"/>
      <c r="E13" s="115"/>
      <c r="F13" s="115"/>
      <c r="G13" s="115"/>
      <c r="H13" s="115"/>
      <c r="I13" s="116"/>
      <c r="J13" s="87"/>
      <c r="K13" s="200"/>
      <c r="L13" s="117"/>
      <c r="M13" s="201"/>
      <c r="N13" s="118"/>
      <c r="O13" s="201"/>
      <c r="P13" s="119"/>
    </row>
    <row r="14" spans="1:18" ht="14.5" customHeight="1" x14ac:dyDescent="0.35">
      <c r="A14" s="180" t="s">
        <v>50</v>
      </c>
      <c r="B14" s="181"/>
      <c r="C14" s="182"/>
      <c r="D14" s="121"/>
      <c r="E14" s="122"/>
      <c r="F14" s="180" t="s">
        <v>51</v>
      </c>
      <c r="G14" s="182"/>
      <c r="H14" s="121"/>
      <c r="I14" s="122"/>
      <c r="J14" s="87"/>
      <c r="K14" s="87"/>
      <c r="L14" s="87"/>
      <c r="M14" s="87"/>
      <c r="N14" s="87"/>
      <c r="O14" s="87"/>
      <c r="P14" s="87"/>
    </row>
    <row r="15" spans="1:18" ht="19.899999999999999" customHeight="1" x14ac:dyDescent="0.35">
      <c r="A15" s="174" t="s">
        <v>52</v>
      </c>
      <c r="B15" s="174"/>
      <c r="C15" s="174"/>
      <c r="D15" s="123"/>
      <c r="E15" s="123"/>
      <c r="F15" s="123"/>
      <c r="G15" s="123"/>
      <c r="H15" s="123"/>
      <c r="I15" s="123"/>
      <c r="J15" s="87"/>
      <c r="K15" s="199" t="s">
        <v>91</v>
      </c>
      <c r="L15" s="199"/>
      <c r="M15" s="199"/>
      <c r="N15" s="199"/>
      <c r="O15" s="199"/>
      <c r="P15" s="199"/>
    </row>
    <row r="16" spans="1:18" ht="7.9" customHeight="1" x14ac:dyDescent="0.35">
      <c r="A16" s="85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</row>
    <row r="17" spans="1:16" x14ac:dyDescent="0.35">
      <c r="A17" s="124" t="s">
        <v>64</v>
      </c>
      <c r="B17" s="124"/>
      <c r="C17" s="124"/>
      <c r="D17" s="124"/>
      <c r="E17" s="124"/>
      <c r="F17" s="124"/>
      <c r="G17" s="124"/>
      <c r="H17" s="124"/>
      <c r="I17" s="124"/>
      <c r="J17" s="87"/>
      <c r="K17" s="125"/>
      <c r="L17" s="125"/>
      <c r="M17" s="125"/>
      <c r="N17" s="125"/>
      <c r="O17" s="125"/>
      <c r="P17" s="125"/>
    </row>
    <row r="18" spans="1:16" ht="6.65" customHeight="1" thickBot="1" x14ac:dyDescent="0.4">
      <c r="A18" s="85"/>
      <c r="B18" s="87"/>
      <c r="C18" s="87"/>
      <c r="D18" s="87"/>
      <c r="E18" s="87"/>
      <c r="F18" s="87"/>
      <c r="G18" s="87"/>
      <c r="H18" s="87"/>
      <c r="I18" s="87"/>
      <c r="J18" s="87"/>
      <c r="K18" s="126"/>
      <c r="L18" s="126"/>
      <c r="M18" s="126"/>
      <c r="N18" s="126"/>
      <c r="O18" s="126"/>
      <c r="P18" s="126"/>
    </row>
    <row r="19" spans="1:16" ht="15" thickBot="1" x14ac:dyDescent="0.4">
      <c r="A19" s="127" t="s">
        <v>71</v>
      </c>
      <c r="B19" s="128" t="s">
        <v>72</v>
      </c>
      <c r="C19" s="128"/>
      <c r="D19" s="128"/>
      <c r="E19" s="128"/>
      <c r="F19" s="128"/>
      <c r="G19" s="197" t="s">
        <v>12</v>
      </c>
      <c r="H19" s="127" t="s">
        <v>13</v>
      </c>
      <c r="I19" s="127" t="s">
        <v>85</v>
      </c>
      <c r="J19" s="87"/>
      <c r="K19" s="198" t="s">
        <v>83</v>
      </c>
      <c r="L19" s="129"/>
      <c r="M19" s="129"/>
      <c r="N19" s="129"/>
      <c r="O19" s="129"/>
      <c r="P19" s="130"/>
    </row>
    <row r="20" spans="1:16" ht="15" customHeight="1" x14ac:dyDescent="0.35">
      <c r="A20" s="131">
        <v>1</v>
      </c>
      <c r="B20" s="183" t="s">
        <v>10</v>
      </c>
      <c r="C20" s="184"/>
      <c r="D20" s="184"/>
      <c r="E20" s="184"/>
      <c r="F20" s="185"/>
      <c r="G20" s="132"/>
      <c r="H20" s="133"/>
      <c r="I20" s="134"/>
      <c r="J20" s="87"/>
      <c r="K20" s="135"/>
      <c r="L20" s="136"/>
      <c r="M20" s="136"/>
      <c r="N20" s="136"/>
      <c r="O20" s="136"/>
      <c r="P20" s="137"/>
    </row>
    <row r="21" spans="1:16" ht="15" customHeight="1" x14ac:dyDescent="0.35">
      <c r="A21" s="138">
        <v>2</v>
      </c>
      <c r="B21" s="186" t="s">
        <v>11</v>
      </c>
      <c r="C21" s="120"/>
      <c r="D21" s="120"/>
      <c r="E21" s="120"/>
      <c r="F21" s="187"/>
      <c r="G21" s="139"/>
      <c r="H21" s="140"/>
      <c r="I21" s="141"/>
      <c r="J21" s="87"/>
      <c r="K21" s="135"/>
      <c r="L21" s="136"/>
      <c r="M21" s="136"/>
      <c r="N21" s="136"/>
      <c r="O21" s="136"/>
      <c r="P21" s="137"/>
    </row>
    <row r="22" spans="1:16" ht="15" customHeight="1" x14ac:dyDescent="0.35">
      <c r="A22" s="138">
        <v>3</v>
      </c>
      <c r="B22" s="186" t="s">
        <v>1</v>
      </c>
      <c r="C22" s="120"/>
      <c r="D22" s="120"/>
      <c r="E22" s="120"/>
      <c r="F22" s="187"/>
      <c r="G22" s="139"/>
      <c r="H22" s="140"/>
      <c r="I22" s="141"/>
      <c r="J22" s="87"/>
      <c r="K22" s="135"/>
      <c r="L22" s="136"/>
      <c r="M22" s="136"/>
      <c r="N22" s="136"/>
      <c r="O22" s="136"/>
      <c r="P22" s="137"/>
    </row>
    <row r="23" spans="1:16" ht="15" customHeight="1" thickBot="1" x14ac:dyDescent="0.4">
      <c r="A23" s="138">
        <v>4</v>
      </c>
      <c r="B23" s="188" t="s">
        <v>2</v>
      </c>
      <c r="C23" s="189"/>
      <c r="D23" s="189"/>
      <c r="E23" s="189"/>
      <c r="F23" s="190"/>
      <c r="G23" s="142"/>
      <c r="H23" s="143"/>
      <c r="I23" s="144"/>
      <c r="J23" s="87"/>
      <c r="K23" s="135"/>
      <c r="L23" s="136"/>
      <c r="M23" s="136"/>
      <c r="N23" s="136"/>
      <c r="O23" s="136"/>
      <c r="P23" s="137"/>
    </row>
    <row r="24" spans="1:16" ht="15" customHeight="1" x14ac:dyDescent="0.35">
      <c r="A24" s="138">
        <v>5</v>
      </c>
      <c r="B24" s="191" t="s">
        <v>3</v>
      </c>
      <c r="C24" s="192"/>
      <c r="D24" s="192"/>
      <c r="E24" s="192"/>
      <c r="F24" s="193"/>
      <c r="G24" s="145"/>
      <c r="H24" s="133"/>
      <c r="I24" s="134"/>
      <c r="J24" s="87"/>
      <c r="K24" s="135"/>
      <c r="L24" s="136"/>
      <c r="M24" s="136"/>
      <c r="N24" s="136"/>
      <c r="O24" s="136"/>
      <c r="P24" s="137"/>
    </row>
    <row r="25" spans="1:16" ht="15" customHeight="1" x14ac:dyDescent="0.35">
      <c r="A25" s="138">
        <v>6</v>
      </c>
      <c r="B25" s="152" t="s">
        <v>5</v>
      </c>
      <c r="C25" s="153"/>
      <c r="D25" s="153"/>
      <c r="E25" s="153"/>
      <c r="F25" s="154"/>
      <c r="G25" s="139"/>
      <c r="H25" s="140"/>
      <c r="I25" s="141"/>
      <c r="J25" s="87"/>
      <c r="K25" s="135"/>
      <c r="L25" s="136"/>
      <c r="M25" s="136"/>
      <c r="N25" s="136"/>
      <c r="O25" s="136"/>
      <c r="P25" s="137"/>
    </row>
    <row r="26" spans="1:16" ht="15" customHeight="1" x14ac:dyDescent="0.35">
      <c r="A26" s="138">
        <v>7</v>
      </c>
      <c r="B26" s="152" t="s">
        <v>7</v>
      </c>
      <c r="C26" s="153"/>
      <c r="D26" s="153"/>
      <c r="E26" s="153"/>
      <c r="F26" s="154"/>
      <c r="G26" s="139"/>
      <c r="H26" s="140"/>
      <c r="I26" s="141"/>
      <c r="J26" s="87"/>
      <c r="K26" s="146"/>
      <c r="L26" s="147"/>
      <c r="M26" s="147"/>
      <c r="N26" s="147"/>
      <c r="O26" s="147"/>
      <c r="P26" s="148"/>
    </row>
    <row r="27" spans="1:16" ht="15" customHeight="1" x14ac:dyDescent="0.35">
      <c r="A27" s="138">
        <v>8</v>
      </c>
      <c r="B27" s="152" t="s">
        <v>4</v>
      </c>
      <c r="C27" s="153"/>
      <c r="D27" s="153"/>
      <c r="E27" s="153"/>
      <c r="F27" s="154"/>
      <c r="G27" s="139"/>
      <c r="H27" s="140"/>
      <c r="I27" s="141"/>
      <c r="J27" s="87"/>
      <c r="K27" s="87"/>
      <c r="L27" s="87"/>
      <c r="M27" s="87"/>
      <c r="N27" s="87"/>
      <c r="O27" s="87"/>
      <c r="P27" s="87"/>
    </row>
    <row r="28" spans="1:16" ht="15" customHeight="1" x14ac:dyDescent="0.35">
      <c r="A28" s="138">
        <v>9</v>
      </c>
      <c r="B28" s="152" t="s">
        <v>6</v>
      </c>
      <c r="C28" s="153"/>
      <c r="D28" s="153"/>
      <c r="E28" s="153"/>
      <c r="F28" s="154"/>
      <c r="G28" s="139"/>
      <c r="H28" s="149"/>
      <c r="I28" s="150"/>
      <c r="J28" s="87"/>
      <c r="K28" s="87"/>
      <c r="L28" s="87"/>
      <c r="M28" s="87"/>
      <c r="N28" s="87"/>
      <c r="O28" s="87"/>
      <c r="P28" s="87"/>
    </row>
    <row r="29" spans="1:16" ht="15" customHeight="1" x14ac:dyDescent="0.35">
      <c r="A29" s="138">
        <v>10</v>
      </c>
      <c r="B29" s="152" t="s">
        <v>45</v>
      </c>
      <c r="C29" s="153"/>
      <c r="D29" s="153"/>
      <c r="E29" s="153"/>
      <c r="F29" s="154"/>
      <c r="G29" s="139"/>
      <c r="H29" s="149"/>
      <c r="I29" s="150"/>
      <c r="J29" s="87"/>
      <c r="K29" s="87"/>
      <c r="L29" s="111" t="s">
        <v>74</v>
      </c>
      <c r="M29" s="111"/>
      <c r="N29" s="111"/>
      <c r="O29" s="111"/>
      <c r="P29" s="87"/>
    </row>
    <row r="30" spans="1:16" ht="30" customHeight="1" x14ac:dyDescent="0.35">
      <c r="A30" s="138">
        <v>11</v>
      </c>
      <c r="B30" s="152" t="s">
        <v>47</v>
      </c>
      <c r="C30" s="153"/>
      <c r="D30" s="153"/>
      <c r="E30" s="153"/>
      <c r="F30" s="154"/>
      <c r="G30" s="139"/>
      <c r="H30" s="149"/>
      <c r="I30" s="150"/>
      <c r="J30" s="87"/>
      <c r="K30" s="87"/>
      <c r="L30" s="151"/>
      <c r="M30" s="151"/>
      <c r="N30" s="151"/>
      <c r="O30" s="151"/>
      <c r="P30" s="87"/>
    </row>
    <row r="31" spans="1:16" ht="30" customHeight="1" x14ac:dyDescent="0.35">
      <c r="A31" s="138">
        <v>12</v>
      </c>
      <c r="B31" s="152" t="s">
        <v>46</v>
      </c>
      <c r="C31" s="153"/>
      <c r="D31" s="153"/>
      <c r="E31" s="153"/>
      <c r="F31" s="154"/>
      <c r="G31" s="155"/>
      <c r="H31" s="156"/>
      <c r="I31" s="150"/>
      <c r="J31" s="87"/>
      <c r="K31" s="87"/>
      <c r="L31" s="151"/>
      <c r="M31" s="151"/>
      <c r="N31" s="151"/>
      <c r="O31" s="151"/>
      <c r="P31" s="87"/>
    </row>
    <row r="32" spans="1:16" ht="15" customHeight="1" x14ac:dyDescent="0.35">
      <c r="A32" s="138">
        <v>13</v>
      </c>
      <c r="B32" s="152" t="s">
        <v>48</v>
      </c>
      <c r="C32" s="153"/>
      <c r="D32" s="153"/>
      <c r="E32" s="153"/>
      <c r="F32" s="154"/>
      <c r="G32" s="139"/>
      <c r="H32" s="149"/>
      <c r="I32" s="150"/>
      <c r="J32" s="87"/>
      <c r="K32" s="87"/>
      <c r="L32" s="151"/>
      <c r="M32" s="151"/>
      <c r="N32" s="151"/>
      <c r="O32" s="151"/>
      <c r="P32" s="87"/>
    </row>
    <row r="33" spans="1:16" ht="15" customHeight="1" x14ac:dyDescent="0.35">
      <c r="A33" s="138">
        <v>14</v>
      </c>
      <c r="B33" s="152" t="s">
        <v>49</v>
      </c>
      <c r="C33" s="153"/>
      <c r="D33" s="153"/>
      <c r="E33" s="153"/>
      <c r="F33" s="154"/>
      <c r="G33" s="139"/>
      <c r="H33" s="149"/>
      <c r="I33" s="150"/>
      <c r="J33" s="87"/>
      <c r="K33" s="87"/>
      <c r="L33" s="151"/>
      <c r="M33" s="151"/>
      <c r="N33" s="151"/>
      <c r="O33" s="151"/>
      <c r="P33" s="87"/>
    </row>
    <row r="34" spans="1:16" ht="30" customHeight="1" thickBot="1" x14ac:dyDescent="0.4">
      <c r="A34" s="157">
        <v>15</v>
      </c>
      <c r="B34" s="194" t="s">
        <v>86</v>
      </c>
      <c r="C34" s="195"/>
      <c r="D34" s="195"/>
      <c r="E34" s="195"/>
      <c r="F34" s="196"/>
      <c r="G34" s="158"/>
      <c r="H34" s="149"/>
      <c r="I34" s="150"/>
      <c r="J34" s="87"/>
      <c r="K34" s="87"/>
      <c r="L34" s="151"/>
      <c r="M34" s="151"/>
      <c r="N34" s="151"/>
      <c r="O34" s="151"/>
      <c r="P34" s="87"/>
    </row>
    <row r="35" spans="1:16" ht="15" customHeight="1" x14ac:dyDescent="0.35">
      <c r="A35" s="131">
        <v>16</v>
      </c>
      <c r="B35" s="191" t="s">
        <v>9</v>
      </c>
      <c r="C35" s="192"/>
      <c r="D35" s="192"/>
      <c r="E35" s="192"/>
      <c r="F35" s="193"/>
      <c r="G35" s="132"/>
      <c r="H35" s="134"/>
      <c r="I35" s="159"/>
      <c r="J35" s="87"/>
      <c r="K35" s="87"/>
      <c r="L35" s="151"/>
      <c r="M35" s="151"/>
      <c r="N35" s="151"/>
      <c r="O35" s="151"/>
      <c r="P35" s="87"/>
    </row>
    <row r="36" spans="1:16" ht="15" customHeight="1" x14ac:dyDescent="0.35">
      <c r="A36" s="138">
        <v>17</v>
      </c>
      <c r="B36" s="152" t="s">
        <v>43</v>
      </c>
      <c r="C36" s="153"/>
      <c r="D36" s="153"/>
      <c r="E36" s="153"/>
      <c r="F36" s="154"/>
      <c r="G36" s="160"/>
      <c r="H36" s="141"/>
      <c r="I36" s="161"/>
      <c r="J36" s="87"/>
      <c r="K36" s="87"/>
      <c r="L36" s="162"/>
      <c r="M36" s="162"/>
      <c r="N36" s="162"/>
      <c r="O36" s="162"/>
      <c r="P36" s="87"/>
    </row>
    <row r="37" spans="1:16" ht="15" customHeight="1" x14ac:dyDescent="0.35">
      <c r="A37" s="138">
        <v>18</v>
      </c>
      <c r="B37" s="152" t="s">
        <v>8</v>
      </c>
      <c r="C37" s="153"/>
      <c r="D37" s="153"/>
      <c r="E37" s="153"/>
      <c r="F37" s="154"/>
      <c r="G37" s="160"/>
      <c r="H37" s="141"/>
      <c r="I37" s="161"/>
      <c r="J37" s="87"/>
      <c r="K37" s="87"/>
      <c r="L37" s="163" t="s">
        <v>84</v>
      </c>
      <c r="M37" s="163"/>
      <c r="N37" s="163"/>
      <c r="O37" s="163"/>
      <c r="P37" s="87"/>
    </row>
    <row r="38" spans="1:16" ht="15" customHeight="1" x14ac:dyDescent="0.35">
      <c r="A38" s="138">
        <v>19</v>
      </c>
      <c r="B38" s="152" t="s">
        <v>42</v>
      </c>
      <c r="C38" s="153"/>
      <c r="D38" s="153"/>
      <c r="E38" s="153"/>
      <c r="F38" s="154"/>
      <c r="G38" s="160"/>
      <c r="H38" s="141"/>
      <c r="I38" s="161"/>
      <c r="J38" s="87"/>
      <c r="K38" s="87"/>
      <c r="L38" s="88" t="s">
        <v>90</v>
      </c>
      <c r="M38" s="88"/>
      <c r="N38" s="88"/>
      <c r="O38" s="88"/>
      <c r="P38" s="87"/>
    </row>
    <row r="39" spans="1:16" ht="15" customHeight="1" thickBot="1" x14ac:dyDescent="0.4">
      <c r="A39" s="164">
        <v>20</v>
      </c>
      <c r="B39" s="194" t="s">
        <v>44</v>
      </c>
      <c r="C39" s="195"/>
      <c r="D39" s="195"/>
      <c r="E39" s="195"/>
      <c r="F39" s="196"/>
      <c r="G39" s="165"/>
      <c r="H39" s="144"/>
      <c r="I39" s="166"/>
      <c r="J39" s="87"/>
      <c r="K39" s="87"/>
      <c r="L39" s="87"/>
      <c r="M39" s="87"/>
      <c r="N39" s="87"/>
      <c r="O39" s="87"/>
      <c r="P39" s="87"/>
    </row>
    <row r="40" spans="1:16" ht="15" thickBot="1" x14ac:dyDescent="0.4">
      <c r="A40" s="85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</row>
    <row r="41" spans="1:16" ht="15" thickBot="1" x14ac:dyDescent="0.4">
      <c r="A41" s="85"/>
      <c r="B41" s="87"/>
      <c r="C41" s="87"/>
      <c r="D41" s="87"/>
      <c r="E41" s="87"/>
      <c r="F41" s="167" t="s">
        <v>14</v>
      </c>
      <c r="G41" s="168"/>
      <c r="H41" s="169">
        <f>Hoja2!F27*100</f>
        <v>0</v>
      </c>
      <c r="I41" s="170"/>
      <c r="J41" s="87"/>
      <c r="K41" s="87"/>
      <c r="L41" s="87"/>
      <c r="M41" s="87"/>
      <c r="N41" s="87"/>
      <c r="O41" s="87"/>
      <c r="P41" s="87"/>
    </row>
  </sheetData>
  <sheetProtection insertHyperlinks="0" sort="0" autoFilter="0"/>
  <protectedRanges>
    <protectedRange sqref="H20:I39" name="Rango5"/>
    <protectedRange sqref="K19" name="Rango3"/>
    <protectedRange sqref="G2 D4 C7:E10 H7:I10 H14 D14:D15" name="Rango2"/>
    <protectedRange algorithmName="SHA-512" hashValue="4rsCs5z5NXObCq4wkhS87Bprpqw7I26K7RF4y2SXAY/9KlyMrpelrbb30QaxaQlJvxX8nJq3EZQ82PvWh7+W2g==" saltValue="m9p+tpjmCHT+VDZFRy6FuA==" spinCount="100000" sqref="H20:I39" name="Range1"/>
    <protectedRange sqref="L12 N12 P12" name="Rango4"/>
  </protectedRanges>
  <mergeCells count="71">
    <mergeCell ref="B39:F39"/>
    <mergeCell ref="B38:F38"/>
    <mergeCell ref="B37:F37"/>
    <mergeCell ref="B36:F36"/>
    <mergeCell ref="B35:F35"/>
    <mergeCell ref="B28:F28"/>
    <mergeCell ref="B27:F27"/>
    <mergeCell ref="B26:F26"/>
    <mergeCell ref="B25:F25"/>
    <mergeCell ref="B24:F24"/>
    <mergeCell ref="F41:G41"/>
    <mergeCell ref="H41:I41"/>
    <mergeCell ref="A12:I12"/>
    <mergeCell ref="F14:G14"/>
    <mergeCell ref="H14:I14"/>
    <mergeCell ref="D14:E14"/>
    <mergeCell ref="B31:F31"/>
    <mergeCell ref="B30:F30"/>
    <mergeCell ref="B29:F29"/>
    <mergeCell ref="B34:F34"/>
    <mergeCell ref="B33:F33"/>
    <mergeCell ref="B32:F32"/>
    <mergeCell ref="B23:F23"/>
    <mergeCell ref="B22:F22"/>
    <mergeCell ref="B21:F21"/>
    <mergeCell ref="B20:F20"/>
    <mergeCell ref="A1:C1"/>
    <mergeCell ref="D4:I4"/>
    <mergeCell ref="A4:C4"/>
    <mergeCell ref="D1:F1"/>
    <mergeCell ref="G2:I2"/>
    <mergeCell ref="E2:F2"/>
    <mergeCell ref="B2:C2"/>
    <mergeCell ref="A6:I6"/>
    <mergeCell ref="H8:I8"/>
    <mergeCell ref="H9:I9"/>
    <mergeCell ref="H10:I10"/>
    <mergeCell ref="A7:B7"/>
    <mergeCell ref="A8:B8"/>
    <mergeCell ref="A9:B9"/>
    <mergeCell ref="A10:B10"/>
    <mergeCell ref="C7:E7"/>
    <mergeCell ref="C8:E8"/>
    <mergeCell ref="C9:E9"/>
    <mergeCell ref="C10:E10"/>
    <mergeCell ref="F7:G7"/>
    <mergeCell ref="F8:G8"/>
    <mergeCell ref="F9:G9"/>
    <mergeCell ref="F10:G10"/>
    <mergeCell ref="H7:I7"/>
    <mergeCell ref="A14:C14"/>
    <mergeCell ref="A15:C15"/>
    <mergeCell ref="D15:I15"/>
    <mergeCell ref="A17:I17"/>
    <mergeCell ref="A13:I13"/>
    <mergeCell ref="K2:P2"/>
    <mergeCell ref="K15:P15"/>
    <mergeCell ref="K4:P4"/>
    <mergeCell ref="K12:K13"/>
    <mergeCell ref="L12:L13"/>
    <mergeCell ref="P12:P13"/>
    <mergeCell ref="O12:O13"/>
    <mergeCell ref="N12:N13"/>
    <mergeCell ref="M12:M13"/>
    <mergeCell ref="L7:P7"/>
    <mergeCell ref="L38:O38"/>
    <mergeCell ref="K18:P18"/>
    <mergeCell ref="L37:O37"/>
    <mergeCell ref="L30:O36"/>
    <mergeCell ref="L29:O29"/>
    <mergeCell ref="K20:P26"/>
  </mergeCells>
  <conditionalFormatting sqref="L12">
    <cfRule type="containsText" dxfId="2" priority="4" operator="containsText" text="I">
      <formula>NOT(ISERROR(SEARCH("I",L12)))</formula>
    </cfRule>
    <cfRule type="containsText" dxfId="1" priority="5" operator="containsText" text="S">
      <formula>NOT(ISERROR(SEARCH("S",L12)))</formula>
    </cfRule>
    <cfRule type="containsText" dxfId="0" priority="6" operator="containsText" text="E">
      <formula>NOT(ISERROR(SEARCH("E",L12)))</formula>
    </cfRule>
  </conditionalFormatting>
  <pageMargins left="1.1023622047244095" right="0" top="0.74803149606299213" bottom="0.74803149606299213" header="0" footer="0"/>
  <pageSetup orientation="portrait" horizontalDpi="360" verticalDpi="360" r:id="rId1"/>
  <headerFooter>
    <oddHeader>&amp;C&amp;"Arial,Negrita"&amp;18EVALUACIÓN A PROVEEDORES&amp;R&amp;G</oddHeader>
    <oddFooter>&amp;C&amp;"Arial,Normal"&amp;10&amp;P de &amp;N&amp;R&amp;"Arial,Normal"&amp;10DTM-FOR-COM-03
Versión 01
Fecha de Revisión: 12/30/2022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00000000-0002-0000-0000-000000000000}">
          <x14:formula1>
            <xm:f>Hoja3!$B$5:$B$7</xm:f>
          </x14:formula1>
          <xm:sqref>D14:E14</xm:sqref>
        </x14:dataValidation>
        <x14:dataValidation type="list" allowBlank="1" showInputMessage="1" showErrorMessage="1" xr:uid="{00000000-0002-0000-0000-000001000000}">
          <x14:formula1>
            <xm:f>Hoja3!$G$4:$G$7</xm:f>
          </x14:formula1>
          <xm:sqref>L12</xm:sqref>
        </x14:dataValidation>
        <x14:dataValidation type="list" allowBlank="1" showInputMessage="1" showErrorMessage="1" xr:uid="{00000000-0002-0000-0000-000002000000}">
          <x14:formula1>
            <xm:f>Hoja3!$H$4:$H$5</xm:f>
          </x14:formula1>
          <xm:sqref>N12:N13 P12:P13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28"/>
  <sheetViews>
    <sheetView view="pageLayout" zoomScale="85" zoomScaleNormal="100" zoomScalePageLayoutView="85" workbookViewId="0">
      <selection activeCell="C17" sqref="C17"/>
    </sheetView>
  </sheetViews>
  <sheetFormatPr baseColWidth="10" defaultColWidth="11.54296875" defaultRowHeight="14.5" x14ac:dyDescent="0.35"/>
  <cols>
    <col min="1" max="1" width="3.453125" customWidth="1"/>
    <col min="2" max="2" width="12.453125" style="20" customWidth="1"/>
    <col min="3" max="3" width="39.81640625" style="16" customWidth="1"/>
    <col min="4" max="4" width="12.81640625" customWidth="1"/>
    <col min="5" max="6" width="11.54296875" style="16"/>
    <col min="7" max="7" width="3.453125" customWidth="1"/>
  </cols>
  <sheetData>
    <row r="1" spans="2:13" ht="15" thickBot="1" x14ac:dyDescent="0.4"/>
    <row r="2" spans="2:13" ht="15" thickBot="1" x14ac:dyDescent="0.4">
      <c r="B2" s="65" t="s">
        <v>70</v>
      </c>
      <c r="C2" s="66"/>
      <c r="D2" s="66"/>
      <c r="E2" s="66"/>
      <c r="F2" s="67"/>
    </row>
    <row r="3" spans="2:13" ht="29.5" thickBot="1" x14ac:dyDescent="0.4">
      <c r="I3" s="29" t="s">
        <v>25</v>
      </c>
      <c r="J3" s="37" t="s">
        <v>24</v>
      </c>
      <c r="K3" s="37" t="s">
        <v>23</v>
      </c>
      <c r="L3" s="38" t="s">
        <v>36</v>
      </c>
      <c r="M3" s="15" t="s">
        <v>37</v>
      </c>
    </row>
    <row r="4" spans="2:13" s="1" customFormat="1" ht="15" thickBot="1" x14ac:dyDescent="0.4">
      <c r="B4" s="29" t="s">
        <v>18</v>
      </c>
      <c r="C4" s="39" t="s">
        <v>17</v>
      </c>
      <c r="D4" s="30" t="s">
        <v>16</v>
      </c>
      <c r="E4" s="68" t="s">
        <v>15</v>
      </c>
      <c r="F4" s="69"/>
      <c r="I4" s="5" t="s">
        <v>38</v>
      </c>
      <c r="J4" s="10">
        <v>0.25</v>
      </c>
      <c r="K4" s="2">
        <v>3</v>
      </c>
      <c r="L4" s="2" t="s">
        <v>32</v>
      </c>
      <c r="M4" s="6" t="s">
        <v>26</v>
      </c>
    </row>
    <row r="5" spans="2:13" ht="20.5" customHeight="1" x14ac:dyDescent="0.35">
      <c r="B5" s="70" t="s">
        <v>20</v>
      </c>
      <c r="C5" s="42" t="s">
        <v>10</v>
      </c>
      <c r="D5" s="40" cm="1">
        <f t="array" ref="D5">IF('Evaluación de Proveedores'!G20:G20,(1),(0))+IF('Evaluación de Proveedores'!I20:I20,(1),(0))</f>
        <v>0</v>
      </c>
      <c r="E5" s="43">
        <v>0.15</v>
      </c>
      <c r="F5" s="76">
        <v>0.3</v>
      </c>
      <c r="I5" s="7" t="s">
        <v>39</v>
      </c>
      <c r="J5" s="10">
        <v>0.5</v>
      </c>
      <c r="K5" s="2">
        <v>5</v>
      </c>
      <c r="L5" s="2" t="s">
        <v>33</v>
      </c>
      <c r="M5" s="8" t="s">
        <v>27</v>
      </c>
    </row>
    <row r="6" spans="2:13" x14ac:dyDescent="0.35">
      <c r="B6" s="71"/>
      <c r="C6" s="44" t="s">
        <v>11</v>
      </c>
      <c r="D6" s="36" cm="1">
        <f t="array" ref="D6">IF('Evaluación de Proveedores'!G21:G21,(1),(0))+IF('Evaluación de Proveedores'!I21:I21,(1),(0))</f>
        <v>0</v>
      </c>
      <c r="E6" s="45">
        <v>0.15</v>
      </c>
      <c r="F6" s="77"/>
      <c r="I6" s="7" t="s">
        <v>40</v>
      </c>
      <c r="J6" s="10">
        <v>0.75</v>
      </c>
      <c r="K6" s="2">
        <v>8</v>
      </c>
      <c r="L6" s="2" t="s">
        <v>34</v>
      </c>
      <c r="M6" s="8" t="s">
        <v>28</v>
      </c>
    </row>
    <row r="7" spans="2:13" ht="29.5" thickBot="1" x14ac:dyDescent="0.4">
      <c r="B7" s="71"/>
      <c r="C7" s="44" t="s">
        <v>1</v>
      </c>
      <c r="D7" s="36" cm="1">
        <f t="array" ref="D7">IF('Evaluación de Proveedores'!G22:G22,(1),(0))+IF('Evaluación de Proveedores'!I22:I22,(1),(0))</f>
        <v>0</v>
      </c>
      <c r="E7" s="45">
        <v>0.5</v>
      </c>
      <c r="F7" s="77"/>
      <c r="H7" s="26">
        <f>+(((D5*E5)+(D6*E6)+(D7*E7)+(D8*E8))*F5)</f>
        <v>0</v>
      </c>
      <c r="I7" s="4" t="s">
        <v>41</v>
      </c>
      <c r="J7" s="11">
        <v>1</v>
      </c>
      <c r="K7" s="3">
        <v>10</v>
      </c>
      <c r="L7" s="3" t="s">
        <v>35</v>
      </c>
      <c r="M7" s="9" t="s">
        <v>29</v>
      </c>
    </row>
    <row r="8" spans="2:13" ht="29.5" thickBot="1" x14ac:dyDescent="0.4">
      <c r="B8" s="72"/>
      <c r="C8" s="48" t="s">
        <v>2</v>
      </c>
      <c r="D8" s="49" cm="1">
        <f t="array" ref="D8">IF('Evaluación de Proveedores'!G23:G23,(1),(0))+IF('Evaluación de Proveedores'!I23:I23,(1),(0))</f>
        <v>0</v>
      </c>
      <c r="E8" s="50">
        <v>0.2</v>
      </c>
      <c r="F8" s="78"/>
    </row>
    <row r="9" spans="2:13" x14ac:dyDescent="0.35">
      <c r="B9" s="70" t="s">
        <v>67</v>
      </c>
      <c r="C9" s="42" t="s">
        <v>3</v>
      </c>
      <c r="D9" s="40" cm="1">
        <f t="array" ref="D9">IF('Evaluación de Proveedores'!G24:G24,(1),(0))+IF('Evaluación de Proveedores'!I24:I24,(1),(0))</f>
        <v>0</v>
      </c>
      <c r="E9" s="43">
        <v>0.15</v>
      </c>
      <c r="F9" s="76">
        <v>0.5</v>
      </c>
      <c r="H9" s="27">
        <f>+(((D9*E9)+(D10*E10)+(D11*E11)+(D12*E12)+(D13*E13)+(D14*E14)+(D15*E15)+(D16*E16)+(D17*E17)+(D18*E18)+(D19*E19))*F9)</f>
        <v>0</v>
      </c>
    </row>
    <row r="10" spans="2:13" ht="15" thickBot="1" x14ac:dyDescent="0.4">
      <c r="B10" s="71"/>
      <c r="C10" s="44" t="s">
        <v>5</v>
      </c>
      <c r="D10" s="36" cm="1">
        <f t="array" ref="D10">IF('Evaluación de Proveedores'!G25:G25,(1),(0))+IF('Evaluación de Proveedores'!I25:I25,(1),(0))</f>
        <v>0</v>
      </c>
      <c r="E10" s="45">
        <v>0.2</v>
      </c>
      <c r="F10" s="77"/>
    </row>
    <row r="11" spans="2:13" ht="29.5" thickBot="1" x14ac:dyDescent="0.4">
      <c r="B11" s="71"/>
      <c r="C11" s="44" t="s">
        <v>7</v>
      </c>
      <c r="D11" s="36" cm="1">
        <f t="array" ref="D11">IF('Evaluación de Proveedores'!G26:G26,(1),(0))+IF('Evaluación de Proveedores'!I26:I26,(1),(0))</f>
        <v>0</v>
      </c>
      <c r="E11" s="45">
        <v>0.2</v>
      </c>
      <c r="F11" s="77"/>
      <c r="I11" s="14" t="s">
        <v>18</v>
      </c>
      <c r="J11" s="14" t="s">
        <v>15</v>
      </c>
      <c r="K11" s="14" t="s">
        <v>24</v>
      </c>
      <c r="L11" s="14" t="s">
        <v>23</v>
      </c>
      <c r="M11" s="15" t="s">
        <v>37</v>
      </c>
    </row>
    <row r="12" spans="2:13" x14ac:dyDescent="0.35">
      <c r="B12" s="71"/>
      <c r="C12" s="44" t="s">
        <v>4</v>
      </c>
      <c r="D12" s="36" cm="1">
        <f t="array" ref="D12">IF('Evaluación de Proveedores'!G27:G27,(1),(0))+IF('Evaluación de Proveedores'!I27:I27,(1),(0))</f>
        <v>0</v>
      </c>
      <c r="E12" s="45">
        <v>0.15</v>
      </c>
      <c r="F12" s="77"/>
      <c r="I12" s="53" t="s">
        <v>20</v>
      </c>
      <c r="J12" s="57">
        <v>0.3</v>
      </c>
      <c r="K12" s="57">
        <f>(Hoja2!D5*Hoja2!E5)+(Hoja2!D6*Hoja2!E6)+(Hoja2!D7*Hoja2!E7)+(Hoja2!D8*Hoja2!E8)</f>
        <v>0</v>
      </c>
      <c r="L12" s="61"/>
      <c r="M12" s="61"/>
    </row>
    <row r="13" spans="2:13" ht="29.5" thickBot="1" x14ac:dyDescent="0.4">
      <c r="B13" s="73"/>
      <c r="C13" s="44" t="s">
        <v>6</v>
      </c>
      <c r="D13" s="36" cm="1">
        <f t="array" ref="D13">IF('Evaluación de Proveedores'!G28:G28,(1),(0))+IF('Evaluación de Proveedores'!I28:I28,(1),(0))</f>
        <v>0</v>
      </c>
      <c r="E13" s="45">
        <v>0.1</v>
      </c>
      <c r="F13" s="77"/>
      <c r="I13" s="54"/>
      <c r="J13" s="58"/>
      <c r="K13" s="58"/>
      <c r="L13" s="62"/>
      <c r="M13" s="62"/>
    </row>
    <row r="14" spans="2:13" ht="29" x14ac:dyDescent="0.35">
      <c r="B14" s="73"/>
      <c r="C14" s="44" t="s">
        <v>45</v>
      </c>
      <c r="D14" s="36" cm="1">
        <f t="array" ref="D14">IF('Evaluación de Proveedores'!G29:G29,(1),(0))+IF('Evaluación de Proveedores'!I29:I29,(1),(0))</f>
        <v>0</v>
      </c>
      <c r="E14" s="45">
        <v>0.1</v>
      </c>
      <c r="F14" s="77"/>
      <c r="I14" s="55" t="s">
        <v>21</v>
      </c>
      <c r="J14" s="59">
        <v>0.5</v>
      </c>
      <c r="K14" s="59">
        <f>(Hoja2!D9*Hoja2!E9)+(Hoja2!D10*Hoja2!E10)+(Hoja2!D11*Hoja2!E11)+(Hoja2!D12*Hoja2!E12)+(Hoja2!D13*Hoja2!E13)+(Hoja2!D14*Hoja2!E14)+(Hoja2!D15*Hoja2!E15)+(Hoja2!D16*Hoja2!E16)+(Hoja2!D17*Hoja2!E17)+(Hoja2!D18*Hoja2!E18)+(Hoja2!D19*Hoja2!E19)</f>
        <v>0</v>
      </c>
      <c r="L14" s="63" cm="1">
        <f t="array" ref="L14">_xlfn.IFS(K14&lt;0.25,Hoja2!K4,K14&lt;0.5,Hoja2!K5,K14&lt;0.75,Hoja2!K6,K14&lt;100,Hoja2!K7)</f>
        <v>3</v>
      </c>
      <c r="M14" s="59" t="str" cm="1">
        <f t="array" ref="M14">_xlfn.IFS(K14&lt;0.25,Hoja2!M$4,K14&lt;0.5,Hoja2!M$5,K14&lt;0.75,Hoja2!M$6,K14&lt;100,Hoja2!M$7)</f>
        <v>D</v>
      </c>
    </row>
    <row r="15" spans="2:13" ht="29" x14ac:dyDescent="0.35">
      <c r="B15" s="73"/>
      <c r="C15" s="44" t="s">
        <v>47</v>
      </c>
      <c r="D15" s="36" cm="1">
        <f t="array" ref="D15">IF('Evaluación de Proveedores'!G30:G30,(1),(0))+IF('Evaluación de Proveedores'!I30:I30,(1),(0))</f>
        <v>0</v>
      </c>
      <c r="E15" s="45">
        <v>0.02</v>
      </c>
      <c r="F15" s="77"/>
      <c r="I15" s="53"/>
      <c r="J15" s="57"/>
      <c r="K15" s="57"/>
      <c r="L15" s="61"/>
      <c r="M15" s="61"/>
    </row>
    <row r="16" spans="2:13" ht="29" x14ac:dyDescent="0.35">
      <c r="B16" s="73"/>
      <c r="C16" s="44" t="s">
        <v>46</v>
      </c>
      <c r="D16" s="36" cm="1">
        <f t="array" ref="D16">IF('Evaluación de Proveedores'!G31:G31,(1),(0))+IF('Evaluación de Proveedores'!I31:I31,(1),(0))</f>
        <v>0</v>
      </c>
      <c r="E16" s="45">
        <v>0.02</v>
      </c>
      <c r="F16" s="77"/>
      <c r="I16" s="53"/>
      <c r="J16" s="57"/>
      <c r="K16" s="57"/>
      <c r="L16" s="61"/>
      <c r="M16" s="61"/>
    </row>
    <row r="17" spans="2:13" ht="29" x14ac:dyDescent="0.35">
      <c r="B17" s="73"/>
      <c r="C17" s="44" t="s">
        <v>48</v>
      </c>
      <c r="D17" s="36" cm="1">
        <f t="array" ref="D17">IF('Evaluación de Proveedores'!G32:G32,(1),(0))+IF('Evaluación de Proveedores'!I32:I32,(1),(0))</f>
        <v>0</v>
      </c>
      <c r="E17" s="45">
        <v>0.02</v>
      </c>
      <c r="F17" s="77"/>
      <c r="I17" s="53"/>
      <c r="J17" s="57"/>
      <c r="K17" s="57"/>
      <c r="L17" s="61"/>
      <c r="M17" s="61"/>
    </row>
    <row r="18" spans="2:13" ht="29.5" thickBot="1" x14ac:dyDescent="0.4">
      <c r="B18" s="73"/>
      <c r="C18" s="44" t="s">
        <v>49</v>
      </c>
      <c r="D18" s="36" cm="1">
        <f t="array" ref="D18">IF('Evaluación de Proveedores'!G33:G33,(1),(0))+IF('Evaluación de Proveedores'!I33:I33,(1),(0))</f>
        <v>0</v>
      </c>
      <c r="E18" s="45">
        <v>0.02</v>
      </c>
      <c r="F18" s="77"/>
      <c r="I18" s="54"/>
      <c r="J18" s="58"/>
      <c r="K18" s="58"/>
      <c r="L18" s="62"/>
      <c r="M18" s="62"/>
    </row>
    <row r="19" spans="2:13" ht="29.5" thickBot="1" x14ac:dyDescent="0.4">
      <c r="B19" s="72"/>
      <c r="C19" s="48" t="s">
        <v>48</v>
      </c>
      <c r="D19" s="49" cm="1">
        <f t="array" ref="D19">IF('Evaluación de Proveedores'!G34:G34,(1),(0))+IF('Evaluación de Proveedores'!I34:I34,(1),(0))</f>
        <v>0</v>
      </c>
      <c r="E19" s="50">
        <v>0.02</v>
      </c>
      <c r="F19" s="78"/>
      <c r="I19" s="56" t="s">
        <v>19</v>
      </c>
      <c r="J19" s="60">
        <v>0.2</v>
      </c>
      <c r="K19" s="60">
        <f>(Hoja2!D20*Hoja2!E20)+(Hoja2!D21*Hoja2!E21)+(Hoja2!D22*Hoja2!E22)+(Hoja2!D23*Hoja2!E23)+(Hoja2!D24*Hoja2!E24)</f>
        <v>0</v>
      </c>
      <c r="L19" s="64" cm="1">
        <f t="array" ref="L19">_xlfn.IFS(K19&lt;0.25,Hoja2!K4,K19&lt;0.5,Hoja2!K5,K19&lt;0.75,Hoja2!K6,K19&lt;100,Hoja2!K7)</f>
        <v>3</v>
      </c>
      <c r="M19" s="60" t="str" cm="1">
        <f t="array" ref="M19">_xlfn.IFS(K19&lt;0.25,Hoja2!M$4,K19&lt;0.5,Hoja2!M$5,K19&lt;0.75,Hoja2!M$6,K19&lt;100,Hoja2!M$7)</f>
        <v>D</v>
      </c>
    </row>
    <row r="20" spans="2:13" ht="29.5" thickBot="1" x14ac:dyDescent="0.4">
      <c r="B20" s="70" t="s">
        <v>68</v>
      </c>
      <c r="C20" s="42" t="s">
        <v>9</v>
      </c>
      <c r="D20" s="40" cm="1">
        <f t="array" ref="D20">IF('Evaluación de Proveedores'!G35:G35,(1),(0))+IF('Evaluación de Proveedores'!I35:I35,(1),(0))</f>
        <v>0</v>
      </c>
      <c r="E20" s="43">
        <v>0.2</v>
      </c>
      <c r="F20" s="76">
        <v>0.2</v>
      </c>
      <c r="H20" s="27">
        <f>+(((D20*E20)+(D21*E21)+(D22*E22)+(D23*E23)+(D24*E24))*F20)</f>
        <v>0</v>
      </c>
      <c r="I20" s="54"/>
      <c r="J20" s="58"/>
      <c r="K20" s="58"/>
      <c r="L20" s="62"/>
      <c r="M20" s="62"/>
    </row>
    <row r="21" spans="2:13" ht="29" x14ac:dyDescent="0.35">
      <c r="B21" s="74"/>
      <c r="C21" s="44" t="s">
        <v>43</v>
      </c>
      <c r="D21" s="36" cm="1">
        <f t="array" ref="D21">IF('Evaluación de Proveedores'!G36:G36,(1),(0))+IF('Evaluación de Proveedores'!I36:I36,(1),(0))</f>
        <v>0</v>
      </c>
      <c r="E21" s="45">
        <v>0.1</v>
      </c>
      <c r="F21" s="77"/>
    </row>
    <row r="22" spans="2:13" ht="29" x14ac:dyDescent="0.35">
      <c r="B22" s="74"/>
      <c r="C22" s="44" t="s">
        <v>8</v>
      </c>
      <c r="D22" s="36" cm="1">
        <f t="array" ref="D22">IF('Evaluación de Proveedores'!G37:G37,(1),(0))+IF('Evaluación de Proveedores'!I37:I37,(1),(0))</f>
        <v>0</v>
      </c>
      <c r="E22" s="45">
        <v>0.1</v>
      </c>
      <c r="F22" s="77"/>
      <c r="H22" s="28">
        <f>100-H20-H7</f>
        <v>100</v>
      </c>
    </row>
    <row r="23" spans="2:13" ht="29" x14ac:dyDescent="0.35">
      <c r="B23" s="74"/>
      <c r="C23" s="44" t="s">
        <v>42</v>
      </c>
      <c r="D23" s="36" cm="1">
        <f t="array" ref="D23">IF('Evaluación de Proveedores'!G38:G38,(1),(0))+IF('Evaluación de Proveedores'!I38:I38,(1),(0))</f>
        <v>0</v>
      </c>
      <c r="E23" s="45">
        <v>0.1</v>
      </c>
      <c r="F23" s="77"/>
      <c r="H23">
        <f>100-4-9</f>
        <v>87</v>
      </c>
    </row>
    <row r="24" spans="2:13" ht="29.5" thickBot="1" x14ac:dyDescent="0.4">
      <c r="B24" s="75"/>
      <c r="C24" s="46" t="s">
        <v>44</v>
      </c>
      <c r="D24" s="41" cm="1">
        <f t="array" ref="D24">IF('Evaluación de Proveedores'!G39:G39,(1),(0))+IF('Evaluación de Proveedores'!I39:I39,(1),(0))</f>
        <v>0</v>
      </c>
      <c r="E24" s="47">
        <v>0.5</v>
      </c>
      <c r="F24" s="78"/>
    </row>
    <row r="25" spans="2:13" ht="15" thickBot="1" x14ac:dyDescent="0.4"/>
    <row r="26" spans="2:13" ht="15" thickBot="1" x14ac:dyDescent="0.4">
      <c r="D26" s="13" t="s">
        <v>30</v>
      </c>
      <c r="E26" s="29" t="s">
        <v>22</v>
      </c>
      <c r="F26" s="29" t="s">
        <v>31</v>
      </c>
    </row>
    <row r="27" spans="2:13" ht="15" thickBot="1" x14ac:dyDescent="0.4">
      <c r="C27" s="31" t="s">
        <v>69</v>
      </c>
      <c r="D27" s="19">
        <f>SUM(D5:D24)</f>
        <v>0</v>
      </c>
      <c r="E27" s="18">
        <v>20</v>
      </c>
      <c r="F27" s="17">
        <f>(((D5*E5)+(D6*E6)+(D7*E7)+(D8*E8))*F5)+(((D9*E9)+(D10*E10)+(D11*E11)+(D12*E12)+(D13*E13)+(D14*E14)+(D15*E15)+(D16*E16)+(D17*E17)+(D18*E18)+(D19*E19))*F9)+(((D20*E20)+(D21*E21)+(D22*E22)+(D23*E23)+(D24*E24))*F20)</f>
        <v>0</v>
      </c>
    </row>
    <row r="28" spans="2:13" x14ac:dyDescent="0.35">
      <c r="F28" s="26">
        <f>+D27/E27</f>
        <v>0</v>
      </c>
    </row>
  </sheetData>
  <sheetProtection algorithmName="SHA-512" hashValue="UkW7kUD+Hz08fC8fNcW20bPFJsTLD2+IdqqFqK0fDSDJssB0jOLd3GCshY2tbCpOY384jEzhqN0VxYFREKcl6A==" saltValue="/soKa9z1wU6ZsRDJpXfaMA==" spinCount="100000" sheet="1" selectLockedCells="1" selectUnlockedCells="1"/>
  <mergeCells count="23">
    <mergeCell ref="B2:F2"/>
    <mergeCell ref="E4:F4"/>
    <mergeCell ref="B5:B8"/>
    <mergeCell ref="B9:B19"/>
    <mergeCell ref="B20:B24"/>
    <mergeCell ref="F5:F8"/>
    <mergeCell ref="F20:F24"/>
    <mergeCell ref="F9:F19"/>
    <mergeCell ref="M12:M13"/>
    <mergeCell ref="K12:K13"/>
    <mergeCell ref="K14:K18"/>
    <mergeCell ref="K19:K20"/>
    <mergeCell ref="M14:M18"/>
    <mergeCell ref="M19:M20"/>
    <mergeCell ref="L12:L13"/>
    <mergeCell ref="L14:L18"/>
    <mergeCell ref="L19:L20"/>
    <mergeCell ref="I12:I13"/>
    <mergeCell ref="I14:I18"/>
    <mergeCell ref="I19:I20"/>
    <mergeCell ref="J12:J13"/>
    <mergeCell ref="J14:J18"/>
    <mergeCell ref="J19:J20"/>
  </mergeCells>
  <pageMargins left="0.38333333333333336" right="0.7" top="0.75" bottom="0.75" header="0.3" footer="0.3"/>
  <pageSetup orientation="portrait" horizontalDpi="360" verticalDpi="360" r:id="rId1"/>
  <headerFooter>
    <oddHeader>&amp;C&amp;"News Gothic MT,Negrita"&amp;16Evaluación a proveedores&amp;R&amp;G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H14"/>
  <sheetViews>
    <sheetView workbookViewId="0">
      <selection activeCell="I9" sqref="I9"/>
    </sheetView>
  </sheetViews>
  <sheetFormatPr baseColWidth="10" defaultRowHeight="14.5" x14ac:dyDescent="0.35"/>
  <sheetData>
    <row r="3" spans="2:8" ht="15" thickBot="1" x14ac:dyDescent="0.4"/>
    <row r="4" spans="2:8" x14ac:dyDescent="0.35">
      <c r="C4" s="23">
        <v>3.33</v>
      </c>
      <c r="D4" s="25">
        <v>2</v>
      </c>
      <c r="E4" s="24">
        <v>4.9000000000000004</v>
      </c>
      <c r="G4" s="35" t="s">
        <v>78</v>
      </c>
      <c r="H4" s="12" t="s">
        <v>82</v>
      </c>
    </row>
    <row r="5" spans="2:8" x14ac:dyDescent="0.35">
      <c r="B5" t="s">
        <v>65</v>
      </c>
      <c r="C5" s="2">
        <v>3.33</v>
      </c>
      <c r="D5" s="2">
        <v>2</v>
      </c>
      <c r="E5" s="21">
        <v>4.9000000000000004</v>
      </c>
      <c r="G5" s="35" t="s">
        <v>79</v>
      </c>
    </row>
    <row r="6" spans="2:8" x14ac:dyDescent="0.35">
      <c r="B6" t="s">
        <v>66</v>
      </c>
      <c r="C6" s="2">
        <v>3.33</v>
      </c>
      <c r="D6" s="2">
        <v>2</v>
      </c>
      <c r="E6" s="21">
        <v>4.9000000000000004</v>
      </c>
      <c r="G6" s="35" t="s">
        <v>80</v>
      </c>
    </row>
    <row r="7" spans="2:8" ht="15" thickBot="1" x14ac:dyDescent="0.4">
      <c r="C7" s="3">
        <v>3.33</v>
      </c>
      <c r="D7" s="2">
        <v>2</v>
      </c>
      <c r="E7" s="21">
        <v>4.9000000000000004</v>
      </c>
    </row>
    <row r="8" spans="2:8" ht="15" thickBot="1" x14ac:dyDescent="0.4">
      <c r="D8" s="2">
        <v>2</v>
      </c>
      <c r="E8" s="22">
        <v>4.9000000000000004</v>
      </c>
    </row>
    <row r="9" spans="2:8" x14ac:dyDescent="0.35">
      <c r="D9" s="2">
        <v>2</v>
      </c>
    </row>
    <row r="10" spans="2:8" x14ac:dyDescent="0.35">
      <c r="D10" s="2">
        <v>2</v>
      </c>
    </row>
    <row r="11" spans="2:8" x14ac:dyDescent="0.35">
      <c r="D11" s="2">
        <v>2</v>
      </c>
    </row>
    <row r="12" spans="2:8" x14ac:dyDescent="0.35">
      <c r="D12" s="2">
        <v>2</v>
      </c>
    </row>
    <row r="13" spans="2:8" x14ac:dyDescent="0.35">
      <c r="D13" s="2">
        <v>2</v>
      </c>
    </row>
    <row r="14" spans="2:8" ht="15" thickBot="1" x14ac:dyDescent="0.4">
      <c r="D14" s="3">
        <v>2</v>
      </c>
    </row>
  </sheetData>
  <sheetProtection algorithmName="SHA-512" hashValue="HswBQ6QN2VEN/plJFgxNHoznLGOUoJD9uJKFy0Oclz5dE2U4yWQqAlRTw1QYS2z3OrOOw3fL3QilSOmhMSseBA==" saltValue="mibOTrWSknwvO2/X9zipW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Evaluación de Proveedores</vt:lpstr>
      <vt:lpstr>Hoja2</vt:lpstr>
      <vt:lpstr>Hoja3</vt:lpstr>
      <vt:lpstr>'Evaluación de Proveedores'!Área_de_impresión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De la cruz</dc:creator>
  <cp:lastModifiedBy>Laura Márquez</cp:lastModifiedBy>
  <cp:lastPrinted>2023-07-07T21:39:32Z</cp:lastPrinted>
  <dcterms:created xsi:type="dcterms:W3CDTF">2022-05-26T15:19:15Z</dcterms:created>
  <dcterms:modified xsi:type="dcterms:W3CDTF">2023-07-07T21:39:41Z</dcterms:modified>
</cp:coreProperties>
</file>