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nción de voto" sheetId="1" r:id="rId3"/>
    <sheet state="visible" name="Encuestas no publicadas" sheetId="2" r:id="rId4"/>
    <sheet state="visible" name="Encuestas poco confiables" sheetId="3" r:id="rId5"/>
    <sheet state="visible" name="44%" sheetId="4" r:id="rId6"/>
    <sheet state="visible" name="58%" sheetId="5" r:id="rId7"/>
    <sheet state="visible" name="70%" sheetId="6" r:id="rId8"/>
    <sheet state="visible" name="82%" sheetId="7" r:id="rId9"/>
    <sheet state="visible" name="70% y 82%" sheetId="8" r:id="rId10"/>
    <sheet state="visible" name="Voto indeciso agregado" sheetId="9" r:id="rId11"/>
    <sheet state="visible" name="Padrón" sheetId="10" r:id="rId12"/>
    <sheet state="visible" name="Ensayo extrapolación" sheetId="11" r:id="rId13"/>
    <sheet state="visible" name="Ensayo ponderación mensual" sheetId="12" r:id="rId14"/>
  </sheets>
  <definedNames>
    <definedName localSheetId="0" name="_ftnref1">'Intención de voto'!$T$4</definedName>
    <definedName localSheetId="10" name="_ftn1">'Ensayo extrapolación'!$B$27</definedName>
    <definedName localSheetId="10" name="_ftnref1">#REF!</definedName>
    <definedName localSheetId="11" name="_ftn1">'Ensayo ponderación mensual'!$A$52</definedName>
    <definedName localSheetId="0" name="_ftn1">'Intención de voto'!$B$43</definedName>
    <definedName localSheetId="11" name="_ftnref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T4">
      <text>
        <t xml:space="preserve">En este caso se toma en cuenta el cuadro hipotético entre alianzas que terminaron concretándose</t>
      </text>
    </comment>
    <comment authorId="0" ref="Z4">
      <text>
        <t xml:space="preserve">A partir de esta encuesta Mercados y Muestras SRL agregó la opción indecisos, comparando esta encuesta con la que elaboraron en noviembre me dí cuenta que la opción indecisos sale de la suma de NS/NR y Ninguno.</t>
      </text>
    </comment>
    <comment authorId="0" ref="AG4">
      <text>
        <t xml:space="preserve">En esta encuesta suman NS/NR, blanco, nulo como la opción indecisos. Sin embargo, preferí separar los datos. </t>
      </text>
    </comment>
    <comment authorId="0" ref="D3">
      <text>
        <t xml:space="preserve">Empecé en noviembre 2017 porque reaparece en este mes la opción de votar por Carlos Mesa en las encuestas.
	-Jorge Hevia</t>
      </text>
    </comment>
    <comment authorId="0" ref="D4">
      <text>
        <t xml:space="preserve">Estos datos los saqué de la evolución de la intención de voto que presentaron en febrero. Aún no busqué los datos completos de la encuestas, en su cuadro de evolución del voto solo ponen los datos de Morales, Mesa y Patzi.
	-Jorge Hevia</t>
      </text>
    </comment>
    <comment authorId="0" ref="K4">
      <text>
        <t xml:space="preserve">Estos datos los saqué de la evolución de la intención de voto que presentaron en febrero. No encontré los datos completos de la encuesta porque no los presentaron, solo pusieron los datos de Morales, Mesa y Patzi.
	-Jorge Hevia</t>
      </text>
    </comment>
    <comment authorId="0" ref="M4">
      <text>
        <t xml:space="preserve">Estos datos los saqué de la evolución de la intención de voto que presentaron en febrero. No encontré los datos completos de la encuesta porque no los presentaron, solo pusieron los datos de Morales y Mesa.
	-Jorge Hevia</t>
      </text>
    </comment>
    <comment authorId="0" ref="J4">
      <text>
        <t xml:space="preserve">Estos datos los saqué de la evolución de la intención de voto que presentaron en febrero. No encontré los datos completos de la encuesta porque no los presentaron, solo pusieron los datos de Morales y Mesa.
	-Jorge Hevia</t>
      </text>
    </comment>
    <comment authorId="0" ref="L4">
      <text>
        <t xml:space="preserve">Estos datos los saqué de la evolución de la intención de voto que presentaron en febrero. No encontré los datos completos de la encuesta porque no los presentaron, solo pusieron los datos de Morales y Mesa.
	-Jorge Hevia</t>
      </text>
    </comment>
    <comment authorId="0" ref="AP7">
      <text>
        <t xml:space="preserve">Asumo que representa el 82% porque dice ser Urbano/rural y por la cantidad de gente encuestada
	-Jorge Hevia</t>
      </text>
    </comment>
    <comment authorId="0" ref="AP5">
      <text>
        <t xml:space="preserve">No se dice que municipios fueron tomados en cuenta
	-Jorge Hevia</t>
      </text>
    </comment>
    <comment authorId="0" ref="X7">
      <text>
        <t xml:space="preserve">ya que es la única encuesta que se publicó de CIESMORI, no sabemos a que se refiere con urbano/rural. Sin embargo, por los resultados que publican es muy probable que cubra el 88%. Posteriormente, El Deber publicó el 19/05/2019 un dato en el afirman que el voto indeciso llegó al 25 %. Este dato fue obtenido de una encuesta de Mori que no se publicó en su totalidad.
https://www.eldeber.com.bo/septimodia/Mujeres-y-jovenes-el-perfil-actual-del-voto-indeciso-20190517-7224.html
	-Jorge Hevia</t>
      </text>
    </comment>
    <comment authorId="0" ref="T7">
      <text>
        <t xml:space="preserve">Generalmente cuando Página Siete dice "urbano/rural"  es, en realidad, 9 capitales, El Alto y ciudades intermedias
	-Jorge Hevia</t>
      </text>
    </comment>
    <comment authorId="0" ref="T5">
      <text>
        <t xml:space="preserve">Las encuesta marcadas con azul son encuestas con información no confirmada, dicen tomar datos urbano y rurales
	-Jorge Hevia</t>
      </text>
    </comment>
    <comment authorId="0" ref="N4">
      <text>
        <t xml:space="preserve">Esta encuesta se realizó del 16 de marzo al 1 de abril, pero como la mayor parte de la encuesta se la hizo en marzo decidí poner ese mes como referencia
	-Jorge Hevia</t>
      </text>
    </comment>
    <comment authorId="0" ref="AC4">
      <text>
        <t xml:space="preserve">Está encuesta se hizo del 21 de enero al 5 de febrero de 2019, ya que la mayor parte de la encuesta se la realizó en enero decidí colocarla en este mes.
	-Jorge Hevia</t>
      </text>
    </comment>
    <comment authorId="0" ref="AA4">
      <text>
        <t xml:space="preserve">Estos datos los saqué de la evolución de la intención de voto que presentaron en febrero. No encontré los datos completos de la encuesta porque no los presentaron, solo pusieron los datos de Morales y Mesa.
	-Jorge Hevia</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José Luis nos pasó este dato
	-Jorge Hevia</t>
      </text>
    </comment>
  </commentList>
</comments>
</file>

<file path=xl/comments3.xml><?xml version="1.0" encoding="utf-8"?>
<comments xmlns:r="http://schemas.openxmlformats.org/officeDocument/2006/relationships" xmlns="http://schemas.openxmlformats.org/spreadsheetml/2006/main">
  <authors>
    <author/>
  </authors>
  <commentList>
    <comment authorId="0" ref="D5">
      <text>
        <t xml:space="preserve">Me parece extraño que tanto la encuesta de la Revista éxito como la de El Día tenga una muestra de 1066. Yo creo que contrataron a la misma empresa, es decir, Estudios y Tendencias.
	-Jorge Hevia</t>
      </text>
    </comment>
    <comment authorId="0" ref="D3">
      <text>
        <t xml:space="preserve">Me parece poco confiable porque el que se encuentra en segundo lugar es Patzi. https://issuu.com/interactivenational2/docs/encuestabolivia2019
	-Jorge Hevia</t>
      </text>
    </comment>
    <comment authorId="0" ref="F3">
      <text>
        <t xml:space="preserve">Me parece poco confiable porque pone como tercero a Cárdenas. 
http://falangesocialistaboliviana1.blogspot.com/2019/04/encuesta-de-la-fundacion-rama-muestra.html?m=1
	-Jorge Hevia</t>
      </text>
    </comment>
    <comment authorId="0" ref="E3">
      <text>
        <t xml:space="preserve">Me parece poco confiable porque ubica en el tercer lugar a Lema.
http://m.eldia.com.bo/articulo.php?articulo=Encuestas,-Evo-va-primero-con-el-26%&amp;id=1&amp;id_articulo=274568
	-Jorge Hevia</t>
      </text>
    </comment>
  </commentList>
</comments>
</file>

<file path=xl/comments4.xml><?xml version="1.0" encoding="utf-8"?>
<comments xmlns:r="http://schemas.openxmlformats.org/officeDocument/2006/relationships" xmlns="http://schemas.openxmlformats.org/spreadsheetml/2006/main">
  <authors>
    <author/>
  </authors>
  <commentList>
    <comment authorId="0" ref="E4">
      <text>
        <t xml:space="preserve">En este caso se toma en cuenta el cuadro hipotético entre alianzas que terminaron concretándose</t>
      </text>
    </comment>
    <comment authorId="0" ref="H4">
      <text>
        <t xml:space="preserve">A partir de esta encuesta Mercados y Muestras SRL agregó la opción indecisos, comparando esta encuesta con la que elaboraron en noviembre me dí cuenta que la opción indecisos sale de la suma de NS/NR y Ninguno.</t>
      </text>
    </comment>
    <comment authorId="0" ref="L4">
      <text>
        <t xml:space="preserve">En esta encuesta suman NS/NR, blanco, nulo como la opción indecisos. Sin embargo, preferí separarla. </t>
      </text>
    </comment>
  </commentList>
</comments>
</file>

<file path=xl/comments5.xml><?xml version="1.0" encoding="utf-8"?>
<comments xmlns:r="http://schemas.openxmlformats.org/officeDocument/2006/relationships" xmlns="http://schemas.openxmlformats.org/spreadsheetml/2006/main">
  <authors>
    <author/>
  </authors>
  <commentList>
    <comment authorId="0" ref="D2">
      <text>
        <t xml:space="preserve">En este caso se toma en cuenta el cuadro hipotético entre alianzas que terminaron concretándose</t>
      </text>
    </comment>
    <comment authorId="0" ref="J2">
      <text>
        <t xml:space="preserve">A partir de esta encuesta Mercados y Muestras SRL agregó la opción indecisos, comparando esta encuesta con la que elaboraron en noviembre me dí cuenta que la opción indecisos sale de la suma de NS/NR y Ninguno.</t>
      </text>
    </comment>
    <comment authorId="0" ref="N2">
      <text>
        <t xml:space="preserve">En esta encuesta suman NS/NR, blanco, nulo como la opción indecisos. Sin embargo, preferí separarla. </t>
      </text>
    </comment>
    <comment authorId="0" ref="S2">
      <text>
        <t xml:space="preserve">esta encuesta no fue publicada
	-Jorge Hevia</t>
      </text>
    </comment>
    <comment authorId="0" ref="R2">
      <text>
        <t xml:space="preserve">esta encuesta no fue publicada
	-Jorge Hevia</t>
      </text>
    </comment>
  </commentList>
</comments>
</file>

<file path=xl/comments6.xml><?xml version="1.0" encoding="utf-8"?>
<comments xmlns:r="http://schemas.openxmlformats.org/officeDocument/2006/relationships" xmlns="http://schemas.openxmlformats.org/spreadsheetml/2006/main">
  <authors>
    <author/>
  </authors>
  <commentList>
    <comment authorId="0" ref="I6">
      <text>
        <t xml:space="preserve">En este caso se toma en cuenta el cuadro hipotético entre alianzas que terminaron concretándose</t>
      </text>
    </comment>
    <comment authorId="0" ref="O6">
      <text>
        <t xml:space="preserve">A partir de esta encuesta Mercados y Muestras SRL agregó la opción indecisos, comparando esta encuesta con la que elaboraron en noviembre me dí cuenta que la opción indecisos sale de la suma de NS/NR y Ninguno.</t>
      </text>
    </comment>
    <comment authorId="0" ref="V6">
      <text>
        <t xml:space="preserve">En esta encuesta suman NS/NR, blanco, nulo como la opción indecisos. Sin embargo, preferí separar los datos. </t>
      </text>
    </comment>
  </commentList>
</comments>
</file>

<file path=xl/comments7.xml><?xml version="1.0" encoding="utf-8"?>
<comments xmlns:r="http://schemas.openxmlformats.org/officeDocument/2006/relationships" xmlns="http://schemas.openxmlformats.org/spreadsheetml/2006/main">
  <authors>
    <author/>
  </authors>
  <commentList>
    <comment authorId="0" ref="H13">
      <text>
        <t xml:space="preserve">A partir de esta encuesta Mercados y Muestras SRL agregó la opción indecisos, comparando esta encuesta con la que elaboraron en noviembre me dí cuenta que la opción indecisos sale de la suma de NS/NR y Ninguno.</t>
      </text>
    </comment>
    <comment authorId="0" ref="O13">
      <text>
        <t xml:space="preserve">En esta encuesta suman NS/NR, blanco, nulo como la opción indecisos. Sin embargo, preferí separar los datos. </t>
      </text>
    </comment>
  </commentList>
</comments>
</file>

<file path=xl/sharedStrings.xml><?xml version="1.0" encoding="utf-8"?>
<sst xmlns="http://schemas.openxmlformats.org/spreadsheetml/2006/main" count="716" uniqueCount="102">
  <si>
    <t xml:space="preserve">Partido o alianza </t>
  </si>
  <si>
    <t xml:space="preserve">Candidato a la presidencia </t>
  </si>
  <si>
    <t>Mercados y Muestras SRL (Página Siete)</t>
  </si>
  <si>
    <t>CC</t>
  </si>
  <si>
    <t xml:space="preserve">9 capitales, El Alto y 31 ciudades intermedias </t>
  </si>
  <si>
    <t>Muestra</t>
  </si>
  <si>
    <t>% según el total de habilitados para votar de acuerdo al padrón del 2016</t>
  </si>
  <si>
    <t>Confianza</t>
  </si>
  <si>
    <t xml:space="preserve">Margen de error </t>
  </si>
  <si>
    <t xml:space="preserve">MAS-IPSP </t>
  </si>
  <si>
    <t>Morales</t>
  </si>
  <si>
    <t>Mesa</t>
  </si>
  <si>
    <t>Revilla</t>
  </si>
  <si>
    <t>Costas</t>
  </si>
  <si>
    <t>Doria Medina</t>
  </si>
  <si>
    <t>21F</t>
  </si>
  <si>
    <t>Ortiz</t>
  </si>
  <si>
    <t>UCS</t>
  </si>
  <si>
    <t>Cárdenas</t>
  </si>
  <si>
    <t>MTS</t>
  </si>
  <si>
    <t>Patzi</t>
  </si>
  <si>
    <t>MNR</t>
  </si>
  <si>
    <t>Lema</t>
  </si>
  <si>
    <t>Quiroga</t>
  </si>
  <si>
    <t>PDC</t>
  </si>
  <si>
    <t>Paz Zamora</t>
  </si>
  <si>
    <t>PAN-BOL</t>
  </si>
  <si>
    <t>Nina</t>
  </si>
  <si>
    <t>FPV</t>
  </si>
  <si>
    <t xml:space="preserve">Rodríguez </t>
  </si>
  <si>
    <t>Albarracín</t>
  </si>
  <si>
    <t>Otros</t>
  </si>
  <si>
    <t>NS/NR</t>
  </si>
  <si>
    <t>Blanco</t>
  </si>
  <si>
    <t xml:space="preserve">Ninguno </t>
  </si>
  <si>
    <t>Nulo</t>
  </si>
  <si>
    <t>No contesta</t>
  </si>
  <si>
    <t xml:space="preserve">Indecisos </t>
  </si>
  <si>
    <t>Voto secreto</t>
  </si>
  <si>
    <t>Blanco/Nulo</t>
  </si>
  <si>
    <t xml:space="preserve">Totales </t>
  </si>
  <si>
    <t xml:space="preserve">Revista Éxito Internacional </t>
  </si>
  <si>
    <t>Estudios &amp; Tendencias (El Día)</t>
  </si>
  <si>
    <t>Fundación Rama: Coiudadanía y Democracia</t>
  </si>
  <si>
    <t>9 departamentos</t>
  </si>
  <si>
    <t xml:space="preserve">9 ciudades capitales </t>
  </si>
  <si>
    <t>9 departamentos, 31 municipios</t>
  </si>
  <si>
    <t>1,5% al 2,7%</t>
  </si>
  <si>
    <t>Marzo 2018</t>
  </si>
  <si>
    <t xml:space="preserve">Mayo 2018 </t>
  </si>
  <si>
    <t>Agosto 2018</t>
  </si>
  <si>
    <t>Septiembre 2018</t>
  </si>
  <si>
    <t>Captura Consulting (Poder y Placer/PAT)</t>
  </si>
  <si>
    <t>IPSOS (RTP)</t>
  </si>
  <si>
    <t>Captura Consulting  (Poder y Placer/PAT)</t>
  </si>
  <si>
    <t>Eje central + El Alto</t>
  </si>
  <si>
    <t>Tal Cual (ATB)</t>
  </si>
  <si>
    <t xml:space="preserve">9 capitales y El Alto </t>
  </si>
  <si>
    <t>Mercados y
Muestras SRL (Página Siete)</t>
  </si>
  <si>
    <t>Celag</t>
  </si>
  <si>
    <t xml:space="preserve">9 capitales, El Alto y ciudades intermedias </t>
  </si>
  <si>
    <t xml:space="preserve">Urbano y rural </t>
  </si>
  <si>
    <t xml:space="preserve">9 capitales, El Alto y 47 ciudades intermedias </t>
  </si>
  <si>
    <t xml:space="preserve">9 capitales, El Alto y 17 ciudades intermedias </t>
  </si>
  <si>
    <t>...........................................................................................................................................................................................................................................................................................................................................................................................................................................................................................................................................................</t>
  </si>
  <si>
    <t>Octubre 2018</t>
  </si>
  <si>
    <t>CIESMORI (ATB)</t>
  </si>
  <si>
    <t>Tal Cual (La Razón)</t>
  </si>
  <si>
    <t>9 capitales, El Alto, 6 localidades urbanas y 14 localidades rurales</t>
  </si>
  <si>
    <t>9 capitales, 18 ciudades intermedias y 30 localidades pequeñas</t>
  </si>
  <si>
    <t>9 capitales, El Alto, 17 ciudades intermedias y 31 poblaciones rurales</t>
  </si>
  <si>
    <t>.</t>
  </si>
  <si>
    <t>Mercados y Muestras SRL (Voto informado [Página Siete, Los Tiempos y Asuntos Centrales])</t>
  </si>
  <si>
    <t>CIESMORI (Grupo El Deber [El Deber/Unitel/El Potosí/Correo del Sur])</t>
  </si>
  <si>
    <t>Indecisos agragado</t>
  </si>
  <si>
    <t>Distribución proporcional voto rural</t>
  </si>
  <si>
    <t>Voto ponderado</t>
  </si>
  <si>
    <t>Distribución de NS/NR (votos válidos)</t>
  </si>
  <si>
    <t>Distribución de voto tres candidatos out entre opositores</t>
  </si>
  <si>
    <t>Distribución de NS/NR</t>
  </si>
  <si>
    <t xml:space="preserve">Voto 
ponderado </t>
  </si>
  <si>
    <t>Víaciencia S.R.L.(Red Uno/ATB/Unitel/Bolivisión/PAT)</t>
  </si>
  <si>
    <t>4 capitales, El Alto y ciudades intermedias</t>
  </si>
  <si>
    <t>5 capitales, El Alto y ciudades intermedias</t>
  </si>
  <si>
    <t>6 capitales, El Alto y ciudades intermedias</t>
  </si>
  <si>
    <t>7 capitales, El Alto y ciudades intermedias</t>
  </si>
  <si>
    <t>8 capitales, El Alto y ciudades intermedias</t>
  </si>
  <si>
    <t xml:space="preserve">9 departamentos, urbano y rural (36 municipios)
 </t>
  </si>
  <si>
    <t>MORI (El Deber/Unitel)</t>
  </si>
  <si>
    <t>octubre 2018</t>
  </si>
  <si>
    <t>noviembre 2018</t>
  </si>
  <si>
    <t>diciembre 2018</t>
  </si>
  <si>
    <t>enero 2019</t>
  </si>
  <si>
    <t>febrero 2019</t>
  </si>
  <si>
    <t>marzo 2019</t>
  </si>
  <si>
    <t>abril 2019</t>
  </si>
  <si>
    <t>mayo 2019</t>
  </si>
  <si>
    <t>julio 2019</t>
  </si>
  <si>
    <t>Invalid/blank votes</t>
  </si>
  <si>
    <t>Total votes</t>
  </si>
  <si>
    <t>agosto</t>
  </si>
  <si>
    <t>CIESMORI (El Deber/Unitel)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</si>
</sst>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0.0%"/>
    <numFmt numFmtId="166" formatCode="0.0"/>
  </numFmts>
  <fonts count="19">
    <font>
      <sz val="11.0"/>
      <color rgb="FF000000"/>
      <name val="Calibri"/>
    </font>
    <font>
      <b/>
      <sz val="11.0"/>
      <color rgb="FF000000"/>
      <name val="Calibri"/>
    </font>
    <font>
      <b/>
    </font>
    <font/>
    <font>
      <sz val="10.0"/>
      <color rgb="FF000000"/>
      <name val="Calibri"/>
    </font>
    <font>
      <sz val="10.0"/>
      <color rgb="FF000000"/>
      <name val="Arial"/>
    </font>
    <font>
      <sz val="12.0"/>
      <color rgb="FF000000"/>
      <name val="Arial"/>
    </font>
    <font>
      <b/>
      <sz val="10.0"/>
      <color rgb="FF000000"/>
      <name val="Calibri"/>
    </font>
    <font>
      <sz val="11.0"/>
      <name val="Calibri"/>
    </font>
    <font>
      <b/>
      <color rgb="FF000000"/>
      <name val="Calibri"/>
    </font>
    <font>
      <b/>
      <sz val="11.0"/>
      <name val="Calibri"/>
    </font>
    <font>
      <color rgb="FF000000"/>
      <name val="Calibri"/>
    </font>
    <font>
      <color rgb="FF000000"/>
      <name val="Arial"/>
    </font>
    <font>
      <sz val="10.0"/>
      <name val="Arial"/>
    </font>
    <font>
      <sz val="11.0"/>
      <color rgb="FF222222"/>
      <name val="Sans-serif"/>
    </font>
    <font>
      <sz val="11.0"/>
      <color rgb="FF222222"/>
      <name val="Arial"/>
    </font>
    <font>
      <sz val="11.0"/>
      <color rgb="FF000000"/>
      <name val="Inconsolata"/>
    </font>
    <font>
      <b/>
      <sz val="11.0"/>
      <color rgb="FF222222"/>
      <name val="Sans-serif"/>
    </font>
    <font>
      <b/>
      <sz val="11.0"/>
      <color rgb="FF222222"/>
      <name val="Arial"/>
    </font>
  </fonts>
  <fills count="11">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4A86E8"/>
        <bgColor rgb="FF4A86E8"/>
      </patternFill>
    </fill>
    <fill>
      <patternFill patternType="solid">
        <fgColor rgb="FF00FFFF"/>
        <bgColor rgb="FF00FFFF"/>
      </patternFill>
    </fill>
    <fill>
      <patternFill patternType="solid">
        <fgColor rgb="FFFF9900"/>
        <bgColor rgb="FFFF9900"/>
      </patternFill>
    </fill>
    <fill>
      <patternFill patternType="solid">
        <fgColor rgb="FFFFF2CC"/>
        <bgColor rgb="FFFFF2CC"/>
      </patternFill>
    </fill>
    <fill>
      <patternFill patternType="solid">
        <fgColor rgb="FFF8F9FA"/>
        <bgColor rgb="FFF8F9FA"/>
      </patternFill>
    </fill>
  </fills>
  <borders count="14">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top style="thin">
        <color rgb="FF000000"/>
      </top>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2" fillId="0" fontId="2" numFmtId="164" xfId="0" applyAlignment="1" applyBorder="1" applyFont="1" applyNumberFormat="1">
      <alignment readingOrder="0"/>
    </xf>
    <xf borderId="3" fillId="0" fontId="3" numFmtId="0" xfId="0" applyBorder="1" applyFont="1"/>
    <xf borderId="4" fillId="0" fontId="1" numFmtId="0" xfId="0" applyAlignment="1" applyBorder="1" applyFont="1">
      <alignment horizontal="center" readingOrder="0" shrinkToFit="0" vertical="center" wrapText="1"/>
    </xf>
    <xf borderId="4" fillId="2" fontId="4" numFmtId="0" xfId="0" applyAlignment="1" applyBorder="1" applyFill="1" applyFont="1">
      <alignment horizontal="center" readingOrder="0" shrinkToFit="0" textRotation="90" vertical="center" wrapText="1"/>
    </xf>
    <xf borderId="4" fillId="2" fontId="3" numFmtId="0" xfId="0" applyAlignment="1" applyBorder="1" applyFont="1">
      <alignment readingOrder="0"/>
    </xf>
    <xf borderId="4" fillId="0" fontId="1" numFmtId="0" xfId="0" applyAlignment="1" applyBorder="1" applyFont="1">
      <alignment readingOrder="0" shrinkToFit="0" vertical="top" wrapText="1"/>
    </xf>
    <xf borderId="4" fillId="0" fontId="0" numFmtId="0" xfId="0" applyAlignment="1" applyBorder="1" applyFont="1">
      <alignment readingOrder="0" shrinkToFit="0" vertical="top" wrapText="1"/>
    </xf>
    <xf borderId="4" fillId="0" fontId="5" numFmtId="0" xfId="0" applyAlignment="1" applyBorder="1" applyFont="1">
      <alignment horizontal="left" readingOrder="0" shrinkToFit="0" textRotation="0" vertical="top" wrapText="1"/>
    </xf>
    <xf borderId="4" fillId="0" fontId="3" numFmtId="0" xfId="0" applyBorder="1" applyFont="1"/>
    <xf borderId="0" fillId="0" fontId="6" numFmtId="9" xfId="0" applyAlignment="1" applyFont="1" applyNumberFormat="1">
      <alignment readingOrder="0"/>
    </xf>
    <xf borderId="0" fillId="0" fontId="6" numFmtId="0" xfId="0" applyAlignment="1" applyFont="1">
      <alignment readingOrder="0"/>
    </xf>
    <xf borderId="4" fillId="0" fontId="5" numFmtId="9" xfId="0" applyAlignment="1" applyBorder="1" applyFont="1" applyNumberFormat="1">
      <alignment horizontal="left" readingOrder="0" shrinkToFit="0" textRotation="0" vertical="top" wrapText="1"/>
    </xf>
    <xf borderId="4" fillId="3" fontId="3" numFmtId="9" xfId="0" applyAlignment="1" applyBorder="1" applyFill="1" applyFont="1" applyNumberFormat="1">
      <alignment readingOrder="0"/>
    </xf>
    <xf borderId="4" fillId="0" fontId="5" numFmtId="9" xfId="0" applyAlignment="1" applyBorder="1" applyFont="1" applyNumberFormat="1">
      <alignment horizontal="left" readingOrder="0" shrinkToFit="0" vertical="top" wrapText="1"/>
    </xf>
    <xf borderId="4" fillId="0" fontId="5" numFmtId="10" xfId="0" applyAlignment="1" applyBorder="1" applyFont="1" applyNumberFormat="1">
      <alignment horizontal="left" readingOrder="0" vertical="top"/>
    </xf>
    <xf borderId="4" fillId="0" fontId="3" numFmtId="0" xfId="0" applyAlignment="1" applyBorder="1" applyFont="1">
      <alignment readingOrder="0"/>
    </xf>
    <xf borderId="4" fillId="0" fontId="1" numFmtId="0" xfId="0" applyAlignment="1" applyBorder="1" applyFont="1">
      <alignment shrinkToFit="0" vertical="top" wrapText="1"/>
    </xf>
    <xf borderId="4" fillId="0" fontId="0" numFmtId="0" xfId="0" applyAlignment="1" applyBorder="1" applyFont="1">
      <alignment shrinkToFit="0" vertical="top" wrapText="1"/>
    </xf>
    <xf borderId="4" fillId="0" fontId="0" numFmtId="0" xfId="0" applyAlignment="1" applyBorder="1" applyFont="1">
      <alignment horizontal="left" readingOrder="0"/>
    </xf>
    <xf borderId="2" fillId="0" fontId="2" numFmtId="0" xfId="0" applyAlignment="1" applyBorder="1" applyFont="1">
      <alignment readingOrder="0"/>
    </xf>
    <xf borderId="4" fillId="0" fontId="2" numFmtId="0" xfId="0" applyAlignment="1" applyBorder="1" applyFont="1">
      <alignment readingOrder="0"/>
    </xf>
    <xf borderId="1" fillId="0" fontId="1" numFmtId="164" xfId="0" applyAlignment="1" applyBorder="1" applyFont="1" applyNumberFormat="1">
      <alignment horizontal="center" readingOrder="0" shrinkToFit="0" vertical="center" wrapText="1"/>
    </xf>
    <xf borderId="4" fillId="0" fontId="2" numFmtId="164" xfId="0" applyAlignment="1" applyBorder="1" applyFont="1" applyNumberFormat="1">
      <alignment horizontal="center" readingOrder="0" vertical="top"/>
    </xf>
    <xf borderId="4" fillId="2" fontId="0" numFmtId="0" xfId="0" applyAlignment="1" applyBorder="1" applyFont="1">
      <alignment horizontal="center" readingOrder="0" shrinkToFit="0" textRotation="90" vertical="top" wrapText="1"/>
    </xf>
    <xf borderId="4" fillId="0" fontId="5" numFmtId="0" xfId="0" applyAlignment="1" applyBorder="1" applyFont="1">
      <alignment horizontal="left" readingOrder="0" shrinkToFit="0" vertical="top" wrapText="1"/>
    </xf>
    <xf borderId="4" fillId="2" fontId="0" numFmtId="0" xfId="0" applyAlignment="1" applyBorder="1" applyFont="1">
      <alignment readingOrder="0" shrinkToFit="0" vertical="top" wrapText="1"/>
    </xf>
    <xf borderId="4" fillId="2" fontId="5" numFmtId="9" xfId="0" applyAlignment="1" applyBorder="1" applyFont="1" applyNumberFormat="1">
      <alignment horizontal="left" readingOrder="0" shrinkToFit="0" vertical="top" wrapText="1"/>
    </xf>
    <xf borderId="4" fillId="0" fontId="0" numFmtId="9" xfId="0" applyAlignment="1" applyBorder="1" applyFont="1" applyNumberFormat="1">
      <alignment readingOrder="0" shrinkToFit="0" vertical="top" wrapText="1"/>
    </xf>
    <xf borderId="4" fillId="2" fontId="5" numFmtId="165" xfId="0" applyAlignment="1" applyBorder="1" applyFont="1" applyNumberFormat="1">
      <alignment horizontal="left" readingOrder="0" vertical="top"/>
    </xf>
    <xf borderId="1" fillId="0" fontId="7" numFmtId="0" xfId="0" applyAlignment="1" applyBorder="1" applyFont="1">
      <alignment readingOrder="0" shrinkToFit="0" vertical="top" wrapText="1"/>
    </xf>
    <xf borderId="1" fillId="0" fontId="7" numFmtId="164" xfId="0" applyAlignment="1" applyBorder="1" applyFont="1" applyNumberFormat="1">
      <alignment horizontal="center" readingOrder="0" shrinkToFit="0" vertical="top" wrapText="1"/>
    </xf>
    <xf borderId="1" fillId="0" fontId="7" numFmtId="0" xfId="0" applyAlignment="1" applyBorder="1" applyFont="1">
      <alignment horizontal="center" readingOrder="0" shrinkToFit="0" vertical="top" wrapText="1"/>
    </xf>
    <xf borderId="4" fillId="0" fontId="7" numFmtId="164" xfId="0" applyAlignment="1" applyBorder="1" applyFont="1" applyNumberFormat="1">
      <alignment horizontal="center" readingOrder="0" shrinkToFit="0" vertical="top" wrapText="1"/>
    </xf>
    <xf borderId="4" fillId="0" fontId="2" numFmtId="164" xfId="0" applyAlignment="1" applyBorder="1" applyFont="1" applyNumberFormat="1">
      <alignment readingOrder="0"/>
    </xf>
    <xf borderId="4" fillId="0" fontId="4" numFmtId="0" xfId="0" applyAlignment="1" applyBorder="1" applyFont="1">
      <alignment horizontal="center" readingOrder="0" shrinkToFit="0" textRotation="90" vertical="center" wrapText="1"/>
    </xf>
    <xf borderId="4" fillId="4" fontId="4" numFmtId="0" xfId="0" applyAlignment="1" applyBorder="1" applyFill="1" applyFont="1">
      <alignment horizontal="center" readingOrder="0" shrinkToFit="0" textRotation="90" vertical="center" wrapText="1"/>
    </xf>
    <xf borderId="4" fillId="4" fontId="5" numFmtId="0" xfId="0" applyAlignment="1" applyBorder="1" applyFont="1">
      <alignment horizontal="left" readingOrder="0" shrinkToFit="0" vertical="top" wrapText="1"/>
    </xf>
    <xf borderId="4" fillId="0" fontId="5" numFmtId="0" xfId="0" applyAlignment="1" applyBorder="1" applyFont="1">
      <alignment horizontal="left" readingOrder="0" vertical="top"/>
    </xf>
    <xf borderId="4" fillId="0" fontId="5" numFmtId="165" xfId="0" applyAlignment="1" applyBorder="1" applyFont="1" applyNumberFormat="1">
      <alignment horizontal="left" readingOrder="0" shrinkToFit="0" vertical="top" wrapText="1"/>
    </xf>
    <xf borderId="4" fillId="0" fontId="5" numFmtId="165" xfId="0" applyAlignment="1" applyBorder="1" applyFont="1" applyNumberFormat="1">
      <alignment horizontal="left" readingOrder="0" vertical="top"/>
    </xf>
    <xf borderId="4" fillId="4" fontId="0" numFmtId="0" xfId="0" applyAlignment="1" applyBorder="1" applyFont="1">
      <alignment readingOrder="0" shrinkToFit="0" vertical="top" wrapText="1"/>
    </xf>
    <xf borderId="1" fillId="4" fontId="0" numFmtId="0" xfId="0" applyAlignment="1" applyBorder="1" applyFont="1">
      <alignment readingOrder="0" shrinkToFit="0" vertical="top" wrapText="1"/>
    </xf>
    <xf borderId="5" fillId="4" fontId="0" numFmtId="0" xfId="0" applyAlignment="1" applyBorder="1" applyFont="1">
      <alignment readingOrder="0" shrinkToFit="0" vertical="top" wrapText="1"/>
    </xf>
    <xf borderId="4" fillId="4" fontId="0" numFmtId="0" xfId="0" applyAlignment="1" applyBorder="1" applyFont="1">
      <alignment shrinkToFit="0" vertical="top" wrapText="1"/>
    </xf>
    <xf borderId="4" fillId="0" fontId="0" numFmtId="0" xfId="0" applyAlignment="1" applyBorder="1" applyFont="1">
      <alignment shrinkToFit="0" vertical="center" wrapText="1"/>
    </xf>
    <xf borderId="4" fillId="0" fontId="2" numFmtId="0" xfId="0" applyBorder="1" applyFont="1"/>
    <xf borderId="4" fillId="4" fontId="2" numFmtId="0" xfId="0" applyAlignment="1" applyBorder="1" applyFont="1">
      <alignment readingOrder="0"/>
    </xf>
    <xf borderId="4" fillId="0" fontId="2" numFmtId="0" xfId="0" applyAlignment="1" applyBorder="1" applyFont="1">
      <alignment readingOrder="0" vertical="center"/>
    </xf>
    <xf borderId="0" fillId="0" fontId="3" numFmtId="0" xfId="0" applyAlignment="1" applyFont="1">
      <alignment readingOrder="0"/>
    </xf>
    <xf borderId="4" fillId="0" fontId="8" numFmtId="0" xfId="0" applyBorder="1" applyFont="1"/>
    <xf borderId="3" fillId="0" fontId="8" numFmtId="0" xfId="0" applyBorder="1" applyFont="1"/>
    <xf borderId="3" fillId="0" fontId="9" numFmtId="164" xfId="0" applyAlignment="1" applyBorder="1" applyFont="1" applyNumberFormat="1">
      <alignment horizontal="center" shrinkToFit="0" vertical="top" wrapText="1"/>
    </xf>
    <xf borderId="3" fillId="0" fontId="10" numFmtId="164" xfId="0" applyAlignment="1" applyBorder="1" applyFont="1" applyNumberFormat="1">
      <alignment horizontal="center" vertical="top"/>
    </xf>
    <xf borderId="5" fillId="0" fontId="1" numFmtId="0" xfId="0" applyAlignment="1" applyBorder="1" applyFont="1">
      <alignment horizontal="center" shrinkToFit="0" wrapText="1"/>
    </xf>
    <xf borderId="6" fillId="0" fontId="1" numFmtId="0" xfId="0" applyAlignment="1" applyBorder="1" applyFont="1">
      <alignment horizontal="center" shrinkToFit="0" wrapText="1"/>
    </xf>
    <xf borderId="6" fillId="0" fontId="8" numFmtId="0" xfId="0" applyAlignment="1" applyBorder="1" applyFont="1">
      <alignment horizontal="center" textRotation="90"/>
    </xf>
    <xf borderId="6" fillId="0" fontId="11" numFmtId="0" xfId="0" applyAlignment="1" applyBorder="1" applyFont="1">
      <alignment horizontal="center" shrinkToFit="0" textRotation="90" wrapText="1"/>
    </xf>
    <xf borderId="5" fillId="0" fontId="8" numFmtId="0" xfId="0" applyAlignment="1" applyBorder="1" applyFont="1">
      <alignment vertical="top"/>
    </xf>
    <xf borderId="6" fillId="0" fontId="8" numFmtId="0" xfId="0" applyAlignment="1" applyBorder="1" applyFont="1">
      <alignment vertical="top"/>
    </xf>
    <xf borderId="6" fillId="0" fontId="12" numFmtId="0" xfId="0" applyAlignment="1" applyBorder="1" applyFont="1">
      <alignment shrinkToFit="0" vertical="top" wrapText="1"/>
    </xf>
    <xf borderId="7" fillId="0" fontId="8" numFmtId="9" xfId="0" applyAlignment="1" applyBorder="1" applyFont="1" applyNumberFormat="1">
      <alignment vertical="bottom"/>
    </xf>
    <xf borderId="6" fillId="0" fontId="10" numFmtId="0" xfId="0" applyAlignment="1" applyBorder="1" applyFont="1">
      <alignment vertical="top"/>
    </xf>
    <xf borderId="7" fillId="0" fontId="8" numFmtId="0" xfId="0" applyAlignment="1" applyBorder="1" applyFont="1">
      <alignment vertical="bottom"/>
    </xf>
    <xf borderId="6" fillId="0" fontId="12" numFmtId="9" xfId="0" applyAlignment="1" applyBorder="1" applyFont="1" applyNumberFormat="1">
      <alignment shrinkToFit="0" vertical="top" wrapText="1"/>
    </xf>
    <xf borderId="6" fillId="0" fontId="8" numFmtId="0" xfId="0" applyAlignment="1" applyBorder="1" applyFont="1">
      <alignment vertical="bottom"/>
    </xf>
    <xf borderId="6" fillId="0" fontId="12" numFmtId="165" xfId="0" applyAlignment="1" applyBorder="1" applyFont="1" applyNumberFormat="1">
      <alignment vertical="top"/>
    </xf>
    <xf borderId="6" fillId="0" fontId="12" numFmtId="10" xfId="0" applyAlignment="1" applyBorder="1" applyFont="1" applyNumberFormat="1">
      <alignment vertical="top"/>
    </xf>
    <xf borderId="5" fillId="0" fontId="10" numFmtId="0" xfId="0" applyAlignment="1" applyBorder="1" applyFont="1">
      <alignment vertical="top"/>
    </xf>
    <xf borderId="6" fillId="0" fontId="8" numFmtId="0" xfId="0" applyAlignment="1" applyBorder="1" applyFont="1">
      <alignment horizontal="right" vertical="top"/>
    </xf>
    <xf borderId="6" fillId="0" fontId="8" numFmtId="0" xfId="0" applyAlignment="1" applyBorder="1" applyFont="1">
      <alignment horizontal="right" vertical="bottom"/>
    </xf>
    <xf borderId="5" fillId="0" fontId="1" numFmtId="0" xfId="0" applyAlignment="1" applyBorder="1" applyFont="1">
      <alignment shrinkToFit="0" vertical="top" wrapText="1"/>
    </xf>
    <xf borderId="6" fillId="0" fontId="0" numFmtId="0" xfId="0" applyAlignment="1" applyBorder="1" applyFont="1">
      <alignment shrinkToFit="0" vertical="top" wrapText="1"/>
    </xf>
    <xf borderId="6" fillId="0" fontId="0" numFmtId="0" xfId="0" applyAlignment="1" applyBorder="1" applyFont="1">
      <alignment vertical="bottom"/>
    </xf>
    <xf borderId="5" fillId="0" fontId="8" numFmtId="0" xfId="0" applyAlignment="1" applyBorder="1" applyFont="1">
      <alignment vertical="bottom"/>
    </xf>
    <xf borderId="6" fillId="0" fontId="8" numFmtId="0" xfId="0" applyBorder="1" applyFont="1"/>
    <xf borderId="8" fillId="0" fontId="10" numFmtId="0" xfId="0" applyAlignment="1" applyBorder="1" applyFont="1">
      <alignment vertical="bottom"/>
    </xf>
    <xf borderId="6" fillId="0" fontId="3" numFmtId="0" xfId="0" applyBorder="1" applyFont="1"/>
    <xf borderId="6" fillId="0" fontId="10" numFmtId="0" xfId="0" applyAlignment="1" applyBorder="1" applyFont="1">
      <alignment horizontal="right"/>
    </xf>
    <xf borderId="6" fillId="0" fontId="10" numFmtId="0" xfId="0" applyAlignment="1" applyBorder="1" applyFont="1">
      <alignment horizontal="right" vertical="bottom"/>
    </xf>
    <xf borderId="9" fillId="0" fontId="7" numFmtId="164" xfId="0" applyAlignment="1" applyBorder="1" applyFont="1" applyNumberFormat="1">
      <alignment horizontal="center" readingOrder="0" shrinkToFit="0" vertical="top" wrapText="1"/>
    </xf>
    <xf borderId="2" fillId="0" fontId="2" numFmtId="164" xfId="0" applyAlignment="1" applyBorder="1" applyFont="1" applyNumberFormat="1">
      <alignment horizontal="center" readingOrder="0" vertical="top"/>
    </xf>
    <xf borderId="0" fillId="0" fontId="2" numFmtId="164" xfId="0" applyAlignment="1" applyFont="1" applyNumberFormat="1">
      <alignment horizontal="center" readingOrder="0" vertical="top"/>
    </xf>
    <xf borderId="4" fillId="3" fontId="4" numFmtId="0" xfId="0" applyAlignment="1" applyBorder="1" applyFont="1">
      <alignment horizontal="center" readingOrder="0" shrinkToFit="0" textRotation="90" vertical="center" wrapText="1"/>
    </xf>
    <xf borderId="4" fillId="5" fontId="4" numFmtId="0" xfId="0" applyAlignment="1" applyBorder="1" applyFill="1" applyFont="1">
      <alignment horizontal="center" readingOrder="0" shrinkToFit="0" textRotation="90" vertical="center" wrapText="1"/>
    </xf>
    <xf borderId="4" fillId="6" fontId="5" numFmtId="0" xfId="0" applyAlignment="1" applyBorder="1" applyFill="1" applyFont="1">
      <alignment horizontal="left" readingOrder="0" shrinkToFit="0" vertical="top" wrapText="1"/>
    </xf>
    <xf borderId="4" fillId="0" fontId="13" numFmtId="0" xfId="0" applyAlignment="1" applyBorder="1" applyFont="1">
      <alignment horizontal="left" readingOrder="0" shrinkToFit="0" vertical="top" wrapText="1"/>
    </xf>
    <xf borderId="0" fillId="0" fontId="5" numFmtId="0" xfId="0" applyAlignment="1" applyFont="1">
      <alignment horizontal="left" readingOrder="0" vertical="top"/>
    </xf>
    <xf borderId="4" fillId="0" fontId="13" numFmtId="9" xfId="0" applyAlignment="1" applyBorder="1" applyFont="1" applyNumberFormat="1">
      <alignment horizontal="left" readingOrder="0" shrinkToFit="0" vertical="top" wrapText="1"/>
    </xf>
    <xf borderId="4" fillId="0" fontId="5" numFmtId="10" xfId="0" applyAlignment="1" applyBorder="1" applyFont="1" applyNumberFormat="1">
      <alignment horizontal="left" readingOrder="0" shrinkToFit="0" vertical="top" wrapText="1"/>
    </xf>
    <xf borderId="4" fillId="3" fontId="0" numFmtId="0" xfId="0" applyAlignment="1" applyBorder="1" applyFont="1">
      <alignment shrinkToFit="0" vertical="top" wrapText="1"/>
    </xf>
    <xf borderId="1" fillId="3" fontId="0" numFmtId="0" xfId="0" applyAlignment="1" applyBorder="1" applyFont="1">
      <alignment shrinkToFit="0" vertical="top" wrapText="1"/>
    </xf>
    <xf borderId="1" fillId="0" fontId="0" numFmtId="0" xfId="0" applyAlignment="1" applyBorder="1" applyFont="1">
      <alignment shrinkToFit="0" vertical="top" wrapText="1"/>
    </xf>
    <xf borderId="5" fillId="3" fontId="0" numFmtId="0" xfId="0" applyAlignment="1" applyBorder="1" applyFont="1">
      <alignment shrinkToFit="0" vertical="top" wrapText="1"/>
    </xf>
    <xf borderId="5" fillId="0" fontId="0" numFmtId="0" xfId="0" applyAlignment="1" applyBorder="1" applyFont="1">
      <alignment shrinkToFit="0" vertical="top" wrapText="1"/>
    </xf>
    <xf borderId="4" fillId="3" fontId="0" numFmtId="0" xfId="0" applyAlignment="1" applyBorder="1" applyFont="1">
      <alignment readingOrder="0" shrinkToFit="0" vertical="top" wrapText="1"/>
    </xf>
    <xf borderId="1" fillId="0" fontId="3" numFmtId="0" xfId="0" applyAlignment="1" applyBorder="1" applyFont="1">
      <alignment readingOrder="0"/>
    </xf>
    <xf borderId="10" fillId="0" fontId="3" numFmtId="0" xfId="0" applyAlignment="1" applyBorder="1" applyFont="1">
      <alignment readingOrder="0"/>
    </xf>
    <xf borderId="5" fillId="0" fontId="3" numFmtId="0" xfId="0" applyAlignment="1" applyBorder="1" applyFont="1">
      <alignment readingOrder="0"/>
    </xf>
    <xf borderId="4" fillId="3" fontId="2" numFmtId="0" xfId="0" applyBorder="1" applyFont="1"/>
    <xf borderId="1" fillId="0" fontId="2" numFmtId="0" xfId="0" applyAlignment="1" applyBorder="1" applyFont="1">
      <alignment readingOrder="0"/>
    </xf>
    <xf borderId="0" fillId="0" fontId="2" numFmtId="0" xfId="0" applyAlignment="1" applyFont="1">
      <alignment readingOrder="0"/>
    </xf>
    <xf borderId="11" fillId="0" fontId="7" numFmtId="0" xfId="0" applyAlignment="1" applyBorder="1" applyFont="1">
      <alignment horizontal="center" readingOrder="0" shrinkToFit="0" vertical="top" wrapText="1"/>
    </xf>
    <xf borderId="12" fillId="0" fontId="3" numFmtId="0" xfId="0" applyBorder="1" applyFont="1"/>
    <xf borderId="9" fillId="0" fontId="3" numFmtId="0" xfId="0" applyBorder="1" applyFont="1"/>
    <xf borderId="4" fillId="0" fontId="2" numFmtId="164" xfId="0" applyAlignment="1" applyBorder="1" applyFont="1" applyNumberFormat="1">
      <alignment readingOrder="0" vertical="top"/>
    </xf>
    <xf borderId="0" fillId="7" fontId="5" numFmtId="0" xfId="0" applyAlignment="1" applyFill="1" applyFont="1">
      <alignment horizontal="left" readingOrder="0" shrinkToFit="0" vertical="top" wrapText="1"/>
    </xf>
    <xf borderId="0" fillId="0" fontId="5" numFmtId="0" xfId="0" applyAlignment="1" applyFont="1">
      <alignment horizontal="left" readingOrder="0" shrinkToFit="0" vertical="top" wrapText="1"/>
    </xf>
    <xf borderId="0" fillId="0" fontId="5" numFmtId="9" xfId="0" applyAlignment="1" applyFont="1" applyNumberFormat="1">
      <alignment horizontal="left" readingOrder="0" shrinkToFit="0" vertical="top" wrapText="1"/>
    </xf>
    <xf borderId="4" fillId="2" fontId="5" numFmtId="10" xfId="0" applyAlignment="1" applyBorder="1" applyFont="1" applyNumberFormat="1">
      <alignment horizontal="left" readingOrder="0" shrinkToFit="0" vertical="top" wrapText="1"/>
    </xf>
    <xf borderId="4" fillId="0" fontId="13" numFmtId="165" xfId="0" applyAlignment="1" applyBorder="1" applyFont="1" applyNumberFormat="1">
      <alignment horizontal="left" readingOrder="0" vertical="top"/>
    </xf>
    <xf borderId="1" fillId="8" fontId="7" numFmtId="164" xfId="0" applyAlignment="1" applyBorder="1" applyFill="1" applyFont="1" applyNumberFormat="1">
      <alignment readingOrder="0" shrinkToFit="0" vertical="top" wrapText="1"/>
    </xf>
    <xf borderId="1" fillId="0" fontId="7" numFmtId="164" xfId="0" applyAlignment="1" applyBorder="1" applyFont="1" applyNumberFormat="1">
      <alignment readingOrder="0" shrinkToFit="0" vertical="top" wrapText="1"/>
    </xf>
    <xf borderId="11" fillId="0" fontId="7" numFmtId="164" xfId="0" applyAlignment="1" applyBorder="1" applyFont="1" applyNumberFormat="1">
      <alignment horizontal="center" readingOrder="0" shrinkToFit="0" vertical="top" wrapText="1"/>
    </xf>
    <xf borderId="2" fillId="0" fontId="7" numFmtId="164" xfId="0" applyAlignment="1" applyBorder="1" applyFont="1" applyNumberFormat="1">
      <alignment horizontal="center" readingOrder="0" shrinkToFit="0" vertical="top" wrapText="1"/>
    </xf>
    <xf borderId="13" fillId="0" fontId="3" numFmtId="0" xfId="0" applyBorder="1" applyFont="1"/>
    <xf borderId="4" fillId="0" fontId="3" numFmtId="0" xfId="0" applyAlignment="1" applyBorder="1" applyFont="1">
      <alignment horizontal="center" readingOrder="0" textRotation="90" vertical="center"/>
    </xf>
    <xf borderId="4" fillId="0" fontId="3" numFmtId="9" xfId="0" applyAlignment="1" applyBorder="1" applyFont="1" applyNumberFormat="1">
      <alignment readingOrder="0"/>
    </xf>
    <xf borderId="4" fillId="0" fontId="5" numFmtId="0" xfId="0" applyAlignment="1" applyBorder="1" applyFont="1">
      <alignment horizontal="left" shrinkToFit="0" vertical="top" wrapText="1"/>
    </xf>
    <xf borderId="4" fillId="0" fontId="3" numFmtId="10" xfId="0" applyAlignment="1" applyBorder="1" applyFont="1" applyNumberFormat="1">
      <alignment readingOrder="0"/>
    </xf>
    <xf borderId="4" fillId="0" fontId="3" numFmtId="0" xfId="0" applyAlignment="1" applyBorder="1" applyFont="1">
      <alignment readingOrder="0" vertical="top"/>
    </xf>
    <xf borderId="4" fillId="0" fontId="3" numFmtId="0" xfId="0" applyAlignment="1" applyBorder="1" applyFont="1">
      <alignment vertical="top"/>
    </xf>
    <xf borderId="4" fillId="0" fontId="3" numFmtId="0" xfId="0" applyAlignment="1" applyBorder="1" applyFont="1">
      <alignment vertical="center"/>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readingOrder="0" shrinkToFit="0" vertical="top" wrapText="1"/>
    </xf>
    <xf borderId="4" fillId="7" fontId="5" numFmtId="0" xfId="0" applyAlignment="1" applyBorder="1" applyFont="1">
      <alignment horizontal="left" readingOrder="0" shrinkToFit="0" vertical="top" wrapText="1"/>
    </xf>
    <xf borderId="4" fillId="9" fontId="3" numFmtId="0" xfId="0" applyAlignment="1" applyBorder="1" applyFill="1" applyFont="1">
      <alignment readingOrder="0" shrinkToFit="0" wrapText="1"/>
    </xf>
    <xf borderId="4" fillId="0" fontId="6" numFmtId="9" xfId="0" applyAlignment="1" applyBorder="1" applyFont="1" applyNumberFormat="1">
      <alignment readingOrder="0"/>
    </xf>
    <xf borderId="4" fillId="9" fontId="3" numFmtId="0" xfId="0" applyBorder="1" applyFont="1"/>
    <xf borderId="4" fillId="0" fontId="6" numFmtId="0" xfId="0" applyAlignment="1" applyBorder="1" applyFont="1">
      <alignment readingOrder="0"/>
    </xf>
    <xf borderId="4" fillId="9" fontId="3" numFmtId="9" xfId="0" applyAlignment="1" applyBorder="1" applyFont="1" applyNumberFormat="1">
      <alignment readingOrder="0"/>
    </xf>
    <xf borderId="4" fillId="9" fontId="3" numFmtId="165" xfId="0" applyAlignment="1" applyBorder="1" applyFont="1" applyNumberFormat="1">
      <alignment readingOrder="0"/>
    </xf>
    <xf borderId="4" fillId="9" fontId="3" numFmtId="166" xfId="0" applyAlignment="1" applyBorder="1" applyFont="1" applyNumberFormat="1">
      <alignment readingOrder="0"/>
    </xf>
    <xf borderId="4" fillId="9" fontId="3" numFmtId="166" xfId="0" applyBorder="1" applyFont="1" applyNumberFormat="1"/>
    <xf borderId="0" fillId="0" fontId="1" numFmtId="0" xfId="0" applyAlignment="1" applyFont="1">
      <alignment shrinkToFit="0" vertical="top" wrapText="1"/>
    </xf>
    <xf borderId="4" fillId="0" fontId="1" numFmtId="0" xfId="0" applyAlignment="1" applyBorder="1" applyFont="1">
      <alignment horizontal="center" shrinkToFit="0" vertical="center" wrapText="1"/>
    </xf>
    <xf borderId="4" fillId="0" fontId="3" numFmtId="0" xfId="0" applyAlignment="1" applyBorder="1" applyFont="1">
      <alignment readingOrder="0" shrinkToFit="0" wrapText="1"/>
    </xf>
    <xf borderId="4" fillId="0" fontId="3" numFmtId="166" xfId="0" applyBorder="1" applyFont="1" applyNumberFormat="1"/>
    <xf borderId="4" fillId="0" fontId="3" numFmtId="166" xfId="0" applyAlignment="1" applyBorder="1" applyFont="1" applyNumberFormat="1">
      <alignment readingOrder="0"/>
    </xf>
    <xf borderId="0" fillId="0" fontId="3" numFmtId="0" xfId="0" applyAlignment="1" applyFont="1">
      <alignment textRotation="90"/>
    </xf>
    <xf borderId="0" fillId="0" fontId="2" numFmtId="0" xfId="0" applyAlignment="1" applyFont="1">
      <alignment horizontal="center" readingOrder="0"/>
    </xf>
    <xf borderId="1" fillId="8" fontId="1" numFmtId="164" xfId="0" applyAlignment="1" applyBorder="1" applyFont="1" applyNumberFormat="1">
      <alignment horizontal="center" readingOrder="0" shrinkToFit="0" vertical="center" wrapText="1"/>
    </xf>
    <xf borderId="13" fillId="0" fontId="2" numFmtId="164" xfId="0" applyAlignment="1" applyBorder="1" applyFont="1" applyNumberFormat="1">
      <alignment horizontal="center" readingOrder="0" vertical="top"/>
    </xf>
    <xf borderId="4" fillId="2" fontId="5" numFmtId="0" xfId="0" applyAlignment="1" applyBorder="1" applyFont="1">
      <alignment horizontal="left" readingOrder="0" shrinkToFit="0" vertical="top" wrapText="1"/>
    </xf>
    <xf borderId="4" fillId="0" fontId="3" numFmtId="9" xfId="0" applyAlignment="1" applyBorder="1" applyFont="1" applyNumberFormat="1">
      <alignment readingOrder="0" vertical="top"/>
    </xf>
    <xf borderId="1" fillId="0" fontId="0" numFmtId="0" xfId="0" applyAlignment="1" applyBorder="1" applyFont="1">
      <alignment readingOrder="0" shrinkToFit="0" vertical="top" wrapText="1"/>
    </xf>
    <xf borderId="5" fillId="0" fontId="0" numFmtId="0" xfId="0" applyAlignment="1" applyBorder="1" applyFont="1">
      <alignment readingOrder="0" shrinkToFit="0" vertical="top" wrapText="1"/>
    </xf>
    <xf borderId="0" fillId="0" fontId="2" numFmtId="0" xfId="0" applyFont="1"/>
    <xf borderId="0" fillId="0" fontId="8" numFmtId="0" xfId="0" applyFont="1"/>
    <xf borderId="2" fillId="0" fontId="2" numFmtId="164" xfId="0" applyAlignment="1" applyBorder="1" applyFont="1" applyNumberFormat="1">
      <alignment readingOrder="0" vertical="top"/>
    </xf>
    <xf borderId="0" fillId="0" fontId="2" numFmtId="164" xfId="0" applyAlignment="1" applyFont="1" applyNumberFormat="1">
      <alignment readingOrder="0"/>
    </xf>
    <xf borderId="0" fillId="0" fontId="3" numFmtId="9" xfId="0" applyAlignment="1" applyFont="1" applyNumberFormat="1">
      <alignment readingOrder="0"/>
    </xf>
    <xf borderId="0" fillId="0" fontId="3" numFmtId="10" xfId="0" applyAlignment="1" applyFont="1" applyNumberFormat="1">
      <alignment readingOrder="0"/>
    </xf>
    <xf borderId="0" fillId="0" fontId="3" numFmtId="49" xfId="0" applyAlignment="1" applyFont="1" applyNumberFormat="1">
      <alignment readingOrder="0"/>
    </xf>
    <xf borderId="0" fillId="0" fontId="3" numFmtId="164" xfId="0" applyAlignment="1" applyFont="1" applyNumberFormat="1">
      <alignment readingOrder="0"/>
    </xf>
    <xf borderId="0" fillId="10" fontId="14" numFmtId="0" xfId="0" applyAlignment="1" applyFill="1" applyFont="1">
      <alignment horizontal="left" readingOrder="0"/>
    </xf>
    <xf borderId="0" fillId="10" fontId="15" numFmtId="0" xfId="0" applyAlignment="1" applyFont="1">
      <alignment horizontal="right" readingOrder="0"/>
    </xf>
    <xf borderId="0" fillId="0" fontId="3" numFmtId="166" xfId="0" applyFont="1" applyNumberFormat="1"/>
    <xf borderId="0" fillId="5" fontId="16" numFmtId="166" xfId="0" applyFont="1" applyNumberFormat="1"/>
    <xf borderId="0" fillId="10" fontId="17" numFmtId="0" xfId="0" applyAlignment="1" applyFont="1">
      <alignment horizontal="left" readingOrder="0"/>
    </xf>
    <xf borderId="0" fillId="10" fontId="18" numFmtId="0" xfId="0" applyAlignment="1" applyFont="1">
      <alignment horizontal="right" readingOrder="0"/>
    </xf>
    <xf borderId="0" fillId="10" fontId="17" numFmtId="1" xfId="0" applyAlignment="1" applyFont="1" applyNumberFormat="1">
      <alignment horizontal="right" readingOrder="0"/>
    </xf>
    <xf borderId="0" fillId="0" fontId="3" numFmtId="10" xfId="0" applyFont="1" applyNumberFormat="1"/>
    <xf borderId="0" fillId="0" fontId="3" numFmtId="166" xfId="0" applyAlignment="1" applyFont="1" applyNumberFormat="1">
      <alignment readingOrder="0"/>
    </xf>
    <xf borderId="0" fillId="0" fontId="7" numFmtId="164" xfId="0" applyAlignment="1" applyFont="1" applyNumberFormat="1">
      <alignment horizontal="center" readingOrder="0" shrinkToFit="0" vertical="top" wrapText="1"/>
    </xf>
    <xf borderId="0" fillId="0" fontId="2" numFmtId="0" xfId="0" applyAlignment="1" applyFont="1">
      <alignment horizontal="center" readingOrder="0" vertical="top"/>
    </xf>
    <xf borderId="0" fillId="0" fontId="4" numFmtId="0" xfId="0" applyAlignment="1" applyFont="1">
      <alignment horizontal="center" readingOrder="0" shrinkToFit="0" textRotation="90" vertical="center" wrapText="1"/>
    </xf>
    <xf borderId="0" fillId="0" fontId="5" numFmtId="0" xfId="0" applyAlignment="1" applyFont="1">
      <alignment horizontal="left" readingOrder="0" shrinkToFit="0" textRotation="0" vertical="top" wrapText="1"/>
    </xf>
    <xf borderId="0" fillId="0" fontId="5" numFmtId="9" xfId="0" applyAlignment="1" applyFont="1" applyNumberFormat="1">
      <alignment horizontal="left" readingOrder="0" shrinkToFit="0" textRotation="0" vertical="top" wrapText="1"/>
    </xf>
    <xf borderId="0" fillId="0" fontId="5" numFmtId="10" xfId="0" applyAlignment="1" applyFont="1" applyNumberFormat="1">
      <alignment horizontal="left" readingOrder="0" vertical="top"/>
    </xf>
    <xf borderId="0" fillId="2" fontId="3" numFmtId="0" xfId="0" applyAlignment="1" applyFont="1">
      <alignment readingOrder="0"/>
    </xf>
    <xf borderId="3"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líderes de la alianza Bolivia dice No - 6 encuestadoras </a:t>
            </a:r>
          </a:p>
        </c:rich>
      </c:tx>
      <c:overlay val="0"/>
    </c:title>
    <c:plotArea>
      <c:layout/>
      <c:lineChart>
        <c:ser>
          <c:idx val="0"/>
          <c:order val="0"/>
          <c:tx>
            <c:strRef>
              <c:f>'Intención de voto'!$C$13</c:f>
            </c:strRef>
          </c:tx>
          <c:spPr>
            <a:ln cmpd="sng" w="9525">
              <a:solidFill>
                <a:srgbClr val="38761D"/>
              </a:solidFill>
            </a:ln>
          </c:spPr>
          <c:marker>
            <c:symbol val="circle"/>
            <c:size val="10"/>
            <c:spPr>
              <a:solidFill>
                <a:srgbClr val="38761D"/>
              </a:solidFill>
              <a:ln cmpd="sng">
                <a:solidFill>
                  <a:srgbClr val="38761D"/>
                </a:solidFill>
              </a:ln>
            </c:spPr>
          </c:marker>
          <c:dLbls>
            <c:txPr>
              <a:bodyPr/>
              <a:lstStyle/>
              <a:p>
                <a:pPr lvl="0">
                  <a:defRPr b="1" i="0" sz="160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'Intención de voto'!$D$3:$AQ$3</c:f>
            </c:strRef>
          </c:cat>
          <c:val>
            <c:numRef>
              <c:f>'Intención de voto'!$D$13:$AQ$13</c:f>
            </c:numRef>
          </c:val>
          <c:smooth val="0"/>
        </c:ser>
        <c:ser>
          <c:idx val="1"/>
          <c:order val="1"/>
          <c:tx>
            <c:strRef>
              <c:f>'Intención de voto'!$C$14</c:f>
            </c:strRef>
          </c:tx>
          <c:spPr>
            <a:ln cmpd="sng" w="9525">
              <a:solidFill>
                <a:srgbClr val="F1C232"/>
              </a:solidFill>
            </a:ln>
          </c:spPr>
          <c:marker>
            <c:symbol val="circle"/>
            <c:size val="10"/>
            <c:spPr>
              <a:solidFill>
                <a:srgbClr val="F1C232"/>
              </a:solidFill>
              <a:ln cmpd="sng">
                <a:solidFill>
                  <a:srgbClr val="F1C232"/>
                </a:solidFill>
              </a:ln>
            </c:spPr>
          </c:marker>
          <c:dLbls>
            <c:txPr>
              <a:bodyPr/>
              <a:lstStyle/>
              <a:p>
                <a:pPr lvl="0">
                  <a:defRPr b="1" i="0" sz="160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'Intención de voto'!$D$3:$AQ$3</c:f>
            </c:strRef>
          </c:cat>
          <c:val>
            <c:numRef>
              <c:f>'Intención de voto'!$D$14:$AQ$14</c:f>
            </c:numRef>
          </c:val>
          <c:smooth val="0"/>
        </c:ser>
        <c:ser>
          <c:idx val="2"/>
          <c:order val="2"/>
          <c:tx>
            <c:strRef>
              <c:f>'Intención de voto'!$C$15</c:f>
            </c:strRef>
          </c:tx>
          <c:spPr>
            <a:ln cmpd="sng" w="9525">
              <a:solidFill>
                <a:srgbClr val="FF0000"/>
              </a:solidFill>
            </a:ln>
          </c:spPr>
          <c:marker>
            <c:symbol val="circle"/>
            <c:size val="10"/>
            <c:spPr>
              <a:solidFill>
                <a:srgbClr val="FF0000"/>
              </a:solidFill>
              <a:ln cmpd="sng">
                <a:solidFill>
                  <a:srgbClr val="FF0000"/>
                </a:solidFill>
              </a:ln>
            </c:spPr>
          </c:marker>
          <c:dLbls>
            <c:txPr>
              <a:bodyPr/>
              <a:lstStyle/>
              <a:p>
                <a:pPr lvl="0">
                  <a:defRPr b="1" i="0" sz="1600"/>
                </a:pPr>
              </a:p>
            </c:txPr>
            <c:showLegendKey val="0"/>
            <c:showVal val="1"/>
            <c:showCatName val="0"/>
            <c:showSerName val="0"/>
            <c:showPercent val="0"/>
            <c:showBubbleSize val="0"/>
          </c:dLbls>
          <c:trendline>
            <c:name/>
            <c:spPr>
              <a:ln w="19050">
                <a:solidFill>
                  <a:srgbClr val="FF9900">
                    <a:alpha val="60000"/>
                  </a:srgbClr>
                </a:solidFill>
              </a:ln>
            </c:spPr>
            <c:trendlineType val="exp"/>
            <c:dispRSqr val="0"/>
            <c:dispEq val="0"/>
          </c:trendline>
          <c:cat>
            <c:strRef>
              <c:f>'Intención de voto'!$D$3:$AQ$3</c:f>
            </c:strRef>
          </c:cat>
          <c:val>
            <c:numRef>
              <c:f>'Intención de voto'!$D$15:$AQ$15</c:f>
            </c:numRef>
          </c:val>
          <c:smooth val="0"/>
        </c:ser>
        <c:axId val="686289194"/>
        <c:axId val="238111278"/>
      </c:lineChart>
      <c:catAx>
        <c:axId val="686289194"/>
        <c:scaling>
          <c:orientation val="minMax"/>
        </c:scaling>
        <c:delete val="0"/>
        <c:axPos val="b"/>
        <c:txPr>
          <a:bodyPr/>
          <a:lstStyle/>
          <a:p>
            <a:pPr lvl="0">
              <a:defRPr b="0"/>
            </a:pPr>
          </a:p>
        </c:txPr>
        <c:crossAx val="238111278"/>
      </c:catAx>
      <c:valAx>
        <c:axId val="238111278"/>
        <c:scaling>
          <c:orientation val="minMax"/>
          <c:max val="13.0"/>
          <c:min val="1.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86289194"/>
      </c:valAx>
    </c:plotArea>
    <c:legend>
      <c:legendPos val="r"/>
      <c:overlay val="0"/>
      <c:txPr>
        <a:bodyPr/>
        <a:lstStyle/>
        <a:p>
          <a:pPr lvl="0">
            <a:defRPr sz="1800"/>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Voto indeciso, 9 capitales , El Alto y ciudades intermedias </a:t>
            </a:r>
          </a:p>
        </c:rich>
      </c:tx>
      <c:overlay val="0"/>
    </c:title>
    <c:plotArea>
      <c:layout/>
      <c:lineChart>
        <c:ser>
          <c:idx val="0"/>
          <c:order val="0"/>
          <c:tx>
            <c:strRef>
              <c:f>'70%'!$C$25</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'70%'!$D$3:$O$3</c:f>
            </c:strRef>
          </c:cat>
          <c:val>
            <c:numRef>
              <c:f>'70%'!$D$25:$O$25</c:f>
            </c:numRef>
          </c:val>
          <c:smooth val="0"/>
        </c:ser>
        <c:ser>
          <c:idx val="1"/>
          <c:order val="1"/>
          <c:tx>
            <c:strRef>
              <c:f>'70%'!$C$26</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'70%'!$D$3:$O$3</c:f>
            </c:strRef>
          </c:cat>
          <c:val>
            <c:numRef>
              <c:f>'70%'!$D$26:$O$26</c:f>
            </c:numRef>
          </c:val>
          <c:smooth val="0"/>
        </c:ser>
        <c:ser>
          <c:idx val="2"/>
          <c:order val="2"/>
          <c:tx>
            <c:strRef>
              <c:f>'70%'!$C$27</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'70%'!$D$3:$O$3</c:f>
            </c:strRef>
          </c:cat>
          <c:val>
            <c:numRef>
              <c:f>'70%'!$D$27:$O$27</c:f>
            </c:numRef>
          </c:val>
          <c:smooth val="0"/>
        </c:ser>
        <c:ser>
          <c:idx val="3"/>
          <c:order val="3"/>
          <c:tx>
            <c:strRef>
              <c:f>'70%'!$C$28</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'70%'!$D$3:$O$3</c:f>
            </c:strRef>
          </c:cat>
          <c:val>
            <c:numRef>
              <c:f>'70%'!$D$28:$O$28</c:f>
            </c:numRef>
          </c:val>
          <c:smooth val="0"/>
        </c:ser>
        <c:ser>
          <c:idx val="4"/>
          <c:order val="4"/>
          <c:tx>
            <c:strRef>
              <c:f>'70%'!$C$29</c:f>
            </c:strRef>
          </c:tx>
          <c:spPr>
            <a:ln cmpd="sng" w="19050">
              <a:solidFill>
                <a:srgbClr val="990099"/>
              </a:solidFill>
            </a:ln>
          </c:spPr>
          <c:marker>
            <c:symbol val="circle"/>
            <c:size val="10"/>
            <c:spPr>
              <a:solidFill>
                <a:srgbClr val="990099"/>
              </a:solidFill>
              <a:ln cmpd="sng">
                <a:solidFill>
                  <a:srgbClr val="990099"/>
                </a:solidFill>
              </a:ln>
            </c:spPr>
          </c:marker>
          <c:dLbls>
            <c:txPr>
              <a:bodyPr/>
              <a:lstStyle/>
              <a:p>
                <a:pPr lvl="0">
                  <a:defRPr b="0" i="0"/>
                </a:pPr>
              </a:p>
            </c:txPr>
            <c:showLegendKey val="0"/>
            <c:showVal val="1"/>
            <c:showCatName val="0"/>
            <c:showSerName val="0"/>
            <c:showPercent val="0"/>
            <c:showBubbleSize val="0"/>
          </c:dLbls>
          <c:cat>
            <c:strRef>
              <c:f>'70%'!$D$3:$O$3</c:f>
            </c:strRef>
          </c:cat>
          <c:val>
            <c:numRef>
              <c:f>'70%'!$D$29:$O$29</c:f>
            </c:numRef>
          </c:val>
          <c:smooth val="0"/>
        </c:ser>
        <c:axId val="1666109146"/>
        <c:axId val="1140730249"/>
      </c:lineChart>
      <c:catAx>
        <c:axId val="1666109146"/>
        <c:scaling>
          <c:orientation val="minMax"/>
        </c:scaling>
        <c:delete val="0"/>
        <c:axPos val="b"/>
        <c:txPr>
          <a:bodyPr/>
          <a:lstStyle/>
          <a:p>
            <a:pPr lvl="0">
              <a:defRPr b="0"/>
            </a:pPr>
          </a:p>
        </c:txPr>
        <c:crossAx val="1140730249"/>
      </c:catAx>
      <c:valAx>
        <c:axId val="1140730249"/>
        <c:scaling>
          <c:orientation val="minMax"/>
          <c:max val="30.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66109146"/>
      </c:valAx>
    </c:plotArea>
    <c:legend>
      <c:legendPos val="r"/>
      <c:overlay val="0"/>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Morales vs. Mesa, 9 capitales, El Alto, ciudades intermedias y localidades pequeñas </a:t>
            </a:r>
          </a:p>
        </c:rich>
      </c:tx>
      <c:overlay val="0"/>
    </c:title>
    <c:plotArea>
      <c:layout/>
      <c:lineChart>
        <c:ser>
          <c:idx val="0"/>
          <c:order val="0"/>
          <c:tx>
            <c:strRef>
              <c:f>'82%'!$C$10</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'82%'!$D$3:$G$3</c:f>
            </c:strRef>
          </c:cat>
          <c:val>
            <c:numRef>
              <c:f>'82%'!$D$10:$G$10</c:f>
            </c:numRef>
          </c:val>
          <c:smooth val="0"/>
        </c:ser>
        <c:ser>
          <c:idx val="1"/>
          <c:order val="1"/>
          <c:tx>
            <c:strRef>
              <c:f>'82%'!$C$11</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'82%'!$D$3:$G$3</c:f>
            </c:strRef>
          </c:cat>
          <c:val>
            <c:numRef>
              <c:f>'82%'!$D$11:$G$11</c:f>
            </c:numRef>
          </c:val>
          <c:smooth val="0"/>
        </c:ser>
        <c:axId val="1610577568"/>
        <c:axId val="1469849396"/>
      </c:lineChart>
      <c:catAx>
        <c:axId val="1610577568"/>
        <c:scaling>
          <c:orientation val="minMax"/>
        </c:scaling>
        <c:delete val="0"/>
        <c:axPos val="b"/>
        <c:txPr>
          <a:bodyPr/>
          <a:lstStyle/>
          <a:p>
            <a:pPr lvl="0">
              <a:defRPr b="0"/>
            </a:pPr>
          </a:p>
        </c:txPr>
        <c:crossAx val="1469849396"/>
      </c:catAx>
      <c:valAx>
        <c:axId val="1469849396"/>
        <c:scaling>
          <c:orientation val="minMax"/>
          <c:max val="45.0"/>
          <c:min val="2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10577568"/>
      </c:valAx>
    </c:plotArea>
    <c:legend>
      <c:legendPos val="r"/>
      <c:overlay val="0"/>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Bolivia Dice No, 9 capitales, El Alto, ciudades intermedias y localidades pequeñas</a:t>
            </a:r>
          </a:p>
        </c:rich>
      </c:tx>
      <c:overlay val="0"/>
    </c:title>
    <c:plotArea>
      <c:layout/>
      <c:lineChart>
        <c:ser>
          <c:idx val="0"/>
          <c:order val="0"/>
          <c:tx>
            <c:strRef>
              <c:f>'82%'!$C$13</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'82%'!$D$3:$G$3</c:f>
            </c:strRef>
          </c:cat>
          <c:val>
            <c:numRef>
              <c:f>'82%'!$D$13:$G$13</c:f>
            </c:numRef>
          </c:val>
          <c:smooth val="0"/>
        </c:ser>
        <c:ser>
          <c:idx val="1"/>
          <c:order val="1"/>
          <c:tx>
            <c:strRef>
              <c:f>'82%'!$C$14</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'82%'!$D$3:$G$3</c:f>
            </c:strRef>
          </c:cat>
          <c:val>
            <c:numRef>
              <c:f>'82%'!$D$14:$G$14</c:f>
            </c:numRef>
          </c:val>
          <c:smooth val="0"/>
        </c:ser>
        <c:ser>
          <c:idx val="2"/>
          <c:order val="2"/>
          <c:tx>
            <c:strRef>
              <c:f>'82%'!$C$15</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'82%'!$D$3:$G$3</c:f>
            </c:strRef>
          </c:cat>
          <c:val>
            <c:numRef>
              <c:f>'82%'!$D$15:$G$15</c:f>
            </c:numRef>
          </c:val>
          <c:smooth val="0"/>
        </c:ser>
        <c:axId val="1366296535"/>
        <c:axId val="988948047"/>
      </c:lineChart>
      <c:catAx>
        <c:axId val="1366296535"/>
        <c:scaling>
          <c:orientation val="minMax"/>
        </c:scaling>
        <c:delete val="0"/>
        <c:axPos val="b"/>
        <c:txPr>
          <a:bodyPr/>
          <a:lstStyle/>
          <a:p>
            <a:pPr lvl="0">
              <a:defRPr b="0"/>
            </a:pPr>
          </a:p>
        </c:txPr>
        <c:crossAx val="988948047"/>
      </c:catAx>
      <c:valAx>
        <c:axId val="988948047"/>
        <c:scaling>
          <c:orientation val="minMax"/>
          <c:max val="13.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66296535"/>
      </c:valAx>
    </c:plotArea>
    <c:legend>
      <c:legendPos val="r"/>
      <c:overlay val="0"/>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voto a candidatos "sorpresa", 9 capitales, El Alto, ciudades intermedias y localidades pequeñas </a:t>
            </a:r>
          </a:p>
        </c:rich>
      </c:tx>
      <c:overlay val="0"/>
    </c:title>
    <c:plotArea>
      <c:layout/>
      <c:lineChart>
        <c:ser>
          <c:idx val="0"/>
          <c:order val="0"/>
          <c:tx>
            <c:strRef>
              <c:f>'82%'!$C$16</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'82%'!$D$3:$G$3</c:f>
            </c:strRef>
          </c:cat>
          <c:val>
            <c:numRef>
              <c:f>'82%'!$D$16:$G$16</c:f>
            </c:numRef>
          </c:val>
          <c:smooth val="0"/>
        </c:ser>
        <c:ser>
          <c:idx val="1"/>
          <c:order val="1"/>
          <c:tx>
            <c:strRef>
              <c:f>'82%'!$C$17</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'82%'!$D$3:$G$3</c:f>
            </c:strRef>
          </c:cat>
          <c:val>
            <c:numRef>
              <c:f>'82%'!$D$17:$G$17</c:f>
            </c:numRef>
          </c:val>
          <c:smooth val="0"/>
        </c:ser>
        <c:ser>
          <c:idx val="2"/>
          <c:order val="2"/>
          <c:tx>
            <c:strRef>
              <c:f>'82%'!$C$18</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'82%'!$D$3:$G$3</c:f>
            </c:strRef>
          </c:cat>
          <c:val>
            <c:numRef>
              <c:f>'82%'!$D$18:$G$18</c:f>
            </c:numRef>
          </c:val>
          <c:smooth val="0"/>
        </c:ser>
        <c:ser>
          <c:idx val="3"/>
          <c:order val="3"/>
          <c:tx>
            <c:strRef>
              <c:f>'82%'!$C$20</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'82%'!$D$3:$G$3</c:f>
            </c:strRef>
          </c:cat>
          <c:val>
            <c:numRef>
              <c:f>'82%'!$D$20:$G$20</c:f>
            </c:numRef>
          </c:val>
          <c:smooth val="0"/>
        </c:ser>
        <c:ser>
          <c:idx val="4"/>
          <c:order val="4"/>
          <c:tx>
            <c:strRef>
              <c:f>'82%'!$C$21</c:f>
            </c:strRef>
          </c:tx>
          <c:spPr>
            <a:ln cmpd="sng" w="19050">
              <a:solidFill>
                <a:srgbClr val="990099"/>
              </a:solidFill>
            </a:ln>
          </c:spPr>
          <c:marker>
            <c:symbol val="circle"/>
            <c:size val="10"/>
            <c:spPr>
              <a:solidFill>
                <a:srgbClr val="990099"/>
              </a:solidFill>
              <a:ln cmpd="sng">
                <a:solidFill>
                  <a:srgbClr val="990099"/>
                </a:solidFill>
              </a:ln>
            </c:spPr>
          </c:marker>
          <c:dLbls>
            <c:txPr>
              <a:bodyPr/>
              <a:lstStyle/>
              <a:p>
                <a:pPr lvl="0">
                  <a:defRPr b="0" i="0"/>
                </a:pPr>
              </a:p>
            </c:txPr>
            <c:showLegendKey val="0"/>
            <c:showVal val="1"/>
            <c:showCatName val="0"/>
            <c:showSerName val="0"/>
            <c:showPercent val="0"/>
            <c:showBubbleSize val="0"/>
          </c:dLbls>
          <c:cat>
            <c:strRef>
              <c:f>'82%'!$D$3:$G$3</c:f>
            </c:strRef>
          </c:cat>
          <c:val>
            <c:numRef>
              <c:f>'82%'!$D$21:$G$21</c:f>
            </c:numRef>
          </c:val>
          <c:smooth val="0"/>
        </c:ser>
        <c:axId val="552997170"/>
        <c:axId val="132022749"/>
      </c:lineChart>
      <c:catAx>
        <c:axId val="552997170"/>
        <c:scaling>
          <c:orientation val="minMax"/>
        </c:scaling>
        <c:delete val="0"/>
        <c:axPos val="b"/>
        <c:txPr>
          <a:bodyPr/>
          <a:lstStyle/>
          <a:p>
            <a:pPr lvl="0">
              <a:defRPr b="0"/>
            </a:pPr>
          </a:p>
        </c:txPr>
        <c:crossAx val="132022749"/>
      </c:catAx>
      <c:valAx>
        <c:axId val="132022749"/>
        <c:scaling>
          <c:orientation val="minMax"/>
          <c:max val="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52997170"/>
      </c:valAx>
    </c:plotArea>
    <c:legend>
      <c:legendPos val="r"/>
      <c:overlay val="0"/>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voto "indeciso", 9 capitales, El Alto ciudades intermedias y localidades pequeñas</a:t>
            </a:r>
          </a:p>
        </c:rich>
      </c:tx>
      <c:overlay val="0"/>
    </c:title>
    <c:plotArea>
      <c:layout/>
      <c:lineChart>
        <c:ser>
          <c:idx val="0"/>
          <c:order val="0"/>
          <c:tx>
            <c:strRef>
              <c:f>'82%'!$C$25</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'82%'!$D$3:$G$3</c:f>
            </c:strRef>
          </c:cat>
          <c:val>
            <c:numRef>
              <c:f>'82%'!$D$25:$G$25</c:f>
            </c:numRef>
          </c:val>
          <c:smooth val="0"/>
        </c:ser>
        <c:ser>
          <c:idx val="1"/>
          <c:order val="1"/>
          <c:tx>
            <c:strRef>
              <c:f>'82%'!$C$26</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'82%'!$D$3:$G$3</c:f>
            </c:strRef>
          </c:cat>
          <c:val>
            <c:numRef>
              <c:f>'82%'!$D$26:$G$26</c:f>
            </c:numRef>
          </c:val>
          <c:smooth val="0"/>
        </c:ser>
        <c:ser>
          <c:idx val="2"/>
          <c:order val="2"/>
          <c:tx>
            <c:strRef>
              <c:f>'82%'!$C$27</c:f>
            </c:strRef>
          </c:tx>
          <c:spPr>
            <a:ln cmpd="sng" w="19050">
              <a:solidFill>
                <a:srgbClr val="FF9900"/>
              </a:solidFill>
            </a:ln>
          </c:spPr>
          <c:marker>
            <c:symbol val="none"/>
          </c:marker>
          <c:cat>
            <c:strRef>
              <c:f>'82%'!$D$3:$G$3</c:f>
            </c:strRef>
          </c:cat>
          <c:val>
            <c:numRef>
              <c:f>'82%'!$D$27:$G$27</c:f>
            </c:numRef>
          </c:val>
          <c:smooth val="0"/>
        </c:ser>
        <c:axId val="78625716"/>
        <c:axId val="296450436"/>
      </c:lineChart>
      <c:catAx>
        <c:axId val="78625716"/>
        <c:scaling>
          <c:orientation val="minMax"/>
        </c:scaling>
        <c:delete val="0"/>
        <c:axPos val="b"/>
        <c:txPr>
          <a:bodyPr/>
          <a:lstStyle/>
          <a:p>
            <a:pPr lvl="0">
              <a:defRPr b="0"/>
            </a:pPr>
          </a:p>
        </c:txPr>
        <c:crossAx val="296450436"/>
      </c:catAx>
      <c:valAx>
        <c:axId val="296450436"/>
        <c:scaling>
          <c:orientation val="minMax"/>
          <c:max val="2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8625716"/>
      </c:valAx>
    </c:plotArea>
    <c:legend>
      <c:legendPos val="r"/>
      <c:overlay val="0"/>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pPr>
            <a:r>
              <a:t>Intención de voto: desempeño principales candidaturas (urbano/rural)</a:t>
            </a:r>
          </a:p>
        </c:rich>
      </c:tx>
      <c:overlay val="0"/>
    </c:title>
    <c:plotArea>
      <c:layout/>
      <c:lineChart>
        <c:ser>
          <c:idx val="0"/>
          <c:order val="0"/>
          <c:tx>
            <c:strRef>
              <c:f>'70% y 82%'!$B$8</c:f>
            </c:strRef>
          </c:tx>
          <c:spPr>
            <a:ln cmpd="sng" w="19050">
              <a:solidFill>
                <a:srgbClr val="3366CC">
                  <a:alpha val="60000"/>
                </a:srgbClr>
              </a:solidFill>
            </a:ln>
          </c:spPr>
          <c:marker>
            <c:symbol val="circle"/>
            <c:size val="10"/>
            <c:spPr>
              <a:solidFill>
                <a:srgbClr val="3366CC">
                  <a:alpha val="60000"/>
                </a:srgbClr>
              </a:solidFill>
              <a:ln cmpd="sng">
                <a:solidFill>
                  <a:srgbClr val="3366CC">
                    <a:alpha val="60000"/>
                  </a:srgbClr>
                </a:solidFill>
              </a:ln>
            </c:spPr>
          </c:marker>
          <c:dLbls>
            <c:txPr>
              <a:bodyPr/>
              <a:lstStyle/>
              <a:p>
                <a:pPr lvl="0">
                  <a:defRPr b="0" i="0"/>
                </a:pPr>
              </a:p>
            </c:txPr>
            <c:showLegendKey val="0"/>
            <c:showVal val="1"/>
            <c:showCatName val="0"/>
            <c:showSerName val="0"/>
            <c:showPercent val="0"/>
            <c:showBubbleSize val="0"/>
          </c:dLbls>
          <c:trendline>
            <c:name/>
            <c:spPr>
              <a:ln w="38100">
                <a:solidFill>
                  <a:srgbClr val="3366CC">
                    <a:alpha val="60000"/>
                  </a:srgbClr>
                </a:solidFill>
              </a:ln>
            </c:spPr>
            <c:trendlineType val="exp"/>
            <c:dispRSqr val="0"/>
            <c:dispEq val="0"/>
          </c:trendline>
          <c:cat>
            <c:strRef>
              <c:f>'70% y 82%'!$C$1:$U$1</c:f>
            </c:strRef>
          </c:cat>
          <c:val>
            <c:numRef>
              <c:f>'70% y 82%'!$C$8:$U$8</c:f>
            </c:numRef>
          </c:val>
          <c:smooth val="0"/>
        </c:ser>
        <c:ser>
          <c:idx val="1"/>
          <c:order val="1"/>
          <c:tx>
            <c:strRef>
              <c:f>'70% y 82%'!$B$9</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trendline>
            <c:name/>
            <c:spPr>
              <a:ln w="38100">
                <a:solidFill>
                  <a:srgbClr val="DC3912">
                    <a:alpha val="60000"/>
                  </a:srgbClr>
                </a:solidFill>
              </a:ln>
            </c:spPr>
            <c:trendlineType val="exp"/>
            <c:dispRSqr val="0"/>
            <c:dispEq val="0"/>
          </c:trendline>
          <c:cat>
            <c:strRef>
              <c:f>'70% y 82%'!$C$1:$U$1</c:f>
            </c:strRef>
          </c:cat>
          <c:val>
            <c:numRef>
              <c:f>'70% y 82%'!$C$9:$U$9</c:f>
            </c:numRef>
          </c:val>
          <c:smooth val="0"/>
        </c:ser>
        <c:ser>
          <c:idx val="2"/>
          <c:order val="2"/>
          <c:tx>
            <c:strRef>
              <c:f>'70% y 82%'!$B$13</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trendline>
            <c:name/>
            <c:spPr>
              <a:ln w="38100">
                <a:solidFill>
                  <a:srgbClr val="FF9900">
                    <a:alpha val="60000"/>
                  </a:srgbClr>
                </a:solidFill>
              </a:ln>
            </c:spPr>
            <c:trendlineType val="exp"/>
            <c:dispRSqr val="0"/>
            <c:dispEq val="0"/>
          </c:trendline>
          <c:cat>
            <c:strRef>
              <c:f>'70% y 82%'!$C$1:$U$1</c:f>
            </c:strRef>
          </c:cat>
          <c:val>
            <c:numRef>
              <c:f>'70% y 82%'!$C$13:$U$13</c:f>
            </c:numRef>
          </c:val>
          <c:smooth val="0"/>
        </c:ser>
        <c:axId val="1806120588"/>
        <c:axId val="389914080"/>
      </c:lineChart>
      <c:catAx>
        <c:axId val="1806120588"/>
        <c:scaling>
          <c:orientation val="minMax"/>
        </c:scaling>
        <c:delete val="0"/>
        <c:axPos val="b"/>
        <c:txPr>
          <a:bodyPr/>
          <a:lstStyle/>
          <a:p>
            <a:pPr lvl="0">
              <a:defRPr b="0"/>
            </a:pPr>
          </a:p>
        </c:txPr>
        <c:crossAx val="389914080"/>
      </c:catAx>
      <c:valAx>
        <c:axId val="389914080"/>
        <c:scaling>
          <c:orientation val="minMax"/>
          <c:max val="4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06120588"/>
      </c:valAx>
    </c:plotArea>
    <c:legend>
      <c:legendPos val="r"/>
      <c:overlay val="0"/>
      <c:txPr>
        <a:bodyPr/>
        <a:lstStyle/>
        <a:p>
          <a:pPr lvl="0">
            <a:defRPr sz="1400"/>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pPr>
            <a:r>
              <a:t>Intención de voto: desempeño otras candidaturas (urbano/rural)</a:t>
            </a:r>
          </a:p>
        </c:rich>
      </c:tx>
      <c:overlay val="0"/>
    </c:title>
    <c:plotArea>
      <c:layout/>
      <c:lineChart>
        <c:ser>
          <c:idx val="0"/>
          <c:order val="0"/>
          <c:tx>
            <c:strRef>
              <c:f>'70% y 82%'!$B$14</c:f>
            </c:strRef>
          </c:tx>
          <c:spPr>
            <a:ln cmpd="sng" w="19050">
              <a:solidFill>
                <a:srgbClr val="00DED3"/>
              </a:solidFill>
            </a:ln>
          </c:spPr>
          <c:marker>
            <c:symbol val="circle"/>
            <c:size val="10"/>
            <c:spPr>
              <a:solidFill>
                <a:srgbClr val="00DED3"/>
              </a:solidFill>
              <a:ln cmpd="sng">
                <a:solidFill>
                  <a:srgbClr val="00DED3"/>
                </a:solidFill>
              </a:ln>
            </c:spPr>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linear"/>
            <c:dispRSqr val="0"/>
            <c:dispEq val="0"/>
          </c:trendline>
          <c:cat>
            <c:strRef>
              <c:f>'70% y 82%'!$C$1:$U$1</c:f>
            </c:strRef>
          </c:cat>
          <c:val>
            <c:numRef>
              <c:f>'70% y 82%'!$C$14:$U$14</c:f>
            </c:numRef>
          </c:val>
          <c:smooth val="0"/>
        </c:ser>
        <c:ser>
          <c:idx val="1"/>
          <c:order val="1"/>
          <c:tx>
            <c:strRef>
              <c:f>'70% y 82%'!$B$15</c:f>
            </c:strRef>
          </c:tx>
          <c:spPr>
            <a:ln cmpd="sng" w="19050">
              <a:solidFill>
                <a:srgbClr val="38761D"/>
              </a:solidFill>
            </a:ln>
          </c:spPr>
          <c:marker>
            <c:symbol val="circle"/>
            <c:size val="10"/>
            <c:spPr>
              <a:solidFill>
                <a:srgbClr val="38761D"/>
              </a:solidFill>
              <a:ln cmpd="sng">
                <a:solidFill>
                  <a:srgbClr val="38761D"/>
                </a:solidFill>
              </a:ln>
            </c:spPr>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linear"/>
            <c:dispRSqr val="0"/>
            <c:dispEq val="0"/>
          </c:trendline>
          <c:cat>
            <c:strRef>
              <c:f>'70% y 82%'!$C$1:$U$1</c:f>
            </c:strRef>
          </c:cat>
          <c:val>
            <c:numRef>
              <c:f>'70% y 82%'!$C$15:$U$15</c:f>
            </c:numRef>
          </c:val>
          <c:smooth val="0"/>
        </c:ser>
        <c:ser>
          <c:idx val="2"/>
          <c:order val="2"/>
          <c:tx>
            <c:strRef>
              <c:f>'70% y 82%'!$B$16</c:f>
            </c:strRef>
          </c:tx>
          <c:spPr>
            <a:ln cmpd="sng" w="19050">
              <a:solidFill>
                <a:srgbClr val="D400D4"/>
              </a:solidFill>
            </a:ln>
          </c:spPr>
          <c:marker>
            <c:symbol val="circle"/>
            <c:size val="10"/>
            <c:spPr>
              <a:solidFill>
                <a:srgbClr val="D400D4"/>
              </a:solidFill>
              <a:ln cmpd="sng">
                <a:solidFill>
                  <a:srgbClr val="D400D4"/>
                </a:solidFill>
              </a:ln>
            </c:spPr>
          </c:marker>
          <c:dLbls>
            <c:txPr>
              <a:bodyPr/>
              <a:lstStyle/>
              <a:p>
                <a:pPr lvl="0">
                  <a:defRPr b="0" i="0"/>
                </a:pPr>
              </a:p>
            </c:txPr>
            <c:showLegendKey val="0"/>
            <c:showVal val="1"/>
            <c:showCatName val="0"/>
            <c:showSerName val="0"/>
            <c:showPercent val="0"/>
            <c:showBubbleSize val="0"/>
          </c:dLbls>
          <c:trendline>
            <c:name/>
            <c:spPr>
              <a:ln w="19050">
                <a:solidFill>
                  <a:srgbClr val="FF9900">
                    <a:alpha val="60000"/>
                  </a:srgbClr>
                </a:solidFill>
              </a:ln>
            </c:spPr>
            <c:trendlineType val="linear"/>
            <c:dispRSqr val="0"/>
            <c:dispEq val="0"/>
          </c:trendline>
          <c:cat>
            <c:strRef>
              <c:f>'70% y 82%'!$C$1:$U$1</c:f>
            </c:strRef>
          </c:cat>
          <c:val>
            <c:numRef>
              <c:f>'70% y 82%'!$C$16:$U$16</c:f>
            </c:numRef>
          </c:val>
          <c:smooth val="0"/>
        </c:ser>
        <c:ser>
          <c:idx val="3"/>
          <c:order val="3"/>
          <c:tx>
            <c:strRef>
              <c:f>'70% y 82%'!$B$18</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trendline>
            <c:name/>
            <c:spPr>
              <a:ln w="19050">
                <a:solidFill>
                  <a:srgbClr val="109618">
                    <a:alpha val="60000"/>
                  </a:srgbClr>
                </a:solidFill>
              </a:ln>
            </c:spPr>
            <c:trendlineType val="linear"/>
            <c:dispRSqr val="0"/>
            <c:dispEq val="0"/>
          </c:trendline>
          <c:cat>
            <c:strRef>
              <c:f>'70% y 82%'!$C$1:$U$1</c:f>
            </c:strRef>
          </c:cat>
          <c:val>
            <c:numRef>
              <c:f>'70% y 82%'!$C$18:$U$18</c:f>
            </c:numRef>
          </c:val>
          <c:smooth val="0"/>
        </c:ser>
        <c:ser>
          <c:idx val="4"/>
          <c:order val="4"/>
          <c:tx>
            <c:strRef>
              <c:f>'70% y 82%'!$B$19</c:f>
            </c:strRef>
          </c:tx>
          <c:spPr>
            <a:ln cmpd="sng" w="19050">
              <a:solidFill>
                <a:srgbClr val="990099">
                  <a:alpha val="60000"/>
                </a:srgbClr>
              </a:solidFill>
            </a:ln>
          </c:spPr>
          <c:marker>
            <c:symbol val="circle"/>
            <c:size val="10"/>
            <c:spPr>
              <a:solidFill>
                <a:srgbClr val="990099">
                  <a:alpha val="60000"/>
                </a:srgbClr>
              </a:solidFill>
              <a:ln cmpd="sng">
                <a:solidFill>
                  <a:srgbClr val="990099">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990099">
                    <a:alpha val="60000"/>
                  </a:srgbClr>
                </a:solidFill>
              </a:ln>
            </c:spPr>
            <c:trendlineType val="linear"/>
            <c:dispRSqr val="0"/>
            <c:dispEq val="0"/>
          </c:trendline>
          <c:cat>
            <c:strRef>
              <c:f>'70% y 82%'!$C$1:$U$1</c:f>
            </c:strRef>
          </c:cat>
          <c:val>
            <c:numRef>
              <c:f>'70% y 82%'!$C$19:$U$19</c:f>
            </c:numRef>
          </c:val>
          <c:smooth val="0"/>
        </c:ser>
        <c:ser>
          <c:idx val="5"/>
          <c:order val="5"/>
          <c:tx>
            <c:strRef>
              <c:f>'70% y 82%'!$B$20</c:f>
            </c:strRef>
          </c:tx>
          <c:spPr>
            <a:ln cmpd="sng" w="19050">
              <a:solidFill>
                <a:srgbClr val="0099C6"/>
              </a:solidFill>
            </a:ln>
          </c:spPr>
          <c:marker>
            <c:symbol val="none"/>
          </c:marker>
          <c:cat>
            <c:strRef>
              <c:f>'70% y 82%'!$C$1:$U$1</c:f>
            </c:strRef>
          </c:cat>
          <c:val>
            <c:numRef>
              <c:f>'70% y 82%'!$C$20:$U$20</c:f>
            </c:numRef>
          </c:val>
          <c:smooth val="0"/>
        </c:ser>
        <c:axId val="1392467960"/>
        <c:axId val="1467343017"/>
      </c:lineChart>
      <c:catAx>
        <c:axId val="1392467960"/>
        <c:scaling>
          <c:orientation val="minMax"/>
        </c:scaling>
        <c:delete val="0"/>
        <c:axPos val="b"/>
        <c:txPr>
          <a:bodyPr/>
          <a:lstStyle/>
          <a:p>
            <a:pPr lvl="0">
              <a:defRPr b="0"/>
            </a:pPr>
          </a:p>
        </c:txPr>
        <c:crossAx val="1467343017"/>
      </c:catAx>
      <c:valAx>
        <c:axId val="1467343017"/>
        <c:scaling>
          <c:orientation val="minMax"/>
          <c:max val="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92467960"/>
      </c:valAx>
    </c:plotArea>
    <c:legend>
      <c:legendPos val="r"/>
      <c:overlay val="0"/>
      <c:txPr>
        <a:bodyPr/>
        <a:lstStyle/>
        <a:p>
          <a:pPr lvl="0">
            <a:defRPr sz="1400"/>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pPr>
            <a:r>
              <a:t>Intención de voto: desempeño voto indeciso (urbano/rural)</a:t>
            </a:r>
          </a:p>
        </c:rich>
      </c:tx>
      <c:overlay val="0"/>
    </c:title>
    <c:plotArea>
      <c:layout/>
      <c:lineChart>
        <c:ser>
          <c:idx val="0"/>
          <c:order val="0"/>
          <c:tx>
            <c:strRef>
              <c:f>'70% y 82%'!$B$23</c:f>
            </c:strRef>
          </c:tx>
          <c:spPr>
            <a:ln cmpd="sng" w="19050">
              <a:solidFill>
                <a:srgbClr val="3366CC">
                  <a:alpha val="60000"/>
                </a:srgbClr>
              </a:solidFill>
            </a:ln>
          </c:spPr>
          <c:marker>
            <c:symbol val="circle"/>
            <c:size val="10"/>
            <c:spPr>
              <a:solidFill>
                <a:srgbClr val="3366CC">
                  <a:alpha val="60000"/>
                </a:srgbClr>
              </a:solidFill>
              <a:ln cmpd="sng">
                <a:solidFill>
                  <a:srgbClr val="3366CC">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'70% y 82%'!$C$1:$U$1</c:f>
            </c:strRef>
          </c:cat>
          <c:val>
            <c:numRef>
              <c:f>'70% y 82%'!$C$23:$U$23</c:f>
            </c:numRef>
          </c:val>
          <c:smooth val="0"/>
        </c:ser>
        <c:ser>
          <c:idx val="1"/>
          <c:order val="1"/>
          <c:tx>
            <c:strRef>
              <c:f>'70% y 82%'!$B$27</c:f>
            </c:strRef>
          </c:tx>
          <c:spPr>
            <a:ln cmpd="sng" w="19050">
              <a:solidFill>
                <a:srgbClr val="DC3912">
                  <a:alpha val="60000"/>
                </a:srgbClr>
              </a:solidFill>
            </a:ln>
          </c:spPr>
          <c:marker>
            <c:symbol val="circle"/>
            <c:size val="10"/>
            <c:spPr>
              <a:solidFill>
                <a:srgbClr val="DC3912">
                  <a:alpha val="60000"/>
                </a:srgbClr>
              </a:solidFill>
              <a:ln cmpd="sng">
                <a:solidFill>
                  <a:srgbClr val="DC3912">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'70% y 82%'!$C$1:$U$1</c:f>
            </c:strRef>
          </c:cat>
          <c:val>
            <c:numRef>
              <c:f>'70% y 82%'!$C$27:$U$27</c:f>
            </c:numRef>
          </c:val>
          <c:smooth val="0"/>
        </c:ser>
        <c:axId val="100945335"/>
        <c:axId val="1880025437"/>
      </c:lineChart>
      <c:catAx>
        <c:axId val="100945335"/>
        <c:scaling>
          <c:orientation val="minMax"/>
        </c:scaling>
        <c:delete val="0"/>
        <c:axPos val="b"/>
        <c:txPr>
          <a:bodyPr/>
          <a:lstStyle/>
          <a:p>
            <a:pPr lvl="0">
              <a:defRPr b="0"/>
            </a:pPr>
          </a:p>
        </c:txPr>
        <c:crossAx val="1880025437"/>
      </c:catAx>
      <c:valAx>
        <c:axId val="1880025437"/>
        <c:scaling>
          <c:orientation val="minMax"/>
          <c:max val="3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0945335"/>
      </c:valAx>
    </c:plotArea>
    <c:legend>
      <c:legendPos val="r"/>
      <c:overlay val="0"/>
      <c:txPr>
        <a:bodyPr/>
        <a:lstStyle/>
        <a:p>
          <a:pPr lvl="0">
            <a:defRPr sz="1400"/>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Intención de voto: desempeño voto blanco, ninguno y nulo (urbano/rural)</a:t>
            </a:r>
          </a:p>
        </c:rich>
      </c:tx>
      <c:overlay val="0"/>
    </c:title>
    <c:plotArea>
      <c:layout/>
      <c:lineChart>
        <c:ser>
          <c:idx val="0"/>
          <c:order val="0"/>
          <c:tx>
            <c:strRef>
              <c:f>'70% y 82%'!$B$24</c:f>
            </c:strRef>
          </c:tx>
          <c:spPr>
            <a:ln cmpd="sng" w="19050">
              <a:solidFill>
                <a:srgbClr val="3366CC">
                  <a:alpha val="60000"/>
                </a:srgbClr>
              </a:solidFill>
            </a:ln>
          </c:spPr>
          <c:marker>
            <c:symbol val="circle"/>
            <c:size val="10"/>
            <c:spPr>
              <a:solidFill>
                <a:srgbClr val="3366CC">
                  <a:alpha val="60000"/>
                </a:srgbClr>
              </a:solidFill>
              <a:ln cmpd="sng">
                <a:solidFill>
                  <a:srgbClr val="3366CC">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'70% y 82%'!$C$1:$Q$1</c:f>
            </c:strRef>
          </c:cat>
          <c:val>
            <c:numRef>
              <c:f>'70% y 82%'!$C$24:$Q$24</c:f>
            </c:numRef>
          </c:val>
          <c:smooth val="0"/>
        </c:ser>
        <c:ser>
          <c:idx val="1"/>
          <c:order val="1"/>
          <c:tx>
            <c:strRef>
              <c:f>'70% y 82%'!$B$25</c:f>
            </c:strRef>
          </c:tx>
          <c:spPr>
            <a:ln cmpd="sng" w="19050">
              <a:solidFill>
                <a:srgbClr val="DC3912">
                  <a:alpha val="60000"/>
                </a:srgbClr>
              </a:solidFill>
            </a:ln>
          </c:spPr>
          <c:marker>
            <c:symbol val="circle"/>
            <c:size val="10"/>
            <c:spPr>
              <a:solidFill>
                <a:srgbClr val="DC3912">
                  <a:alpha val="60000"/>
                </a:srgbClr>
              </a:solidFill>
              <a:ln cmpd="sng">
                <a:solidFill>
                  <a:srgbClr val="DC3912">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'70% y 82%'!$C$1:$Q$1</c:f>
            </c:strRef>
          </c:cat>
          <c:val>
            <c:numRef>
              <c:f>'70% y 82%'!$C$25:$Q$25</c:f>
            </c:numRef>
          </c:val>
          <c:smooth val="0"/>
        </c:ser>
        <c:ser>
          <c:idx val="2"/>
          <c:order val="2"/>
          <c:tx>
            <c:strRef>
              <c:f>'70% y 82%'!$B$26</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'70% y 82%'!$C$1:$Q$1</c:f>
            </c:strRef>
          </c:cat>
          <c:val>
            <c:numRef>
              <c:f>'70% y 82%'!$C$26:$Q$26</c:f>
            </c:numRef>
          </c:val>
          <c:smooth val="0"/>
        </c:ser>
        <c:axId val="283776873"/>
        <c:axId val="664296347"/>
      </c:lineChart>
      <c:catAx>
        <c:axId val="283776873"/>
        <c:scaling>
          <c:orientation val="minMax"/>
        </c:scaling>
        <c:delete val="0"/>
        <c:axPos val="b"/>
        <c:txPr>
          <a:bodyPr/>
          <a:lstStyle/>
          <a:p>
            <a:pPr lvl="0">
              <a:defRPr b="0"/>
            </a:pPr>
          </a:p>
        </c:txPr>
        <c:crossAx val="664296347"/>
      </c:catAx>
      <c:valAx>
        <c:axId val="664296347"/>
        <c:scaling>
          <c:orientation val="minMax"/>
          <c:max val="2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83776873"/>
      </c:valAx>
    </c:plotArea>
    <c:legend>
      <c:legendPos val="r"/>
      <c:overlay val="0"/>
      <c:txPr>
        <a:bodyPr/>
        <a:lstStyle/>
        <a:p>
          <a:pPr lvl="0">
            <a:defRPr sz="1400"/>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Voto indeciso agregado</a:t>
            </a:r>
          </a:p>
        </c:rich>
      </c:tx>
      <c:overlay val="0"/>
    </c:title>
    <c:plotArea>
      <c:layout/>
      <c:lineChart>
        <c:varyColors val="0"/>
        <c:ser>
          <c:idx val="0"/>
          <c:order val="0"/>
          <c:tx>
            <c:strRef>
              <c:f>'Voto indeciso agregado'!$B$20</c:f>
            </c:strRef>
          </c:tx>
          <c:spPr>
            <a:ln cmpd="sng" w="19050">
              <a:solidFill>
                <a:srgbClr val="3366CC">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'Voto indeciso agregado'!$C$5:$AD$5</c:f>
            </c:strRef>
          </c:cat>
          <c:val>
            <c:numRef>
              <c:f>'Voto indeciso agregado'!$C$20:$AD$20</c:f>
            </c:numRef>
          </c:val>
          <c:smooth val="0"/>
        </c:ser>
        <c:axId val="1956616574"/>
        <c:axId val="912175194"/>
      </c:lineChart>
      <c:catAx>
        <c:axId val="1956616574"/>
        <c:scaling>
          <c:orientation val="minMax"/>
        </c:scaling>
        <c:delete val="0"/>
        <c:axPos val="b"/>
        <c:txPr>
          <a:bodyPr/>
          <a:lstStyle/>
          <a:p>
            <a:pPr lvl="0">
              <a:defRPr b="0"/>
            </a:pPr>
          </a:p>
        </c:txPr>
        <c:crossAx val="912175194"/>
      </c:catAx>
      <c:valAx>
        <c:axId val="912175194"/>
        <c:scaling>
          <c:orientation val="minMax"/>
          <c:min val="1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56616574"/>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Evo Morales vs Carlos Mesa - 6 encuestadoras</a:t>
            </a:r>
          </a:p>
        </c:rich>
      </c:tx>
      <c:overlay val="0"/>
    </c:title>
    <c:plotArea>
      <c:layout/>
      <c:lineChart>
        <c:ser>
          <c:idx val="0"/>
          <c:order val="0"/>
          <c:tx>
            <c:strRef>
              <c:f>'Intención de voto'!$C$10</c:f>
            </c:strRef>
          </c:tx>
          <c:spPr>
            <a:ln cmpd="sng" w="9525">
              <a:solidFill>
                <a:srgbClr val="0000FF"/>
              </a:solidFill>
            </a:ln>
          </c:spPr>
          <c:marker>
            <c:symbol val="circle"/>
            <c:size val="10"/>
            <c:spPr>
              <a:solidFill>
                <a:srgbClr val="0000FF"/>
              </a:solidFill>
              <a:ln cmpd="sng">
                <a:solidFill>
                  <a:srgbClr val="0000FF"/>
                </a:solidFill>
              </a:ln>
            </c:spPr>
          </c:marker>
          <c:dLbls>
            <c:txPr>
              <a:bodyPr/>
              <a:lstStyle/>
              <a:p>
                <a:pPr lvl="0">
                  <a:defRPr b="1" i="0"/>
                </a:pPr>
              </a:p>
            </c:txPr>
            <c:showLegendKey val="0"/>
            <c:showVal val="1"/>
            <c:showCatName val="0"/>
            <c:showSerName val="0"/>
            <c:showPercent val="0"/>
            <c:showBubbleSize val="0"/>
          </c:dLbls>
          <c:trendline>
            <c:name/>
            <c:spPr>
              <a:ln w="38100">
                <a:solidFill>
                  <a:srgbClr val="3366CC">
                    <a:alpha val="60000"/>
                  </a:srgbClr>
                </a:solidFill>
              </a:ln>
            </c:spPr>
            <c:trendlineType val="exp"/>
            <c:dispRSqr val="0"/>
            <c:dispEq val="0"/>
          </c:trendline>
          <c:cat>
            <c:strRef>
              <c:f>'Intención de voto'!$D$3:$AQ$3</c:f>
            </c:strRef>
          </c:cat>
          <c:val>
            <c:numRef>
              <c:f>'Intención de voto'!$D$10:$AQ$10</c:f>
            </c:numRef>
          </c:val>
          <c:smooth val="0"/>
        </c:ser>
        <c:ser>
          <c:idx val="1"/>
          <c:order val="1"/>
          <c:tx>
            <c:strRef>
              <c:f>'Intención de voto'!$C$11</c:f>
            </c:strRef>
          </c:tx>
          <c:spPr>
            <a:ln cmpd="sng" w="9525">
              <a:solidFill>
                <a:srgbClr val="FF9900"/>
              </a:solidFill>
            </a:ln>
          </c:spPr>
          <c:marker>
            <c:symbol val="circle"/>
            <c:size val="10"/>
            <c:spPr>
              <a:solidFill>
                <a:srgbClr val="FF9900"/>
              </a:solidFill>
              <a:ln cmpd="sng">
                <a:solidFill>
                  <a:srgbClr val="FF9900"/>
                </a:solidFill>
              </a:ln>
            </c:spPr>
          </c:marker>
          <c:dLbls>
            <c:txPr>
              <a:bodyPr/>
              <a:lstStyle/>
              <a:p>
                <a:pPr lvl="0">
                  <a:defRPr b="1" i="0"/>
                </a:pPr>
              </a:p>
            </c:txPr>
            <c:showLegendKey val="0"/>
            <c:showVal val="1"/>
            <c:showCatName val="0"/>
            <c:showSerName val="0"/>
            <c:showPercent val="0"/>
            <c:showBubbleSize val="0"/>
          </c:dLbls>
          <c:trendline>
            <c:name/>
            <c:spPr>
              <a:ln w="38100">
                <a:solidFill>
                  <a:srgbClr val="DC3912">
                    <a:alpha val="60000"/>
                  </a:srgbClr>
                </a:solidFill>
              </a:ln>
            </c:spPr>
            <c:trendlineType val="exp"/>
            <c:dispRSqr val="0"/>
            <c:dispEq val="0"/>
          </c:trendline>
          <c:cat>
            <c:strRef>
              <c:f>'Intención de voto'!$D$3:$AQ$3</c:f>
            </c:strRef>
          </c:cat>
          <c:val>
            <c:numRef>
              <c:f>'Intención de voto'!$D$11:$AQ$11</c:f>
            </c:numRef>
          </c:val>
          <c:smooth val="0"/>
        </c:ser>
        <c:axId val="163545967"/>
        <c:axId val="697920579"/>
      </c:lineChart>
      <c:catAx>
        <c:axId val="163545967"/>
        <c:scaling>
          <c:orientation val="minMax"/>
        </c:scaling>
        <c:delete val="0"/>
        <c:axPos val="b"/>
        <c:txPr>
          <a:bodyPr/>
          <a:lstStyle/>
          <a:p>
            <a:pPr lvl="0">
              <a:defRPr b="0"/>
            </a:pPr>
          </a:p>
        </c:txPr>
        <c:crossAx val="697920579"/>
      </c:catAx>
      <c:valAx>
        <c:axId val="697920579"/>
        <c:scaling>
          <c:orientation val="minMax"/>
          <c:max val="45.0"/>
          <c:min val="1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3545967"/>
        <c:majorUnit val="8.75"/>
      </c:valAx>
    </c:plotArea>
    <c:legend>
      <c:legendPos val="r"/>
      <c:overlay val="0"/>
      <c:txPr>
        <a:bodyPr/>
        <a:lstStyle/>
        <a:p>
          <a:pPr lvl="0">
            <a:defRPr sz="1800"/>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líderes de la alianza Bolivia dice No - 6 encuestadoras </a:t>
            </a:r>
          </a:p>
        </c:rich>
      </c:tx>
      <c:overlay val="0"/>
    </c:title>
    <c:plotArea>
      <c:layout/>
      <c:lineChart>
        <c:ser>
          <c:idx val="0"/>
          <c:order val="0"/>
          <c:tx>
            <c:strRef>
              <c:f>'Ensayo ponderación mensual'!$B$23</c:f>
            </c:strRef>
          </c:tx>
          <c:spPr>
            <a:ln cmpd="sng" w="9525">
              <a:solidFill>
                <a:srgbClr val="38761D"/>
              </a:solidFill>
            </a:ln>
          </c:spPr>
          <c:marker>
            <c:symbol val="circle"/>
            <c:size val="10"/>
            <c:spPr>
              <a:solidFill>
                <a:srgbClr val="38761D"/>
              </a:solidFill>
              <a:ln cmpd="sng">
                <a:solidFill>
                  <a:srgbClr val="38761D"/>
                </a:solidFill>
              </a:ln>
            </c:spPr>
          </c:marker>
          <c:dLbls>
            <c:txPr>
              <a:bodyPr/>
              <a:lstStyle/>
              <a:p>
                <a:pPr lvl="0">
                  <a:defRPr b="1" i="0" sz="160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'Ensayo ponderación mensual'!$C$12:$W$12</c:f>
            </c:strRef>
          </c:cat>
          <c:val>
            <c:numRef>
              <c:f>'Ensayo ponderación mensual'!$C$23:$W$23</c:f>
            </c:numRef>
          </c:val>
          <c:smooth val="0"/>
        </c:ser>
        <c:ser>
          <c:idx val="1"/>
          <c:order val="1"/>
          <c:tx>
            <c:strRef>
              <c:f>'Ensayo ponderación mensual'!$B$24</c:f>
            </c:strRef>
          </c:tx>
          <c:spPr>
            <a:ln cmpd="sng" w="9525">
              <a:solidFill>
                <a:srgbClr val="F1C232"/>
              </a:solidFill>
            </a:ln>
          </c:spPr>
          <c:marker>
            <c:symbol val="circle"/>
            <c:size val="10"/>
            <c:spPr>
              <a:solidFill>
                <a:srgbClr val="F1C232"/>
              </a:solidFill>
              <a:ln cmpd="sng">
                <a:solidFill>
                  <a:srgbClr val="F1C232"/>
                </a:solidFill>
              </a:ln>
            </c:spPr>
          </c:marker>
          <c:dLbls>
            <c:txPr>
              <a:bodyPr/>
              <a:lstStyle/>
              <a:p>
                <a:pPr lvl="0">
                  <a:defRPr b="1" i="0" sz="160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'Ensayo ponderación mensual'!$C$12:$W$12</c:f>
            </c:strRef>
          </c:cat>
          <c:val>
            <c:numRef>
              <c:f>'Ensayo ponderación mensual'!$C$24:$W$24</c:f>
            </c:numRef>
          </c:val>
          <c:smooth val="0"/>
        </c:ser>
        <c:axId val="834364188"/>
        <c:axId val="985416226"/>
      </c:lineChart>
      <c:catAx>
        <c:axId val="834364188"/>
        <c:scaling>
          <c:orientation val="minMax"/>
        </c:scaling>
        <c:delete val="0"/>
        <c:axPos val="b"/>
        <c:txPr>
          <a:bodyPr/>
          <a:lstStyle/>
          <a:p>
            <a:pPr lvl="0">
              <a:defRPr b="0"/>
            </a:pPr>
          </a:p>
        </c:txPr>
        <c:crossAx val="985416226"/>
      </c:catAx>
      <c:valAx>
        <c:axId val="985416226"/>
        <c:scaling>
          <c:orientation val="minMax"/>
          <c:max val="13.0"/>
          <c:min val="1.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34364188"/>
      </c:valAx>
    </c:plotArea>
    <c:legend>
      <c:legendPos val="r"/>
      <c:overlay val="0"/>
      <c:txPr>
        <a:bodyPr/>
        <a:lstStyle/>
        <a:p>
          <a:pPr lvl="0">
            <a:defRPr sz="1800"/>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Evo Morales vs Carlos Mesa - 6 encuestadoras</a:t>
            </a:r>
          </a:p>
        </c:rich>
      </c:tx>
      <c:overlay val="0"/>
    </c:title>
    <c:plotArea>
      <c:layout/>
      <c:lineChart>
        <c:ser>
          <c:idx val="0"/>
          <c:order val="0"/>
          <c:tx>
            <c:strRef>
              <c:f>'Ensayo ponderación mensual'!$B$19</c:f>
            </c:strRef>
          </c:tx>
          <c:spPr>
            <a:ln cmpd="sng" w="9525">
              <a:solidFill>
                <a:srgbClr val="0000FF"/>
              </a:solidFill>
            </a:ln>
          </c:spPr>
          <c:marker>
            <c:symbol val="circle"/>
            <c:size val="10"/>
            <c:spPr>
              <a:solidFill>
                <a:srgbClr val="0000FF"/>
              </a:solidFill>
              <a:ln cmpd="sng">
                <a:solidFill>
                  <a:srgbClr val="0000FF"/>
                </a:solidFill>
              </a:ln>
            </c:spPr>
          </c:marker>
          <c:dLbls>
            <c:txPr>
              <a:bodyPr/>
              <a:lstStyle/>
              <a:p>
                <a:pPr lvl="0">
                  <a:defRPr b="1" i="0"/>
                </a:pPr>
              </a:p>
            </c:txPr>
            <c:showLegendKey val="0"/>
            <c:showVal val="1"/>
            <c:showCatName val="0"/>
            <c:showSerName val="0"/>
            <c:showPercent val="0"/>
            <c:showBubbleSize val="0"/>
          </c:dLbls>
          <c:trendline>
            <c:name/>
            <c:spPr>
              <a:ln w="38100">
                <a:solidFill>
                  <a:srgbClr val="3366CC">
                    <a:alpha val="60000"/>
                  </a:srgbClr>
                </a:solidFill>
              </a:ln>
            </c:spPr>
            <c:trendlineType val="exp"/>
            <c:dispRSqr val="0"/>
            <c:dispEq val="0"/>
          </c:trendline>
          <c:cat>
            <c:strRef>
              <c:f>'Ensayo ponderación mensual'!$C$12:$W$12</c:f>
            </c:strRef>
          </c:cat>
          <c:val>
            <c:numRef>
              <c:f>'Ensayo ponderación mensual'!$C$19:$W$19</c:f>
            </c:numRef>
          </c:val>
          <c:smooth val="0"/>
        </c:ser>
        <c:ser>
          <c:idx val="1"/>
          <c:order val="1"/>
          <c:tx>
            <c:strRef>
              <c:f>'Ensayo ponderación mensual'!$B$20</c:f>
            </c:strRef>
          </c:tx>
          <c:spPr>
            <a:ln cmpd="sng" w="9525">
              <a:solidFill>
                <a:srgbClr val="FF9900"/>
              </a:solidFill>
            </a:ln>
          </c:spPr>
          <c:marker>
            <c:symbol val="circle"/>
            <c:size val="10"/>
            <c:spPr>
              <a:solidFill>
                <a:srgbClr val="FF9900"/>
              </a:solidFill>
              <a:ln cmpd="sng">
                <a:solidFill>
                  <a:srgbClr val="FF9900"/>
                </a:solidFill>
              </a:ln>
            </c:spPr>
          </c:marker>
          <c:dLbls>
            <c:txPr>
              <a:bodyPr/>
              <a:lstStyle/>
              <a:p>
                <a:pPr lvl="0">
                  <a:defRPr b="1" i="0"/>
                </a:pPr>
              </a:p>
            </c:txPr>
            <c:showLegendKey val="0"/>
            <c:showVal val="1"/>
            <c:showCatName val="0"/>
            <c:showSerName val="0"/>
            <c:showPercent val="0"/>
            <c:showBubbleSize val="0"/>
          </c:dLbls>
          <c:trendline>
            <c:name/>
            <c:spPr>
              <a:ln w="38100">
                <a:solidFill>
                  <a:srgbClr val="DC3912">
                    <a:alpha val="60000"/>
                  </a:srgbClr>
                </a:solidFill>
              </a:ln>
            </c:spPr>
            <c:trendlineType val="exp"/>
            <c:dispRSqr val="0"/>
            <c:dispEq val="0"/>
          </c:trendline>
          <c:cat>
            <c:strRef>
              <c:f>'Ensayo ponderación mensual'!$C$12:$W$12</c:f>
            </c:strRef>
          </c:cat>
          <c:val>
            <c:numRef>
              <c:f>'Ensayo ponderación mensual'!$C$20:$W$20</c:f>
            </c:numRef>
          </c:val>
          <c:smooth val="0"/>
        </c:ser>
        <c:axId val="1118720389"/>
        <c:axId val="867071321"/>
      </c:lineChart>
      <c:catAx>
        <c:axId val="1118720389"/>
        <c:scaling>
          <c:orientation val="minMax"/>
        </c:scaling>
        <c:delete val="0"/>
        <c:axPos val="b"/>
        <c:txPr>
          <a:bodyPr/>
          <a:lstStyle/>
          <a:p>
            <a:pPr lvl="0">
              <a:defRPr b="0"/>
            </a:pPr>
          </a:p>
        </c:txPr>
        <c:crossAx val="867071321"/>
      </c:catAx>
      <c:valAx>
        <c:axId val="867071321"/>
        <c:scaling>
          <c:orientation val="minMax"/>
          <c:max val="45.0"/>
          <c:min val="1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18720389"/>
        <c:majorUnit val="7.5"/>
      </c:valAx>
    </c:plotArea>
    <c:legend>
      <c:legendPos val="r"/>
      <c:overlay val="0"/>
      <c:txPr>
        <a:bodyPr/>
        <a:lstStyle/>
        <a:p>
          <a:pPr lvl="0">
            <a:defRPr sz="1800"/>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pPr>
            <a:r>
              <a:t>Desempeño candidatos "sorpresa", 6 encuestadoras </a:t>
            </a:r>
          </a:p>
        </c:rich>
      </c:tx>
      <c:overlay val="0"/>
    </c:title>
    <c:plotArea>
      <c:layout>
        <c:manualLayout>
          <c:xMode val="edge"/>
          <c:yMode val="edge"/>
          <c:x val="0.060973419193384615"/>
          <c:y val="0.12947803465083935"/>
          <c:w val="0.746504259378044"/>
          <c:h val="0.6734627429609799"/>
        </c:manualLayout>
      </c:layout>
      <c:lineChart>
        <c:ser>
          <c:idx val="0"/>
          <c:order val="0"/>
          <c:tx>
            <c:strRef>
              <c:f>'Ensayo ponderación mensual'!$B$26</c:f>
            </c:strRef>
          </c:tx>
          <c:spPr>
            <a:ln cmpd="sng" w="19050">
              <a:solidFill>
                <a:srgbClr val="38761D"/>
              </a:solidFill>
            </a:ln>
          </c:spPr>
          <c:marker>
            <c:symbol val="circle"/>
            <c:size val="10"/>
            <c:spPr>
              <a:solidFill>
                <a:srgbClr val="38761D"/>
              </a:solidFill>
              <a:ln cmpd="sng">
                <a:solidFill>
                  <a:srgbClr val="38761D"/>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mensual'!$C$26:$W$26</c:f>
            </c:numRef>
          </c:val>
          <c:smooth val="0"/>
        </c:ser>
        <c:ser>
          <c:idx val="1"/>
          <c:order val="1"/>
          <c:tx>
            <c:strRef>
              <c:f>'Ensayo ponderación mensual'!$B$27</c:f>
            </c:strRef>
          </c:tx>
          <c:spPr>
            <a:ln cmpd="sng" w="19050">
              <a:solidFill>
                <a:srgbClr val="C27BA0"/>
              </a:solidFill>
            </a:ln>
          </c:spPr>
          <c:marker>
            <c:symbol val="circle"/>
            <c:size val="10"/>
            <c:spPr>
              <a:solidFill>
                <a:srgbClr val="C27BA0"/>
              </a:solidFill>
              <a:ln cmpd="sng">
                <a:solidFill>
                  <a:srgbClr val="C27BA0"/>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mensual'!$C$27:$W$27</c:f>
            </c:numRef>
          </c:val>
          <c:smooth val="0"/>
        </c:ser>
        <c:ser>
          <c:idx val="2"/>
          <c:order val="2"/>
          <c:tx>
            <c:strRef>
              <c:f>'Ensayo ponderación mensual'!$B$29</c:f>
            </c:strRef>
          </c:tx>
          <c:spPr>
            <a:ln cmpd="sng" w="19050">
              <a:solidFill>
                <a:srgbClr val="F1C232"/>
              </a:solidFill>
            </a:ln>
          </c:spPr>
          <c:marker>
            <c:symbol val="circle"/>
            <c:size val="10"/>
            <c:spPr>
              <a:solidFill>
                <a:srgbClr val="F1C232"/>
              </a:solidFill>
              <a:ln cmpd="sng">
                <a:solidFill>
                  <a:srgbClr val="F1C232"/>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mensual'!$C$29:$W$29</c:f>
            </c:numRef>
          </c:val>
          <c:smooth val="0"/>
        </c:ser>
        <c:ser>
          <c:idx val="3"/>
          <c:order val="3"/>
          <c:tx>
            <c:strRef>
              <c:f>'Ensayo ponderación mensual'!$B$30</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mensual'!$C$30:$W$30</c:f>
            </c:numRef>
          </c:val>
          <c:smooth val="0"/>
        </c:ser>
        <c:ser>
          <c:idx val="4"/>
          <c:order val="4"/>
          <c:tx>
            <c:strRef>
              <c:f>'Ensayo ponderación mensual'!$B$31</c:f>
            </c:strRef>
          </c:tx>
          <c:spPr>
            <a:ln cmpd="sng" w="19050">
              <a:solidFill>
                <a:srgbClr val="6FA8DC"/>
              </a:solidFill>
            </a:ln>
          </c:spPr>
          <c:marker>
            <c:symbol val="circle"/>
            <c:size val="10"/>
            <c:spPr>
              <a:solidFill>
                <a:srgbClr val="6FA8DC"/>
              </a:solidFill>
              <a:ln cmpd="sng">
                <a:solidFill>
                  <a:srgbClr val="6FA8DC"/>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mensual'!$C$31:$W$31</c:f>
            </c:numRef>
          </c:val>
          <c:smooth val="0"/>
        </c:ser>
        <c:ser>
          <c:idx val="5"/>
          <c:order val="5"/>
          <c:tx>
            <c:strRef>
              <c:f>'Ensayo ponderación mensual'!$B$25</c:f>
            </c:strRef>
          </c:tx>
          <c:spPr>
            <a:ln cmpd="sng" w="19050">
              <a:solidFill>
                <a:srgbClr val="0099C6"/>
              </a:solidFill>
            </a:ln>
          </c:spPr>
          <c:marker>
            <c:symbol val="circle"/>
            <c:size val="10"/>
            <c:spPr>
              <a:solidFill>
                <a:srgbClr val="0099C6"/>
              </a:solidFill>
              <a:ln cmpd="sng">
                <a:solidFill>
                  <a:srgbClr val="0099C6"/>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mensual'!$C$25:$W$25</c:f>
            </c:numRef>
          </c:val>
          <c:smooth val="0"/>
        </c:ser>
        <c:axId val="888810409"/>
        <c:axId val="971534843"/>
      </c:lineChart>
      <c:catAx>
        <c:axId val="888810409"/>
        <c:scaling>
          <c:orientation val="minMax"/>
        </c:scaling>
        <c:delete val="0"/>
        <c:axPos val="b"/>
        <c:txPr>
          <a:bodyPr/>
          <a:lstStyle/>
          <a:p>
            <a:pPr lvl="0">
              <a:defRPr b="0"/>
            </a:pPr>
          </a:p>
        </c:txPr>
        <c:crossAx val="971534843"/>
      </c:catAx>
      <c:valAx>
        <c:axId val="97153484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88810409"/>
      </c:valAx>
    </c:plotArea>
    <c:legend>
      <c:legendPos val="r"/>
      <c:overlay val="0"/>
      <c:txPr>
        <a:bodyPr/>
        <a:lstStyle/>
        <a:p>
          <a:pPr lvl="0">
            <a:defRPr sz="1600"/>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voto indeciso, 6 encuestadoras </a:t>
            </a:r>
          </a:p>
        </c:rich>
      </c:tx>
      <c:overlay val="0"/>
    </c:title>
    <c:plotArea>
      <c:layout/>
      <c:lineChart>
        <c:ser>
          <c:idx val="0"/>
          <c:order val="0"/>
          <c:tx>
            <c:strRef>
              <c:f>'Ensayo ponderación mensual'!$B$34</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mensual'!$C$34:$W$34</c:f>
            </c:numRef>
          </c:val>
          <c:smooth val="0"/>
        </c:ser>
        <c:ser>
          <c:idx val="1"/>
          <c:order val="1"/>
          <c:tx>
            <c:strRef>
              <c:f>'Ensayo ponderación mensual'!$B$35</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mensual'!$C$35:$W$35</c:f>
            </c:numRef>
          </c:val>
          <c:smooth val="0"/>
        </c:ser>
        <c:ser>
          <c:idx val="2"/>
          <c:order val="2"/>
          <c:tx>
            <c:strRef>
              <c:f>'Ensayo ponderación mensual'!$B$36</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mensual'!$C$36:$W$36</c:f>
            </c:numRef>
          </c:val>
          <c:smooth val="0"/>
        </c:ser>
        <c:ser>
          <c:idx val="3"/>
          <c:order val="3"/>
          <c:tx>
            <c:strRef>
              <c:f>'Ensayo ponderación mensual'!$B$37</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mensual'!$C$37:$W$37</c:f>
            </c:numRef>
          </c:val>
          <c:smooth val="0"/>
        </c:ser>
        <c:ser>
          <c:idx val="4"/>
          <c:order val="4"/>
          <c:tx>
            <c:strRef>
              <c:f>'Ensayo ponderación mensual'!$B$38</c:f>
            </c:strRef>
          </c:tx>
          <c:spPr>
            <a:ln cmpd="sng" w="19050">
              <a:solidFill>
                <a:srgbClr val="990099"/>
              </a:solidFill>
            </a:ln>
          </c:spPr>
          <c:marker>
            <c:symbol val="circle"/>
            <c:size val="10"/>
            <c:spPr>
              <a:solidFill>
                <a:srgbClr val="990099"/>
              </a:solidFill>
              <a:ln cmpd="sng">
                <a:solidFill>
                  <a:srgbClr val="990099"/>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mensual'!$C$38:$W$38</c:f>
            </c:numRef>
          </c:val>
          <c:smooth val="0"/>
        </c:ser>
        <c:ser>
          <c:idx val="5"/>
          <c:order val="5"/>
          <c:tx>
            <c:strRef>
              <c:f>'Ensayo ponderación mensual'!$B$39</c:f>
            </c:strRef>
          </c:tx>
          <c:spPr>
            <a:ln cmpd="sng" w="19050">
              <a:solidFill>
                <a:srgbClr val="0099C6"/>
              </a:solidFill>
            </a:ln>
          </c:spPr>
          <c:marker>
            <c:symbol val="circle"/>
            <c:size val="10"/>
            <c:spPr>
              <a:solidFill>
                <a:srgbClr val="0099C6"/>
              </a:solidFill>
              <a:ln cmpd="sng">
                <a:solidFill>
                  <a:srgbClr val="0099C6"/>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mensual'!$C$39:$W$39</c:f>
            </c:numRef>
          </c:val>
          <c:smooth val="0"/>
        </c:ser>
        <c:ser>
          <c:idx val="6"/>
          <c:order val="6"/>
          <c:tx>
            <c:strRef>
              <c:f>'Ensayo ponderación mensual'!$B$40</c:f>
            </c:strRef>
          </c:tx>
          <c:spPr>
            <a:ln cmpd="sng" w="19050">
              <a:solidFill>
                <a:srgbClr val="DD4477"/>
              </a:solidFill>
            </a:ln>
          </c:spPr>
          <c:marker>
            <c:symbol val="circle"/>
            <c:size val="10"/>
            <c:spPr>
              <a:solidFill>
                <a:srgbClr val="DD4477"/>
              </a:solidFill>
              <a:ln cmpd="sng">
                <a:solidFill>
                  <a:srgbClr val="DD4477"/>
                </a:solidFill>
              </a:ln>
            </c:spPr>
          </c:marker>
          <c:dLbls>
            <c:txPr>
              <a:bodyPr/>
              <a:lstStyle/>
              <a:p>
                <a:pPr lvl="0">
                  <a:defRPr b="0" i="0"/>
                </a:pPr>
              </a:p>
            </c:txPr>
            <c:showLegendKey val="0"/>
            <c:showVal val="1"/>
            <c:showCatName val="0"/>
            <c:showSerName val="0"/>
            <c:showPercent val="0"/>
            <c:showBubbleSize val="0"/>
          </c:dLbls>
          <c:cat>
            <c:strRef>
              <c:f>'Ensayo ponderación mensual'!$C$12:$W$12</c:f>
            </c:strRef>
          </c:cat>
          <c:val>
            <c:numRef>
              <c:f>'Ensayo ponderación mensual'!$C$40:$W$40</c:f>
            </c:numRef>
          </c:val>
          <c:smooth val="0"/>
        </c:ser>
        <c:ser>
          <c:idx val="7"/>
          <c:order val="7"/>
          <c:tx>
            <c:strRef>
              <c:f>'Ensayo ponderación mensual'!$B$41</c:f>
            </c:strRef>
          </c:tx>
          <c:spPr>
            <a:ln cmpd="sng" w="19050">
              <a:solidFill>
                <a:srgbClr val="66AA00"/>
              </a:solidFill>
            </a:ln>
          </c:spPr>
          <c:marker>
            <c:symbol val="none"/>
          </c:marker>
          <c:cat>
            <c:strRef>
              <c:f>'Ensayo ponderación mensual'!$C$12:$W$12</c:f>
            </c:strRef>
          </c:cat>
          <c:val>
            <c:numRef>
              <c:f>'Ensayo ponderación mensual'!$C$41:$W$41</c:f>
            </c:numRef>
          </c:val>
          <c:smooth val="0"/>
        </c:ser>
        <c:axId val="1031799199"/>
        <c:axId val="1913840804"/>
      </c:lineChart>
      <c:catAx>
        <c:axId val="1031799199"/>
        <c:scaling>
          <c:orientation val="minMax"/>
        </c:scaling>
        <c:delete val="0"/>
        <c:axPos val="b"/>
        <c:txPr>
          <a:bodyPr/>
          <a:lstStyle/>
          <a:p>
            <a:pPr lvl="0">
              <a:defRPr b="0"/>
            </a:pPr>
          </a:p>
        </c:txPr>
        <c:crossAx val="1913840804"/>
      </c:catAx>
      <c:valAx>
        <c:axId val="1913840804"/>
        <c:scaling>
          <c:orientation val="minMax"/>
          <c:max val="3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31799199"/>
      </c:valAx>
    </c:plotArea>
    <c:legend>
      <c:legendPos val="r"/>
      <c:overlay val="0"/>
      <c:txPr>
        <a:bodyPr/>
        <a:lstStyle/>
        <a:p>
          <a:pPr lvl="0">
            <a:defRPr sz="1600"/>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principales candidaturas - 6 encuestadoras </a:t>
            </a:r>
          </a:p>
        </c:rich>
      </c:tx>
      <c:overlay val="0"/>
    </c:title>
    <c:plotArea>
      <c:layout/>
      <c:lineChart>
        <c:ser>
          <c:idx val="0"/>
          <c:order val="0"/>
          <c:tx>
            <c:strRef>
              <c:f>'Ensayo ponderación mensual'!$B$19</c:f>
            </c:strRef>
          </c:tx>
          <c:spPr>
            <a:ln cmpd="sng" w="19050">
              <a:solidFill>
                <a:srgbClr val="3366CC">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'Ensayo ponderación mensual'!$C$12:$W$12</c:f>
            </c:strRef>
          </c:cat>
          <c:val>
            <c:numRef>
              <c:f>'Ensayo ponderación mensual'!$C$19:$W$19</c:f>
            </c:numRef>
          </c:val>
          <c:smooth val="0"/>
        </c:ser>
        <c:ser>
          <c:idx val="1"/>
          <c:order val="1"/>
          <c:tx>
            <c:strRef>
              <c:f>'Ensayo ponderación mensual'!$B$20</c:f>
            </c:strRef>
          </c:tx>
          <c:spPr>
            <a:ln cmpd="sng" w="19050">
              <a:solidFill>
                <a:srgbClr val="DC3912">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'Ensayo ponderación mensual'!$C$12:$W$12</c:f>
            </c:strRef>
          </c:cat>
          <c:val>
            <c:numRef>
              <c:f>'Ensayo ponderación mensual'!$C$20:$W$20</c:f>
            </c:numRef>
          </c:val>
          <c:smooth val="0"/>
        </c:ser>
        <c:ser>
          <c:idx val="2"/>
          <c:order val="2"/>
          <c:tx>
            <c:strRef>
              <c:f>'Ensayo ponderación mensual'!$B$21</c:f>
            </c:strRef>
          </c:tx>
          <c:spPr>
            <a:ln cmpd="sng" w="19050">
              <a:solidFill>
                <a:srgbClr val="FF9900">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FF9900">
                    <a:alpha val="60000"/>
                  </a:srgbClr>
                </a:solidFill>
              </a:ln>
            </c:spPr>
            <c:trendlineType val="exp"/>
            <c:dispRSqr val="0"/>
            <c:dispEq val="0"/>
          </c:trendline>
          <c:cat>
            <c:strRef>
              <c:f>'Ensayo ponderación mensual'!$C$12:$W$12</c:f>
            </c:strRef>
          </c:cat>
          <c:val>
            <c:numRef>
              <c:f>'Ensayo ponderación mensual'!$C$21:$W$21</c:f>
            </c:numRef>
          </c:val>
          <c:smooth val="0"/>
        </c:ser>
        <c:axId val="1595549027"/>
        <c:axId val="919635039"/>
      </c:lineChart>
      <c:catAx>
        <c:axId val="1595549027"/>
        <c:scaling>
          <c:orientation val="minMax"/>
        </c:scaling>
        <c:delete val="0"/>
        <c:axPos val="b"/>
        <c:txPr>
          <a:bodyPr/>
          <a:lstStyle/>
          <a:p>
            <a:pPr lvl="0">
              <a:defRPr b="0"/>
            </a:pPr>
          </a:p>
        </c:txPr>
        <c:crossAx val="919635039"/>
      </c:catAx>
      <c:valAx>
        <c:axId val="91963503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95549027"/>
      </c:valAx>
    </c:plotArea>
    <c:legend>
      <c:legendPos val="r"/>
      <c:overlay val="0"/>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Promedios mensuales ponderados - principales candidaturas (7 encuestadoras)</a:t>
            </a:r>
          </a:p>
        </c:rich>
      </c:tx>
      <c:overlay val="0"/>
    </c:title>
    <c:plotArea>
      <c:layout/>
      <c:lineChart>
        <c:ser>
          <c:idx val="0"/>
          <c:order val="0"/>
          <c:tx>
            <c:strRef>
              <c:f>'Ensayo ponderación mensual'!$B$3</c:f>
            </c:strRef>
          </c:tx>
          <c:spPr>
            <a:ln cmpd="sng" w="19050">
              <a:solidFill>
                <a:srgbClr val="3366CC">
                  <a:alpha val="60000"/>
                </a:srgbClr>
              </a:solidFill>
            </a:ln>
          </c:spPr>
          <c:marker>
            <c:symbol val="none"/>
          </c:marker>
          <c:dLbls>
            <c:txPr>
              <a:bodyPr/>
              <a:lstStyle/>
              <a:p>
                <a:pPr lvl="0">
                  <a:defRPr b="0" i="0" sz="100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'Ensayo ponderación mensual'!$C$2:$L$2</c:f>
            </c:strRef>
          </c:cat>
          <c:val>
            <c:numRef>
              <c:f>'Ensayo ponderación mensual'!$C$3:$L$3</c:f>
            </c:numRef>
          </c:val>
          <c:smooth val="0"/>
        </c:ser>
        <c:ser>
          <c:idx val="1"/>
          <c:order val="1"/>
          <c:tx>
            <c:strRef>
              <c:f>'Ensayo ponderación mensual'!$B$4</c:f>
            </c:strRef>
          </c:tx>
          <c:spPr>
            <a:ln cmpd="sng" w="19050">
              <a:solidFill>
                <a:srgbClr val="DC3912">
                  <a:alpha val="60000"/>
                </a:srgbClr>
              </a:solidFill>
            </a:ln>
          </c:spPr>
          <c:marker>
            <c:symbol val="none"/>
          </c:marker>
          <c:dLbls>
            <c:txPr>
              <a:bodyPr/>
              <a:lstStyle/>
              <a:p>
                <a:pPr lvl="0">
                  <a:defRPr b="0" i="0" sz="100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'Ensayo ponderación mensual'!$C$2:$L$2</c:f>
            </c:strRef>
          </c:cat>
          <c:val>
            <c:numRef>
              <c:f>'Ensayo ponderación mensual'!$C$4:$L$4</c:f>
            </c:numRef>
          </c:val>
          <c:smooth val="0"/>
        </c:ser>
        <c:ser>
          <c:idx val="2"/>
          <c:order val="2"/>
          <c:tx>
            <c:strRef>
              <c:f>'Ensayo ponderación mensual'!$B$5</c:f>
            </c:strRef>
          </c:tx>
          <c:spPr>
            <a:ln cmpd="sng" w="19050">
              <a:solidFill>
                <a:srgbClr val="FF9900">
                  <a:alpha val="60000"/>
                </a:srgbClr>
              </a:solidFill>
            </a:ln>
          </c:spPr>
          <c:marker>
            <c:symbol val="none"/>
          </c:marker>
          <c:dLbls>
            <c:txPr>
              <a:bodyPr/>
              <a:lstStyle/>
              <a:p>
                <a:pPr lvl="0">
                  <a:defRPr b="0" i="0" sz="1000"/>
                </a:pPr>
              </a:p>
            </c:txPr>
            <c:showLegendKey val="0"/>
            <c:showVal val="1"/>
            <c:showCatName val="0"/>
            <c:showSerName val="0"/>
            <c:showPercent val="0"/>
            <c:showBubbleSize val="0"/>
          </c:dLbls>
          <c:trendline>
            <c:name/>
            <c:spPr>
              <a:ln w="19050">
                <a:solidFill>
                  <a:srgbClr val="FF9900">
                    <a:alpha val="60000"/>
                  </a:srgbClr>
                </a:solidFill>
              </a:ln>
            </c:spPr>
            <c:trendlineType val="exp"/>
            <c:dispRSqr val="0"/>
            <c:dispEq val="0"/>
          </c:trendline>
          <c:cat>
            <c:strRef>
              <c:f>'Ensayo ponderación mensual'!$C$2:$L$2</c:f>
            </c:strRef>
          </c:cat>
          <c:val>
            <c:numRef>
              <c:f>'Ensayo ponderación mensual'!$C$5:$L$5</c:f>
            </c:numRef>
          </c:val>
          <c:smooth val="0"/>
        </c:ser>
        <c:axId val="838663784"/>
        <c:axId val="1771386583"/>
      </c:lineChart>
      <c:catAx>
        <c:axId val="838663784"/>
        <c:scaling>
          <c:orientation val="minMax"/>
        </c:scaling>
        <c:delete val="0"/>
        <c:axPos val="b"/>
        <c:txPr>
          <a:bodyPr/>
          <a:lstStyle/>
          <a:p>
            <a:pPr lvl="0">
              <a:defRPr b="0"/>
            </a:pPr>
          </a:p>
        </c:txPr>
        <c:crossAx val="1771386583"/>
      </c:catAx>
      <c:valAx>
        <c:axId val="177138658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38663784"/>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pPr>
            <a:r>
              <a:t>Desempeño candidatos "sorpresa", 6 encuestadoras </a:t>
            </a:r>
          </a:p>
        </c:rich>
      </c:tx>
      <c:overlay val="0"/>
    </c:title>
    <c:plotArea>
      <c:layout>
        <c:manualLayout>
          <c:xMode val="edge"/>
          <c:yMode val="edge"/>
          <c:x val="0.060973419193384615"/>
          <c:y val="0.12947803465083935"/>
          <c:w val="0.746504259378044"/>
          <c:h val="0.6734627429609799"/>
        </c:manualLayout>
      </c:layout>
      <c:lineChart>
        <c:ser>
          <c:idx val="0"/>
          <c:order val="0"/>
          <c:tx>
            <c:strRef>
              <c:f>'Intención de voto'!$C$17</c:f>
            </c:strRef>
          </c:tx>
          <c:spPr>
            <a:ln cmpd="sng" w="19050">
              <a:solidFill>
                <a:srgbClr val="38761D"/>
              </a:solidFill>
            </a:ln>
          </c:spPr>
          <c:marker>
            <c:symbol val="circle"/>
            <c:size val="10"/>
            <c:spPr>
              <a:solidFill>
                <a:srgbClr val="38761D"/>
              </a:solidFill>
              <a:ln cmpd="sng">
                <a:solidFill>
                  <a:srgbClr val="38761D"/>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voto'!$D$17:$AQ$17</c:f>
            </c:numRef>
          </c:val>
          <c:smooth val="0"/>
        </c:ser>
        <c:ser>
          <c:idx val="1"/>
          <c:order val="1"/>
          <c:tx>
            <c:strRef>
              <c:f>'Intención de voto'!$C$18</c:f>
            </c:strRef>
          </c:tx>
          <c:spPr>
            <a:ln cmpd="sng" w="19050">
              <a:solidFill>
                <a:srgbClr val="C27BA0"/>
              </a:solidFill>
            </a:ln>
          </c:spPr>
          <c:marker>
            <c:symbol val="circle"/>
            <c:size val="10"/>
            <c:spPr>
              <a:solidFill>
                <a:srgbClr val="C27BA0"/>
              </a:solidFill>
              <a:ln cmpd="sng">
                <a:solidFill>
                  <a:srgbClr val="C27BA0"/>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voto'!$D$18:$AQ$18</c:f>
            </c:numRef>
          </c:val>
          <c:smooth val="0"/>
        </c:ser>
        <c:ser>
          <c:idx val="2"/>
          <c:order val="2"/>
          <c:tx>
            <c:strRef>
              <c:f>'Intención de voto'!$C$20</c:f>
            </c:strRef>
          </c:tx>
          <c:spPr>
            <a:ln cmpd="sng" w="19050">
              <a:solidFill>
                <a:srgbClr val="F1C232"/>
              </a:solidFill>
            </a:ln>
          </c:spPr>
          <c:marker>
            <c:symbol val="circle"/>
            <c:size val="10"/>
            <c:spPr>
              <a:solidFill>
                <a:srgbClr val="F1C232"/>
              </a:solidFill>
              <a:ln cmpd="sng">
                <a:solidFill>
                  <a:srgbClr val="F1C232"/>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voto'!$D$20:$AQ$20</c:f>
            </c:numRef>
          </c:val>
          <c:smooth val="0"/>
        </c:ser>
        <c:ser>
          <c:idx val="3"/>
          <c:order val="3"/>
          <c:tx>
            <c:strRef>
              <c:f>'Intención de voto'!$C$21</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voto'!$D$21:$AQ$21</c:f>
            </c:numRef>
          </c:val>
          <c:smooth val="0"/>
        </c:ser>
        <c:ser>
          <c:idx val="4"/>
          <c:order val="4"/>
          <c:tx>
            <c:strRef>
              <c:f>'Intención de voto'!$C$22</c:f>
            </c:strRef>
          </c:tx>
          <c:spPr>
            <a:ln cmpd="sng" w="19050">
              <a:solidFill>
                <a:srgbClr val="6FA8DC"/>
              </a:solidFill>
            </a:ln>
          </c:spPr>
          <c:marker>
            <c:symbol val="circle"/>
            <c:size val="10"/>
            <c:spPr>
              <a:solidFill>
                <a:srgbClr val="6FA8DC"/>
              </a:solidFill>
              <a:ln cmpd="sng">
                <a:solidFill>
                  <a:srgbClr val="6FA8DC"/>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voto'!$D$22:$AQ$22</c:f>
            </c:numRef>
          </c:val>
          <c:smooth val="0"/>
        </c:ser>
        <c:ser>
          <c:idx val="5"/>
          <c:order val="5"/>
          <c:tx>
            <c:strRef>
              <c:f>'Intención de voto'!$C$16</c:f>
            </c:strRef>
          </c:tx>
          <c:spPr>
            <a:ln cmpd="sng" w="19050">
              <a:solidFill>
                <a:srgbClr val="0099C6"/>
              </a:solidFill>
            </a:ln>
          </c:spPr>
          <c:marker>
            <c:symbol val="circle"/>
            <c:size val="10"/>
            <c:spPr>
              <a:solidFill>
                <a:srgbClr val="0099C6"/>
              </a:solidFill>
              <a:ln cmpd="sng">
                <a:solidFill>
                  <a:srgbClr val="0099C6"/>
                </a:solidFill>
              </a:ln>
            </c:spPr>
          </c:marker>
          <c:dLbls>
            <c:txPr>
              <a:bodyPr/>
              <a:lstStyle/>
              <a:p>
                <a:pPr lvl="0">
                  <a:defRPr b="0" i="0"/>
                </a:pPr>
              </a:p>
            </c:txPr>
            <c:showLegendKey val="0"/>
            <c:showVal val="1"/>
            <c:showCatName val="0"/>
            <c:showSerName val="0"/>
            <c:showPercent val="0"/>
            <c:showBubbleSize val="0"/>
          </c:dLbls>
          <c:cat>
            <c:strRef>
              <c:f>'Intención de voto'!$D$3:$AQ$3</c:f>
            </c:strRef>
          </c:cat>
          <c:val>
            <c:numRef>
              <c:f>'Intención de voto'!$D$16:$AQ$16</c:f>
            </c:numRef>
          </c:val>
          <c:smooth val="0"/>
        </c:ser>
        <c:axId val="1345234158"/>
        <c:axId val="341829329"/>
      </c:lineChart>
      <c:catAx>
        <c:axId val="1345234158"/>
        <c:scaling>
          <c:orientation val="minMax"/>
        </c:scaling>
        <c:delete val="0"/>
        <c:axPos val="b"/>
        <c:txPr>
          <a:bodyPr/>
          <a:lstStyle/>
          <a:p>
            <a:pPr lvl="0">
              <a:defRPr b="0"/>
            </a:pPr>
          </a:p>
        </c:txPr>
        <c:crossAx val="341829329"/>
      </c:catAx>
      <c:valAx>
        <c:axId val="34182932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45234158"/>
      </c:valAx>
    </c:plotArea>
    <c:legend>
      <c:legendPos val="r"/>
      <c:overlay val="0"/>
      <c:txPr>
        <a:bodyPr/>
        <a:lstStyle/>
        <a:p>
          <a:pPr lvl="0">
            <a:defRPr sz="1600"/>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Desempeño voto indeciso, 6 encuestadoras </a:t>
            </a:r>
          </a:p>
        </c:rich>
      </c:tx>
      <c:overlay val="0"/>
    </c:title>
    <c:plotArea>
      <c:layout/>
      <c:lineChart>
        <c:ser>
          <c:idx val="0"/>
          <c:order val="0"/>
          <c:tx>
            <c:strRef>
              <c:f>'Intención de voto'!$C$25</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voto'!$D$25:$AO$25</c:f>
            </c:numRef>
          </c:val>
          <c:smooth val="0"/>
        </c:ser>
        <c:ser>
          <c:idx val="1"/>
          <c:order val="1"/>
          <c:tx>
            <c:strRef>
              <c:f>'Intención de voto'!$C$26</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voto'!$D$26:$AO$26</c:f>
            </c:numRef>
          </c:val>
          <c:smooth val="0"/>
        </c:ser>
        <c:ser>
          <c:idx val="2"/>
          <c:order val="2"/>
          <c:tx>
            <c:strRef>
              <c:f>'Intención de voto'!$C$27</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voto'!$D$27:$AO$27</c:f>
            </c:numRef>
          </c:val>
          <c:smooth val="0"/>
        </c:ser>
        <c:ser>
          <c:idx val="3"/>
          <c:order val="3"/>
          <c:tx>
            <c:strRef>
              <c:f>'Intención de voto'!$C$28</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voto'!$D$28:$AO$28</c:f>
            </c:numRef>
          </c:val>
          <c:smooth val="0"/>
        </c:ser>
        <c:ser>
          <c:idx val="4"/>
          <c:order val="4"/>
          <c:tx>
            <c:strRef>
              <c:f>'Intención de voto'!$C$29</c:f>
            </c:strRef>
          </c:tx>
          <c:spPr>
            <a:ln cmpd="sng" w="19050">
              <a:solidFill>
                <a:srgbClr val="990099"/>
              </a:solidFill>
            </a:ln>
          </c:spPr>
          <c:marker>
            <c:symbol val="circle"/>
            <c:size val="10"/>
            <c:spPr>
              <a:solidFill>
                <a:srgbClr val="990099"/>
              </a:solidFill>
              <a:ln cmpd="sng">
                <a:solidFill>
                  <a:srgbClr val="990099"/>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voto'!$D$29:$AO$29</c:f>
            </c:numRef>
          </c:val>
          <c:smooth val="0"/>
        </c:ser>
        <c:ser>
          <c:idx val="5"/>
          <c:order val="5"/>
          <c:tx>
            <c:strRef>
              <c:f>'Intención de voto'!$C$30</c:f>
            </c:strRef>
          </c:tx>
          <c:spPr>
            <a:ln cmpd="sng" w="19050">
              <a:solidFill>
                <a:srgbClr val="0099C6"/>
              </a:solidFill>
            </a:ln>
          </c:spPr>
          <c:marker>
            <c:symbol val="circle"/>
            <c:size val="10"/>
            <c:spPr>
              <a:solidFill>
                <a:srgbClr val="0099C6"/>
              </a:solidFill>
              <a:ln cmpd="sng">
                <a:solidFill>
                  <a:srgbClr val="0099C6"/>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voto'!$D$30:$AO$30</c:f>
            </c:numRef>
          </c:val>
          <c:smooth val="0"/>
        </c:ser>
        <c:ser>
          <c:idx val="6"/>
          <c:order val="6"/>
          <c:tx>
            <c:strRef>
              <c:f>'Intención de voto'!$C$31</c:f>
            </c:strRef>
          </c:tx>
          <c:spPr>
            <a:ln cmpd="sng" w="19050">
              <a:solidFill>
                <a:srgbClr val="DD4477"/>
              </a:solidFill>
            </a:ln>
          </c:spPr>
          <c:marker>
            <c:symbol val="circle"/>
            <c:size val="10"/>
            <c:spPr>
              <a:solidFill>
                <a:srgbClr val="DD4477"/>
              </a:solidFill>
              <a:ln cmpd="sng">
                <a:solidFill>
                  <a:srgbClr val="DD4477"/>
                </a:solidFill>
              </a:ln>
            </c:spPr>
          </c:marker>
          <c:dLbls>
            <c:txPr>
              <a:bodyPr/>
              <a:lstStyle/>
              <a:p>
                <a:pPr lvl="0">
                  <a:defRPr b="0" i="0"/>
                </a:pPr>
              </a:p>
            </c:txPr>
            <c:showLegendKey val="0"/>
            <c:showVal val="1"/>
            <c:showCatName val="0"/>
            <c:showSerName val="0"/>
            <c:showPercent val="0"/>
            <c:showBubbleSize val="0"/>
          </c:dLbls>
          <c:cat>
            <c:strRef>
              <c:f>'Intención de voto'!$D$3:$AO$3</c:f>
            </c:strRef>
          </c:cat>
          <c:val>
            <c:numRef>
              <c:f>'Intención de voto'!$D$31:$AO$31</c:f>
            </c:numRef>
          </c:val>
          <c:smooth val="0"/>
        </c:ser>
        <c:ser>
          <c:idx val="7"/>
          <c:order val="7"/>
          <c:tx>
            <c:strRef>
              <c:f>'Intención de voto'!$C$32</c:f>
            </c:strRef>
          </c:tx>
          <c:spPr>
            <a:ln cmpd="sng" w="19050">
              <a:solidFill>
                <a:srgbClr val="66AA00"/>
              </a:solidFill>
            </a:ln>
          </c:spPr>
          <c:marker>
            <c:symbol val="none"/>
          </c:marker>
          <c:cat>
            <c:strRef>
              <c:f>'Intención de voto'!$D$3:$AO$3</c:f>
            </c:strRef>
          </c:cat>
          <c:val>
            <c:numRef>
              <c:f>'Intención de voto'!$D$32:$AO$32</c:f>
            </c:numRef>
          </c:val>
          <c:smooth val="0"/>
        </c:ser>
        <c:axId val="183859515"/>
        <c:axId val="891865862"/>
      </c:lineChart>
      <c:catAx>
        <c:axId val="183859515"/>
        <c:scaling>
          <c:orientation val="minMax"/>
        </c:scaling>
        <c:delete val="0"/>
        <c:axPos val="b"/>
        <c:txPr>
          <a:bodyPr/>
          <a:lstStyle/>
          <a:p>
            <a:pPr lvl="0">
              <a:defRPr b="0"/>
            </a:pPr>
          </a:p>
        </c:txPr>
        <c:crossAx val="891865862"/>
      </c:catAx>
      <c:valAx>
        <c:axId val="891865862"/>
        <c:scaling>
          <c:orientation val="minMax"/>
          <c:max val="3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3859515"/>
      </c:valAx>
    </c:plotArea>
    <c:legend>
      <c:legendPos val="r"/>
      <c:overlay val="0"/>
      <c:txPr>
        <a:bodyPr/>
        <a:lstStyle/>
        <a:p>
          <a:pPr lvl="0">
            <a:defRPr sz="1600"/>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principales candidaturas - 6 encuestadoras </a:t>
            </a:r>
          </a:p>
        </c:rich>
      </c:tx>
      <c:overlay val="0"/>
    </c:title>
    <c:plotArea>
      <c:layout/>
      <c:lineChart>
        <c:ser>
          <c:idx val="0"/>
          <c:order val="0"/>
          <c:tx>
            <c:strRef>
              <c:f>'Intención de voto'!$C$10</c:f>
            </c:strRef>
          </c:tx>
          <c:spPr>
            <a:ln cmpd="sng" w="19050">
              <a:solidFill>
                <a:srgbClr val="3366CC">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'Intención de voto'!$D$3:$AQ$3</c:f>
            </c:strRef>
          </c:cat>
          <c:val>
            <c:numRef>
              <c:f>'Intención de voto'!$D$10:$AQ$10</c:f>
            </c:numRef>
          </c:val>
          <c:smooth val="0"/>
        </c:ser>
        <c:ser>
          <c:idx val="1"/>
          <c:order val="1"/>
          <c:tx>
            <c:strRef>
              <c:f>'Intención de voto'!$C$11</c:f>
            </c:strRef>
          </c:tx>
          <c:spPr>
            <a:ln cmpd="sng" w="19050">
              <a:solidFill>
                <a:srgbClr val="DC3912">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'Intención de voto'!$D$3:$AQ$3</c:f>
            </c:strRef>
          </c:cat>
          <c:val>
            <c:numRef>
              <c:f>'Intención de voto'!$D$11:$AQ$11</c:f>
            </c:numRef>
          </c:val>
          <c:smooth val="0"/>
        </c:ser>
        <c:ser>
          <c:idx val="2"/>
          <c:order val="2"/>
          <c:tx>
            <c:strRef>
              <c:f>'Intención de voto'!$C$15</c:f>
            </c:strRef>
          </c:tx>
          <c:spPr>
            <a:ln cmpd="sng" w="19050">
              <a:solidFill>
                <a:srgbClr val="FF9900">
                  <a:alpha val="60000"/>
                </a:srgbClr>
              </a:solidFill>
            </a:ln>
          </c:spPr>
          <c:marker>
            <c:symbol val="none"/>
          </c:marker>
          <c:dLbls>
            <c:txPr>
              <a:bodyPr/>
              <a:lstStyle/>
              <a:p>
                <a:pPr lvl="0">
                  <a:defRPr b="0" i="0"/>
                </a:pPr>
              </a:p>
            </c:txPr>
            <c:showLegendKey val="0"/>
            <c:showVal val="1"/>
            <c:showCatName val="0"/>
            <c:showSerName val="0"/>
            <c:showPercent val="0"/>
            <c:showBubbleSize val="0"/>
          </c:dLbls>
          <c:trendline>
            <c:name/>
            <c:spPr>
              <a:ln w="19050">
                <a:solidFill>
                  <a:srgbClr val="FF9900">
                    <a:alpha val="60000"/>
                  </a:srgbClr>
                </a:solidFill>
              </a:ln>
            </c:spPr>
            <c:trendlineType val="exp"/>
            <c:dispRSqr val="0"/>
            <c:dispEq val="0"/>
          </c:trendline>
          <c:cat>
            <c:strRef>
              <c:f>'Intención de voto'!$D$3:$AQ$3</c:f>
            </c:strRef>
          </c:cat>
          <c:val>
            <c:numRef>
              <c:f>'Intención de voto'!$D$15:$AQ$15</c:f>
            </c:numRef>
          </c:val>
          <c:smooth val="0"/>
        </c:ser>
        <c:axId val="248261892"/>
        <c:axId val="1467840743"/>
      </c:lineChart>
      <c:catAx>
        <c:axId val="248261892"/>
        <c:scaling>
          <c:orientation val="minMax"/>
        </c:scaling>
        <c:delete val="0"/>
        <c:axPos val="b"/>
        <c:txPr>
          <a:bodyPr/>
          <a:lstStyle/>
          <a:p>
            <a:pPr lvl="0">
              <a:defRPr b="0"/>
            </a:pPr>
          </a:p>
        </c:txPr>
        <c:crossAx val="1467840743"/>
      </c:catAx>
      <c:valAx>
        <c:axId val="1467840743"/>
        <c:scaling>
          <c:orientation val="minMax"/>
          <c:max val="4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48261892"/>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MAS-IPSP vs. CC, Eje central  y El Alto </a:t>
            </a:r>
          </a:p>
        </c:rich>
      </c:tx>
      <c:overlay val="0"/>
    </c:title>
    <c:plotArea>
      <c:layout/>
      <c:lineChart>
        <c:ser>
          <c:idx val="0"/>
          <c:order val="0"/>
          <c:tx>
            <c:strRef>
              <c:f>'44%'!$B$10</c:f>
            </c:strRef>
          </c:tx>
          <c:spPr>
            <a:ln cmpd="sng" w="19050">
              <a:solidFill>
                <a:srgbClr val="3366CC">
                  <a:alpha val="60000"/>
                </a:srgbClr>
              </a:solidFill>
            </a:ln>
          </c:spPr>
          <c:marker>
            <c:symbol val="circle"/>
            <c:size val="10"/>
            <c:spPr>
              <a:solidFill>
                <a:srgbClr val="3366CC">
                  <a:alpha val="60000"/>
                </a:srgbClr>
              </a:solidFill>
              <a:ln cmpd="sng">
                <a:solidFill>
                  <a:srgbClr val="3366CC">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'44%'!$C$3:$K$3</c:f>
            </c:strRef>
          </c:cat>
          <c:val>
            <c:numRef>
              <c:f>'44%'!$C$10:$K$10</c:f>
            </c:numRef>
          </c:val>
          <c:smooth val="0"/>
        </c:ser>
        <c:ser>
          <c:idx val="1"/>
          <c:order val="1"/>
          <c:tx>
            <c:strRef>
              <c:f>'44%'!$B$11</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'44%'!$C$3:$K$3</c:f>
            </c:strRef>
          </c:cat>
          <c:val>
            <c:numRef>
              <c:f>'44%'!$C$11:$K$11</c:f>
            </c:numRef>
          </c:val>
          <c:smooth val="0"/>
        </c:ser>
        <c:axId val="2110802047"/>
        <c:axId val="1707256443"/>
      </c:lineChart>
      <c:catAx>
        <c:axId val="2110802047"/>
        <c:scaling>
          <c:orientation val="minMax"/>
        </c:scaling>
        <c:delete val="0"/>
        <c:axPos val="b"/>
        <c:txPr>
          <a:bodyPr/>
          <a:lstStyle/>
          <a:p>
            <a:pPr lvl="0">
              <a:defRPr b="0"/>
            </a:pPr>
          </a:p>
        </c:txPr>
        <c:crossAx val="1707256443"/>
      </c:catAx>
      <c:valAx>
        <c:axId val="1707256443"/>
        <c:scaling>
          <c:orientation val="minMax"/>
          <c:max val="45.0"/>
          <c:min val="1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10802047"/>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líderes de la alianza Bolivia Dice No, eje central + El Alto </a:t>
            </a:r>
          </a:p>
        </c:rich>
      </c:tx>
      <c:overlay val="0"/>
    </c:title>
    <c:plotArea>
      <c:layout/>
      <c:lineChart>
        <c:ser>
          <c:idx val="0"/>
          <c:order val="0"/>
          <c:tx>
            <c:strRef>
              <c:f>'44%'!$B$13</c:f>
            </c:strRef>
          </c:tx>
          <c:spPr>
            <a:ln cmpd="sng" w="19050">
              <a:solidFill>
                <a:srgbClr val="38761D"/>
              </a:solidFill>
            </a:ln>
          </c:spPr>
          <c:marker>
            <c:symbol val="circle"/>
            <c:size val="10"/>
            <c:spPr>
              <a:solidFill>
                <a:srgbClr val="38761D"/>
              </a:solidFill>
              <a:ln cmpd="sng">
                <a:solidFill>
                  <a:srgbClr val="38761D"/>
                </a:solidFill>
              </a:ln>
            </c:spPr>
          </c:marker>
          <c:dLbls>
            <c:txPr>
              <a:bodyPr/>
              <a:lstStyle/>
              <a:p>
                <a:pPr lvl="0">
                  <a:defRPr b="0" i="0"/>
                </a:pPr>
              </a:p>
            </c:txPr>
            <c:showLegendKey val="0"/>
            <c:showVal val="1"/>
            <c:showCatName val="0"/>
            <c:showSerName val="0"/>
            <c:showPercent val="0"/>
            <c:showBubbleSize val="0"/>
          </c:dLbls>
          <c:cat>
            <c:strRef>
              <c:f>'44%'!$C$3:$K$3</c:f>
            </c:strRef>
          </c:cat>
          <c:val>
            <c:numRef>
              <c:f>'44%'!$C$13:$K$13</c:f>
            </c:numRef>
          </c:val>
          <c:smooth val="0"/>
        </c:ser>
        <c:ser>
          <c:idx val="1"/>
          <c:order val="1"/>
          <c:tx>
            <c:strRef>
              <c:f>'44%'!$B$14</c:f>
            </c:strRef>
          </c:tx>
          <c:spPr>
            <a:ln cmpd="sng" w="19050">
              <a:solidFill>
                <a:srgbClr val="F1C232"/>
              </a:solidFill>
            </a:ln>
          </c:spPr>
          <c:marker>
            <c:symbol val="circle"/>
            <c:size val="10"/>
            <c:spPr>
              <a:solidFill>
                <a:srgbClr val="F1C232"/>
              </a:solidFill>
              <a:ln cmpd="sng">
                <a:solidFill>
                  <a:srgbClr val="F1C232"/>
                </a:solidFill>
              </a:ln>
            </c:spPr>
          </c:marker>
          <c:dLbls>
            <c:txPr>
              <a:bodyPr/>
              <a:lstStyle/>
              <a:p>
                <a:pPr lvl="0">
                  <a:defRPr b="0" i="0"/>
                </a:pPr>
              </a:p>
            </c:txPr>
            <c:showLegendKey val="0"/>
            <c:showVal val="1"/>
            <c:showCatName val="0"/>
            <c:showSerName val="0"/>
            <c:showPercent val="0"/>
            <c:showBubbleSize val="0"/>
          </c:dLbls>
          <c:cat>
            <c:strRef>
              <c:f>'44%'!$C$3:$K$3</c:f>
            </c:strRef>
          </c:cat>
          <c:val>
            <c:numRef>
              <c:f>'44%'!$C$14:$K$14</c:f>
            </c:numRef>
          </c:val>
          <c:smooth val="0"/>
        </c:ser>
        <c:ser>
          <c:idx val="2"/>
          <c:order val="2"/>
          <c:tx>
            <c:strRef>
              <c:f>'44%'!$B$15</c:f>
            </c:strRef>
          </c:tx>
          <c:spPr>
            <a:ln cmpd="sng" w="19050">
              <a:solidFill>
                <a:srgbClr val="CC0000"/>
              </a:solidFill>
            </a:ln>
          </c:spPr>
          <c:marker>
            <c:symbol val="circle"/>
            <c:size val="10"/>
            <c:spPr>
              <a:solidFill>
                <a:srgbClr val="CC0000"/>
              </a:solidFill>
              <a:ln cmpd="sng">
                <a:solidFill>
                  <a:srgbClr val="CC0000"/>
                </a:solidFill>
              </a:ln>
            </c:spPr>
          </c:marker>
          <c:dLbls>
            <c:txPr>
              <a:bodyPr/>
              <a:lstStyle/>
              <a:p>
                <a:pPr lvl="0">
                  <a:defRPr b="0" i="0"/>
                </a:pPr>
              </a:p>
            </c:txPr>
            <c:showLegendKey val="0"/>
            <c:showVal val="1"/>
            <c:showCatName val="0"/>
            <c:showSerName val="0"/>
            <c:showPercent val="0"/>
            <c:showBubbleSize val="0"/>
          </c:dLbls>
          <c:cat>
            <c:strRef>
              <c:f>'44%'!$C$3:$K$3</c:f>
            </c:strRef>
          </c:cat>
          <c:val>
            <c:numRef>
              <c:f>'44%'!$C$15:$K$15</c:f>
            </c:numRef>
          </c:val>
          <c:smooth val="0"/>
        </c:ser>
        <c:axId val="1574393978"/>
        <c:axId val="34001087"/>
      </c:lineChart>
      <c:catAx>
        <c:axId val="1574393978"/>
        <c:scaling>
          <c:orientation val="minMax"/>
        </c:scaling>
        <c:delete val="0"/>
        <c:axPos val="b"/>
        <c:txPr>
          <a:bodyPr/>
          <a:lstStyle/>
          <a:p>
            <a:pPr lvl="0">
              <a:defRPr b="0"/>
            </a:pPr>
          </a:p>
        </c:txPr>
        <c:crossAx val="34001087"/>
      </c:catAx>
      <c:valAx>
        <c:axId val="3400108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74393978"/>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Desempeño voto indeciso, eje central + El Alto </a:t>
            </a:r>
          </a:p>
        </c:rich>
      </c:tx>
      <c:overlay val="0"/>
    </c:title>
    <c:plotArea>
      <c:layout/>
      <c:lineChart>
        <c:ser>
          <c:idx val="0"/>
          <c:order val="0"/>
          <c:tx>
            <c:strRef>
              <c:f>'44%'!$B$24</c:f>
            </c:strRef>
          </c:tx>
          <c:spPr>
            <a:ln cmpd="sng" w="19050">
              <a:solidFill>
                <a:srgbClr val="3366CC"/>
              </a:solidFill>
            </a:ln>
          </c:spPr>
          <c:marker>
            <c:symbol val="circle"/>
            <c:size val="10"/>
            <c:spPr>
              <a:solidFill>
                <a:srgbClr val="3366CC"/>
              </a:solidFill>
              <a:ln cmpd="sng">
                <a:solidFill>
                  <a:srgbClr val="3366CC"/>
                </a:solidFill>
              </a:ln>
            </c:spPr>
          </c:marker>
          <c:dLbls>
            <c:txPr>
              <a:bodyPr/>
              <a:lstStyle/>
              <a:p>
                <a:pPr lvl="0">
                  <a:defRPr b="0" i="0"/>
                </a:pPr>
              </a:p>
            </c:txPr>
            <c:showLegendKey val="0"/>
            <c:showVal val="1"/>
            <c:showCatName val="0"/>
            <c:showSerName val="0"/>
            <c:showPercent val="0"/>
            <c:showBubbleSize val="0"/>
          </c:dLbls>
          <c:cat>
            <c:strRef>
              <c:f>'44%'!$C$3:$K$3</c:f>
            </c:strRef>
          </c:cat>
          <c:val>
            <c:numRef>
              <c:f>'44%'!$C$24:$K$24</c:f>
            </c:numRef>
          </c:val>
          <c:smooth val="0"/>
        </c:ser>
        <c:ser>
          <c:idx val="1"/>
          <c:order val="1"/>
          <c:tx>
            <c:strRef>
              <c:f>'44%'!$B$25</c:f>
            </c:strRef>
          </c:tx>
          <c:spPr>
            <a:ln cmpd="sng" w="19050">
              <a:solidFill>
                <a:srgbClr val="DC3912"/>
              </a:solidFill>
            </a:ln>
          </c:spPr>
          <c:marker>
            <c:symbol val="circle"/>
            <c:size val="10"/>
            <c:spPr>
              <a:solidFill>
                <a:srgbClr val="DC3912"/>
              </a:solidFill>
              <a:ln cmpd="sng">
                <a:solidFill>
                  <a:srgbClr val="DC3912"/>
                </a:solidFill>
              </a:ln>
            </c:spPr>
          </c:marker>
          <c:dLbls>
            <c:txPr>
              <a:bodyPr/>
              <a:lstStyle/>
              <a:p>
                <a:pPr lvl="0">
                  <a:defRPr b="0" i="0"/>
                </a:pPr>
              </a:p>
            </c:txPr>
            <c:showLegendKey val="0"/>
            <c:showVal val="1"/>
            <c:showCatName val="0"/>
            <c:showSerName val="0"/>
            <c:showPercent val="0"/>
            <c:showBubbleSize val="0"/>
          </c:dLbls>
          <c:cat>
            <c:strRef>
              <c:f>'44%'!$C$3:$K$3</c:f>
            </c:strRef>
          </c:cat>
          <c:val>
            <c:numRef>
              <c:f>'44%'!$C$25:$K$25</c:f>
            </c:numRef>
          </c:val>
          <c:smooth val="0"/>
        </c:ser>
        <c:ser>
          <c:idx val="2"/>
          <c:order val="2"/>
          <c:tx>
            <c:strRef>
              <c:f>'44%'!$B$26</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cat>
            <c:strRef>
              <c:f>'44%'!$C$3:$K$3</c:f>
            </c:strRef>
          </c:cat>
          <c:val>
            <c:numRef>
              <c:f>'44%'!$C$26:$K$26</c:f>
            </c:numRef>
          </c:val>
          <c:smooth val="0"/>
        </c:ser>
        <c:ser>
          <c:idx val="3"/>
          <c:order val="3"/>
          <c:tx>
            <c:strRef>
              <c:f>'44%'!$B$27</c:f>
            </c:strRef>
          </c:tx>
          <c:spPr>
            <a:ln cmpd="sng" w="19050">
              <a:solidFill>
                <a:srgbClr val="109618"/>
              </a:solidFill>
            </a:ln>
          </c:spPr>
          <c:marker>
            <c:symbol val="circle"/>
            <c:size val="10"/>
            <c:spPr>
              <a:solidFill>
                <a:srgbClr val="109618"/>
              </a:solidFill>
              <a:ln cmpd="sng">
                <a:solidFill>
                  <a:srgbClr val="109618"/>
                </a:solidFill>
              </a:ln>
            </c:spPr>
          </c:marker>
          <c:dLbls>
            <c:txPr>
              <a:bodyPr/>
              <a:lstStyle/>
              <a:p>
                <a:pPr lvl="0">
                  <a:defRPr b="0" i="0"/>
                </a:pPr>
              </a:p>
            </c:txPr>
            <c:showLegendKey val="0"/>
            <c:showVal val="1"/>
            <c:showCatName val="0"/>
            <c:showSerName val="0"/>
            <c:showPercent val="0"/>
            <c:showBubbleSize val="0"/>
          </c:dLbls>
          <c:cat>
            <c:strRef>
              <c:f>'44%'!$C$3:$K$3</c:f>
            </c:strRef>
          </c:cat>
          <c:val>
            <c:numRef>
              <c:f>'44%'!$C$27:$K$27</c:f>
            </c:numRef>
          </c:val>
          <c:smooth val="0"/>
        </c:ser>
        <c:axId val="172604444"/>
        <c:axId val="1184065316"/>
      </c:lineChart>
      <c:catAx>
        <c:axId val="172604444"/>
        <c:scaling>
          <c:orientation val="minMax"/>
        </c:scaling>
        <c:delete val="0"/>
        <c:axPos val="b"/>
        <c:txPr>
          <a:bodyPr/>
          <a:lstStyle/>
          <a:p>
            <a:pPr lvl="0">
              <a:defRPr b="0"/>
            </a:pPr>
          </a:p>
        </c:txPr>
        <c:crossAx val="1184065316"/>
      </c:catAx>
      <c:valAx>
        <c:axId val="1184065316"/>
        <c:scaling>
          <c:orientation val="minMax"/>
          <c:max val="35.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2604444"/>
      </c:valAx>
    </c:plotArea>
    <c:legend>
      <c:legendPos val="r"/>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Morales Vs. Mesa,  9 capitales, El Alto y ciudades intermedias </a:t>
            </a:r>
          </a:p>
        </c:rich>
      </c:tx>
      <c:overlay val="0"/>
    </c:title>
    <c:plotArea>
      <c:layout/>
      <c:lineChart>
        <c:ser>
          <c:idx val="0"/>
          <c:order val="0"/>
          <c:tx>
            <c:strRef>
              <c:f>'70%'!$C$10</c:f>
            </c:strRef>
          </c:tx>
          <c:spPr>
            <a:ln cmpd="sng" w="19050">
              <a:solidFill>
                <a:srgbClr val="3366CC">
                  <a:alpha val="60000"/>
                </a:srgbClr>
              </a:solidFill>
            </a:ln>
          </c:spPr>
          <c:marker>
            <c:symbol val="circle"/>
            <c:size val="10"/>
            <c:spPr>
              <a:solidFill>
                <a:srgbClr val="3366CC">
                  <a:alpha val="60000"/>
                </a:srgbClr>
              </a:solidFill>
              <a:ln cmpd="sng">
                <a:solidFill>
                  <a:srgbClr val="3366CC">
                    <a:alpha val="60000"/>
                  </a:srgbClr>
                </a:solidFill>
              </a:ln>
            </c:spPr>
          </c:marker>
          <c:dLbls>
            <c:txPr>
              <a:bodyPr/>
              <a:lstStyle/>
              <a:p>
                <a:pPr lvl="0">
                  <a:defRPr b="0" i="0"/>
                </a:pPr>
              </a:p>
            </c:txPr>
            <c:showLegendKey val="0"/>
            <c:showVal val="1"/>
            <c:showCatName val="0"/>
            <c:showSerName val="0"/>
            <c:showPercent val="0"/>
            <c:showBubbleSize val="0"/>
          </c:dLbls>
          <c:trendline>
            <c:name/>
            <c:spPr>
              <a:ln w="19050">
                <a:solidFill>
                  <a:srgbClr val="3366CC">
                    <a:alpha val="60000"/>
                  </a:srgbClr>
                </a:solidFill>
              </a:ln>
            </c:spPr>
            <c:trendlineType val="exp"/>
            <c:dispRSqr val="0"/>
            <c:dispEq val="0"/>
          </c:trendline>
          <c:cat>
            <c:strRef>
              <c:f>'70%'!$D$3:$O$3</c:f>
            </c:strRef>
          </c:cat>
          <c:val>
            <c:numRef>
              <c:f>'70%'!$D$10:$O$10</c:f>
            </c:numRef>
          </c:val>
          <c:smooth val="0"/>
        </c:ser>
        <c:ser>
          <c:idx val="1"/>
          <c:order val="1"/>
          <c:tx>
            <c:strRef>
              <c:f>'70%'!$C$11</c:f>
            </c:strRef>
          </c:tx>
          <c:spPr>
            <a:ln cmpd="sng" w="19050">
              <a:solidFill>
                <a:srgbClr val="FF9900"/>
              </a:solidFill>
            </a:ln>
          </c:spPr>
          <c:marker>
            <c:symbol val="circle"/>
            <c:size val="10"/>
            <c:spPr>
              <a:solidFill>
                <a:srgbClr val="FF9900"/>
              </a:solidFill>
              <a:ln cmpd="sng">
                <a:solidFill>
                  <a:srgbClr val="FF9900"/>
                </a:solidFill>
              </a:ln>
            </c:spPr>
          </c:marker>
          <c:dLbls>
            <c:txPr>
              <a:bodyPr/>
              <a:lstStyle/>
              <a:p>
                <a:pPr lvl="0">
                  <a:defRPr b="0" i="0"/>
                </a:pPr>
              </a:p>
            </c:txPr>
            <c:showLegendKey val="0"/>
            <c:showVal val="1"/>
            <c:showCatName val="0"/>
            <c:showSerName val="0"/>
            <c:showPercent val="0"/>
            <c:showBubbleSize val="0"/>
          </c:dLbls>
          <c:trendline>
            <c:name/>
            <c:spPr>
              <a:ln w="19050">
                <a:solidFill>
                  <a:srgbClr val="DC3912">
                    <a:alpha val="60000"/>
                  </a:srgbClr>
                </a:solidFill>
              </a:ln>
            </c:spPr>
            <c:trendlineType val="exp"/>
            <c:dispRSqr val="0"/>
            <c:dispEq val="0"/>
          </c:trendline>
          <c:cat>
            <c:strRef>
              <c:f>'70%'!$D$3:$O$3</c:f>
            </c:strRef>
          </c:cat>
          <c:val>
            <c:numRef>
              <c:f>'70%'!$D$11:$O$11</c:f>
            </c:numRef>
          </c:val>
          <c:smooth val="0"/>
        </c:ser>
        <c:axId val="931874892"/>
        <c:axId val="1392397542"/>
      </c:lineChart>
      <c:catAx>
        <c:axId val="931874892"/>
        <c:scaling>
          <c:orientation val="minMax"/>
        </c:scaling>
        <c:delete val="0"/>
        <c:axPos val="b"/>
        <c:txPr>
          <a:bodyPr/>
          <a:lstStyle/>
          <a:p>
            <a:pPr lvl="0">
              <a:defRPr b="0"/>
            </a:pPr>
          </a:p>
        </c:txPr>
        <c:crossAx val="1392397542"/>
      </c:catAx>
      <c:valAx>
        <c:axId val="1392397542"/>
        <c:scaling>
          <c:orientation val="minMax"/>
          <c:max val="45.0"/>
          <c:min val="2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31874892"/>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 Id="rId6"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63</xdr:row>
      <xdr:rowOff>28575</xdr:rowOff>
    </xdr:from>
    <xdr:ext cx="8477250" cy="522922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619125</xdr:colOff>
      <xdr:row>34</xdr:row>
      <xdr:rowOff>200025</xdr:rowOff>
    </xdr:from>
    <xdr:ext cx="8515350" cy="5257800"/>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1181100</xdr:colOff>
      <xdr:row>135</xdr:row>
      <xdr:rowOff>180975</xdr:rowOff>
    </xdr:from>
    <xdr:ext cx="8524875" cy="5267325"/>
    <xdr:graphicFrame>
      <xdr:nvGraphicFramePr>
        <xdr:cNvPr id="6"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1181100</xdr:colOff>
      <xdr:row>163</xdr:row>
      <xdr:rowOff>38100</xdr:rowOff>
    </xdr:from>
    <xdr:ext cx="8515350" cy="5257800"/>
    <xdr:graphicFrame>
      <xdr:nvGraphicFramePr>
        <xdr:cNvPr id="10" name="Chart 1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91</xdr:row>
      <xdr:rowOff>38100</xdr:rowOff>
    </xdr:from>
    <xdr:ext cx="9458325" cy="5848350"/>
    <xdr:graphicFrame>
      <xdr:nvGraphicFramePr>
        <xdr:cNvPr id="18" name="Chart 18"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1</xdr:row>
      <xdr:rowOff>95250</xdr:rowOff>
    </xdr:from>
    <xdr:ext cx="9229725" cy="6848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476250</xdr:colOff>
      <xdr:row>4</xdr:row>
      <xdr:rowOff>-114300</xdr:rowOff>
    </xdr:from>
    <xdr:ext cx="10334625" cy="64865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72</xdr:row>
      <xdr:rowOff>28575</xdr:rowOff>
    </xdr:from>
    <xdr:ext cx="8477250" cy="5229225"/>
    <xdr:graphicFrame>
      <xdr:nvGraphicFramePr>
        <xdr:cNvPr id="19" name="Chart 19"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619125</xdr:colOff>
      <xdr:row>43</xdr:row>
      <xdr:rowOff>200025</xdr:rowOff>
    </xdr:from>
    <xdr:ext cx="8515350" cy="5257800"/>
    <xdr:graphicFrame>
      <xdr:nvGraphicFramePr>
        <xdr:cNvPr id="21" name="Chart 21"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1181100</xdr:colOff>
      <xdr:row>144</xdr:row>
      <xdr:rowOff>180975</xdr:rowOff>
    </xdr:from>
    <xdr:ext cx="8524875" cy="5267325"/>
    <xdr:graphicFrame>
      <xdr:nvGraphicFramePr>
        <xdr:cNvPr id="22" name="Chart 22"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1181100</xdr:colOff>
      <xdr:row>172</xdr:row>
      <xdr:rowOff>38100</xdr:rowOff>
    </xdr:from>
    <xdr:ext cx="8515350" cy="5257800"/>
    <xdr:graphicFrame>
      <xdr:nvGraphicFramePr>
        <xdr:cNvPr id="23" name="Chart 23"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100</xdr:row>
      <xdr:rowOff>38100</xdr:rowOff>
    </xdr:from>
    <xdr:ext cx="9458325" cy="5848350"/>
    <xdr:graphicFrame>
      <xdr:nvGraphicFramePr>
        <xdr:cNvPr id="24" name="Chart 24"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590550</xdr:colOff>
      <xdr:row>18</xdr:row>
      <xdr:rowOff>171450</xdr:rowOff>
    </xdr:from>
    <xdr:ext cx="9363075" cy="4305300"/>
    <xdr:graphicFrame>
      <xdr:nvGraphicFramePr>
        <xdr:cNvPr id="25" name="Chart 25"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31</xdr:row>
      <xdr:rowOff>133350</xdr:rowOff>
    </xdr:from>
    <xdr:ext cx="5715000" cy="38290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9525</xdr:colOff>
      <xdr:row>54</xdr:row>
      <xdr:rowOff>28575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94</xdr:row>
      <xdr:rowOff>28575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31</xdr:row>
      <xdr:rowOff>161925</xdr:rowOff>
    </xdr:from>
    <xdr:ext cx="6781800" cy="4191000"/>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102</xdr:row>
      <xdr:rowOff>47625</xdr:rowOff>
    </xdr:from>
    <xdr:ext cx="6705600" cy="412432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31</xdr:row>
      <xdr:rowOff>28575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904875</xdr:colOff>
      <xdr:row>52</xdr:row>
      <xdr:rowOff>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895350</xdr:colOff>
      <xdr:row>72</xdr:row>
      <xdr:rowOff>38100</xdr:rowOff>
    </xdr:from>
    <xdr:ext cx="5715000" cy="3590925"/>
    <xdr:graphicFrame>
      <xdr:nvGraphicFramePr>
        <xdr:cNvPr id="11" name="Chart 11"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904875</xdr:colOff>
      <xdr:row>93</xdr:row>
      <xdr:rowOff>114300</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29</xdr:row>
      <xdr:rowOff>85725</xdr:rowOff>
    </xdr:from>
    <xdr:ext cx="8372475" cy="5172075"/>
    <xdr:graphicFrame>
      <xdr:nvGraphicFramePr>
        <xdr:cNvPr id="14" name="Chart 1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114300</xdr:colOff>
      <xdr:row>58</xdr:row>
      <xdr:rowOff>133350</xdr:rowOff>
    </xdr:from>
    <xdr:ext cx="8372475" cy="5172075"/>
    <xdr:graphicFrame>
      <xdr:nvGraphicFramePr>
        <xdr:cNvPr id="16" name="Chart 1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114300</xdr:colOff>
      <xdr:row>87</xdr:row>
      <xdr:rowOff>19050</xdr:rowOff>
    </xdr:from>
    <xdr:ext cx="8372475" cy="5172075"/>
    <xdr:graphicFrame>
      <xdr:nvGraphicFramePr>
        <xdr:cNvPr id="17" name="Chart 1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114300</xdr:colOff>
      <xdr:row>116</xdr:row>
      <xdr:rowOff>9525</xdr:rowOff>
    </xdr:from>
    <xdr:ext cx="8181975" cy="5048250"/>
    <xdr:graphicFrame>
      <xdr:nvGraphicFramePr>
        <xdr:cNvPr id="20" name="Chart 20"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22</xdr:row>
      <xdr:rowOff>76200</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10.0"/>
    <col customWidth="1" min="3" max="13" width="12.57"/>
    <col customWidth="1" min="14" max="15" width="9.86"/>
    <col customWidth="1" min="16" max="16" width="11.57"/>
    <col customWidth="1" min="17" max="20" width="9.86"/>
    <col customWidth="1" min="21" max="21" width="10.57"/>
    <col customWidth="1" min="22" max="33" width="9.86"/>
    <col customWidth="1" min="34" max="38" width="10.71"/>
    <col customWidth="1" min="39" max="39" width="13.43"/>
    <col customWidth="1" min="40" max="40" width="16.0"/>
    <col customWidth="1" min="41" max="43" width="10.71"/>
  </cols>
  <sheetData>
    <row r="1">
      <c r="AC1" s="142"/>
    </row>
    <row r="2">
      <c r="D2" s="143">
        <v>1.0</v>
      </c>
      <c r="E2" s="143">
        <v>2.0</v>
      </c>
      <c r="F2" s="143">
        <v>3.0</v>
      </c>
      <c r="G2" s="143">
        <v>4.0</v>
      </c>
      <c r="H2" s="143">
        <v>5.0</v>
      </c>
      <c r="I2" s="143">
        <v>6.0</v>
      </c>
      <c r="J2" s="143">
        <v>7.0</v>
      </c>
      <c r="K2" s="143">
        <v>8.0</v>
      </c>
      <c r="L2" s="143">
        <v>9.0</v>
      </c>
      <c r="M2" s="143">
        <v>10.0</v>
      </c>
      <c r="N2" s="143">
        <v>11.0</v>
      </c>
      <c r="O2" s="143">
        <v>12.0</v>
      </c>
      <c r="P2" s="143">
        <v>13.0</v>
      </c>
      <c r="Q2" s="143">
        <v>14.0</v>
      </c>
      <c r="R2" s="143">
        <v>15.0</v>
      </c>
      <c r="S2" s="143">
        <v>16.0</v>
      </c>
      <c r="T2" s="143">
        <v>17.0</v>
      </c>
      <c r="U2" s="143">
        <v>18.0</v>
      </c>
      <c r="V2" s="143">
        <v>19.0</v>
      </c>
      <c r="W2" s="143">
        <v>20.0</v>
      </c>
      <c r="X2" s="143">
        <v>21.0</v>
      </c>
      <c r="Y2" s="143">
        <v>22.0</v>
      </c>
      <c r="Z2" s="143">
        <v>23.0</v>
      </c>
      <c r="AA2" s="143">
        <v>24.0</v>
      </c>
      <c r="AB2" s="143">
        <v>25.0</v>
      </c>
      <c r="AC2" s="143">
        <v>26.0</v>
      </c>
      <c r="AD2" s="143">
        <v>27.0</v>
      </c>
      <c r="AE2" s="143">
        <v>28.0</v>
      </c>
      <c r="AF2" s="143">
        <v>29.0</v>
      </c>
      <c r="AG2" s="143">
        <v>30.0</v>
      </c>
      <c r="AH2" s="143">
        <v>31.0</v>
      </c>
      <c r="AI2" s="143">
        <v>32.0</v>
      </c>
      <c r="AJ2" s="143">
        <v>33.0</v>
      </c>
      <c r="AK2" s="143">
        <v>34.0</v>
      </c>
      <c r="AL2" s="143">
        <v>35.0</v>
      </c>
      <c r="AM2" s="143">
        <v>36.0</v>
      </c>
      <c r="AN2" s="143">
        <v>37.0</v>
      </c>
      <c r="AO2" s="143">
        <v>38.0</v>
      </c>
      <c r="AP2" s="143">
        <v>39.0</v>
      </c>
      <c r="AQ2" s="143">
        <v>40.0</v>
      </c>
    </row>
    <row r="3" ht="40.5" customHeight="1">
      <c r="B3" s="1"/>
      <c r="C3" s="2"/>
      <c r="D3" s="144">
        <v>42675.0</v>
      </c>
      <c r="E3" s="24">
        <v>42736.0</v>
      </c>
      <c r="F3" s="24">
        <v>42795.0</v>
      </c>
      <c r="G3" s="24">
        <v>42856.0</v>
      </c>
      <c r="H3" s="24">
        <v>42917.0</v>
      </c>
      <c r="I3" s="24">
        <v>42979.0</v>
      </c>
      <c r="J3" s="24">
        <v>43009.0</v>
      </c>
      <c r="K3" s="24">
        <v>43040.0</v>
      </c>
      <c r="L3" s="24">
        <v>43070.0</v>
      </c>
      <c r="M3" s="24">
        <v>43101.0</v>
      </c>
      <c r="N3" s="114">
        <v>43160.0</v>
      </c>
      <c r="O3" s="114">
        <v>43221.0</v>
      </c>
      <c r="P3" s="115">
        <v>43282.0</v>
      </c>
      <c r="Q3" s="106"/>
      <c r="R3" s="33">
        <v>43313.0</v>
      </c>
      <c r="S3" s="115">
        <v>43344.0</v>
      </c>
      <c r="T3" s="106"/>
      <c r="U3" s="115">
        <v>43374.0</v>
      </c>
      <c r="V3" s="105"/>
      <c r="W3" s="105"/>
      <c r="X3" s="106"/>
      <c r="Y3" s="82">
        <v>43405.0</v>
      </c>
      <c r="Z3" s="115">
        <v>43435.0</v>
      </c>
      <c r="AA3" s="106"/>
      <c r="AB3" s="116">
        <v>43466.0</v>
      </c>
      <c r="AC3" s="4"/>
      <c r="AD3" s="116">
        <v>43497.0</v>
      </c>
      <c r="AE3" s="4"/>
      <c r="AF3" s="83">
        <v>43525.0</v>
      </c>
      <c r="AG3" s="117"/>
      <c r="AH3" s="4"/>
      <c r="AI3" s="83">
        <v>43556.0</v>
      </c>
      <c r="AJ3" s="4"/>
      <c r="AK3" s="83">
        <v>43586.0</v>
      </c>
      <c r="AL3" s="4"/>
      <c r="AM3" s="83">
        <v>43647.0</v>
      </c>
      <c r="AN3" s="117"/>
      <c r="AO3" s="117"/>
      <c r="AP3" s="145">
        <v>43678.0</v>
      </c>
      <c r="AQ3" s="4"/>
    </row>
    <row r="4" ht="60.75" customHeight="1">
      <c r="B4" s="5" t="s">
        <v>0</v>
      </c>
      <c r="C4" s="5" t="s">
        <v>1</v>
      </c>
      <c r="D4" s="6" t="s">
        <v>2</v>
      </c>
      <c r="E4" s="6" t="s">
        <v>2</v>
      </c>
      <c r="F4" s="6" t="s">
        <v>2</v>
      </c>
      <c r="G4" s="6" t="s">
        <v>2</v>
      </c>
      <c r="H4" s="6" t="s">
        <v>2</v>
      </c>
      <c r="I4" s="6" t="s">
        <v>2</v>
      </c>
      <c r="J4" s="6" t="s">
        <v>52</v>
      </c>
      <c r="K4" s="6" t="s">
        <v>2</v>
      </c>
      <c r="L4" s="6" t="s">
        <v>52</v>
      </c>
      <c r="M4" s="6" t="s">
        <v>52</v>
      </c>
      <c r="N4" s="6" t="s">
        <v>52</v>
      </c>
      <c r="O4" s="37" t="s">
        <v>52</v>
      </c>
      <c r="P4" s="37" t="s">
        <v>2</v>
      </c>
      <c r="Q4" s="37" t="s">
        <v>52</v>
      </c>
      <c r="R4" s="37" t="s">
        <v>53</v>
      </c>
      <c r="S4" s="37" t="s">
        <v>52</v>
      </c>
      <c r="T4" s="6" t="s">
        <v>2</v>
      </c>
      <c r="U4" s="37" t="s">
        <v>53</v>
      </c>
      <c r="V4" s="37" t="s">
        <v>2</v>
      </c>
      <c r="W4" s="37" t="s">
        <v>56</v>
      </c>
      <c r="X4" s="37" t="s">
        <v>66</v>
      </c>
      <c r="Y4" s="86" t="s">
        <v>2</v>
      </c>
      <c r="Z4" s="6" t="s">
        <v>2</v>
      </c>
      <c r="AA4" s="6" t="s">
        <v>52</v>
      </c>
      <c r="AB4" s="37" t="s">
        <v>2</v>
      </c>
      <c r="AC4" s="6" t="s">
        <v>54</v>
      </c>
      <c r="AD4" s="118" t="s">
        <v>56</v>
      </c>
      <c r="AE4" s="86" t="s">
        <v>58</v>
      </c>
      <c r="AF4" s="37" t="s">
        <v>59</v>
      </c>
      <c r="AG4" s="6" t="s">
        <v>2</v>
      </c>
      <c r="AH4" s="37" t="s">
        <v>54</v>
      </c>
      <c r="AI4" s="37" t="s">
        <v>53</v>
      </c>
      <c r="AJ4" s="37" t="s">
        <v>2</v>
      </c>
      <c r="AK4" s="37" t="s">
        <v>67</v>
      </c>
      <c r="AL4" s="37" t="s">
        <v>2</v>
      </c>
      <c r="AM4" s="37" t="s">
        <v>73</v>
      </c>
      <c r="AN4" s="37" t="s">
        <v>54</v>
      </c>
      <c r="AO4" s="37" t="s">
        <v>72</v>
      </c>
      <c r="AP4" s="37" t="s">
        <v>81</v>
      </c>
      <c r="AQ4" s="37" t="s">
        <v>67</v>
      </c>
    </row>
    <row r="5">
      <c r="B5" s="8"/>
      <c r="C5" s="9"/>
      <c r="D5" s="27" t="s">
        <v>82</v>
      </c>
      <c r="E5" s="27" t="s">
        <v>83</v>
      </c>
      <c r="F5" s="27" t="s">
        <v>84</v>
      </c>
      <c r="G5" s="27" t="s">
        <v>85</v>
      </c>
      <c r="H5" s="27" t="s">
        <v>86</v>
      </c>
      <c r="I5" s="27" t="s">
        <v>60</v>
      </c>
      <c r="J5" s="27" t="s">
        <v>55</v>
      </c>
      <c r="K5" s="27" t="s">
        <v>60</v>
      </c>
      <c r="L5" s="27" t="s">
        <v>55</v>
      </c>
      <c r="M5" s="27" t="s">
        <v>55</v>
      </c>
      <c r="N5" s="27" t="s">
        <v>55</v>
      </c>
      <c r="O5" s="27" t="s">
        <v>55</v>
      </c>
      <c r="P5" s="27" t="s">
        <v>60</v>
      </c>
      <c r="Q5" s="27" t="s">
        <v>55</v>
      </c>
      <c r="R5" s="27" t="s">
        <v>55</v>
      </c>
      <c r="S5" s="27" t="s">
        <v>55</v>
      </c>
      <c r="T5" s="87" t="s">
        <v>61</v>
      </c>
      <c r="U5" s="109" t="s">
        <v>68</v>
      </c>
      <c r="V5" s="27" t="s">
        <v>60</v>
      </c>
      <c r="W5" s="109" t="s">
        <v>69</v>
      </c>
      <c r="X5" s="87" t="s">
        <v>61</v>
      </c>
      <c r="Y5" s="10" t="s">
        <v>4</v>
      </c>
      <c r="Z5" s="10" t="s">
        <v>4</v>
      </c>
      <c r="AA5" s="27" t="s">
        <v>55</v>
      </c>
      <c r="AB5" s="10" t="s">
        <v>62</v>
      </c>
      <c r="AC5" s="27" t="s">
        <v>55</v>
      </c>
      <c r="AD5" s="27" t="s">
        <v>57</v>
      </c>
      <c r="AE5" s="10" t="s">
        <v>4</v>
      </c>
      <c r="AF5" s="88" t="s">
        <v>63</v>
      </c>
      <c r="AG5" s="10" t="s">
        <v>4</v>
      </c>
      <c r="AH5" s="27" t="s">
        <v>55</v>
      </c>
      <c r="AI5" s="27" t="s">
        <v>57</v>
      </c>
      <c r="AJ5" s="10" t="s">
        <v>4</v>
      </c>
      <c r="AK5" s="27" t="s">
        <v>70</v>
      </c>
      <c r="AL5" s="10" t="s">
        <v>4</v>
      </c>
      <c r="AM5" s="27" t="s">
        <v>70</v>
      </c>
      <c r="AN5" s="27" t="s">
        <v>55</v>
      </c>
      <c r="AO5" s="10" t="s">
        <v>4</v>
      </c>
      <c r="AP5" s="146" t="s">
        <v>87</v>
      </c>
      <c r="AQ5" s="27" t="s">
        <v>70</v>
      </c>
    </row>
    <row r="6">
      <c r="B6" s="12"/>
      <c r="C6" s="8" t="s">
        <v>5</v>
      </c>
      <c r="D6" s="27">
        <v>800.0</v>
      </c>
      <c r="E6" s="27">
        <v>800.0</v>
      </c>
      <c r="F6" s="27">
        <v>800.0</v>
      </c>
      <c r="G6" s="27">
        <v>800.0</v>
      </c>
      <c r="H6" s="27">
        <v>800.0</v>
      </c>
      <c r="I6" s="27">
        <v>800.0</v>
      </c>
      <c r="J6" s="40">
        <v>900.0</v>
      </c>
      <c r="K6" s="27">
        <v>800.0</v>
      </c>
      <c r="L6" s="40">
        <v>900.0</v>
      </c>
      <c r="M6" s="40">
        <v>900.0</v>
      </c>
      <c r="N6" s="40">
        <v>900.0</v>
      </c>
      <c r="O6" s="40">
        <v>900.0</v>
      </c>
      <c r="P6" s="27">
        <v>800.0</v>
      </c>
      <c r="Q6" s="27">
        <v>900.0</v>
      </c>
      <c r="R6" s="27">
        <v>1000.0</v>
      </c>
      <c r="S6" s="27">
        <v>901.0</v>
      </c>
      <c r="T6" s="89">
        <v>1478.0</v>
      </c>
      <c r="U6" s="109">
        <v>1000.0</v>
      </c>
      <c r="V6" s="89">
        <v>1478.0</v>
      </c>
      <c r="W6" s="89">
        <v>2250.0</v>
      </c>
      <c r="X6" s="89">
        <v>2439.0</v>
      </c>
      <c r="Y6" s="27">
        <v>800.0</v>
      </c>
      <c r="Z6" s="27">
        <v>800.0</v>
      </c>
      <c r="AA6" s="27">
        <v>900.0</v>
      </c>
      <c r="AB6" s="27">
        <v>1478.0</v>
      </c>
      <c r="AC6" s="27">
        <v>900.0</v>
      </c>
      <c r="AD6" s="27">
        <v>1815.0</v>
      </c>
      <c r="AE6" s="10">
        <v>800.0</v>
      </c>
      <c r="AF6" s="88">
        <v>2000.0</v>
      </c>
      <c r="AG6" s="10">
        <v>800.0</v>
      </c>
      <c r="AH6" s="27">
        <v>900.0</v>
      </c>
      <c r="AI6" s="27">
        <v>2000.0</v>
      </c>
      <c r="AJ6" s="10">
        <v>800.0</v>
      </c>
      <c r="AK6" s="40">
        <v>2250.0</v>
      </c>
      <c r="AL6" s="10">
        <v>800.0</v>
      </c>
      <c r="AM6" s="18">
        <v>2015.0</v>
      </c>
      <c r="AN6" s="27">
        <v>900.0</v>
      </c>
      <c r="AO6" s="10">
        <v>800.0</v>
      </c>
      <c r="AP6" s="27">
        <v>2036.0</v>
      </c>
      <c r="AQ6" s="40">
        <v>2250.0</v>
      </c>
    </row>
    <row r="7">
      <c r="B7" s="13"/>
      <c r="C7" s="8" t="s">
        <v>6</v>
      </c>
      <c r="D7" s="16">
        <v>0.7</v>
      </c>
      <c r="E7" s="16">
        <v>0.7</v>
      </c>
      <c r="F7" s="16">
        <v>0.7</v>
      </c>
      <c r="G7" s="16">
        <v>0.7</v>
      </c>
      <c r="H7" s="16">
        <v>0.7</v>
      </c>
      <c r="I7" s="16">
        <v>0.7</v>
      </c>
      <c r="J7" s="16">
        <v>0.44</v>
      </c>
      <c r="K7" s="16">
        <v>0.7</v>
      </c>
      <c r="L7" s="16">
        <v>0.44</v>
      </c>
      <c r="M7" s="16">
        <v>0.44</v>
      </c>
      <c r="N7" s="16">
        <v>0.44</v>
      </c>
      <c r="O7" s="16">
        <v>0.44</v>
      </c>
      <c r="P7" s="16">
        <v>0.7</v>
      </c>
      <c r="Q7" s="16">
        <v>0.44</v>
      </c>
      <c r="R7" s="16">
        <v>0.44</v>
      </c>
      <c r="S7" s="16">
        <v>0.44</v>
      </c>
      <c r="T7" s="29">
        <v>0.7</v>
      </c>
      <c r="U7" s="110">
        <v>0.82</v>
      </c>
      <c r="V7" s="16">
        <v>0.7</v>
      </c>
      <c r="W7" s="110">
        <v>0.82</v>
      </c>
      <c r="X7" s="29">
        <v>0.82</v>
      </c>
      <c r="Y7" s="16">
        <v>0.7</v>
      </c>
      <c r="Z7" s="16">
        <v>0.7</v>
      </c>
      <c r="AA7" s="16">
        <v>0.44</v>
      </c>
      <c r="AB7" s="16">
        <v>0.7</v>
      </c>
      <c r="AC7" s="16">
        <v>0.44</v>
      </c>
      <c r="AD7" s="16">
        <v>0.58</v>
      </c>
      <c r="AE7" s="14">
        <v>0.7</v>
      </c>
      <c r="AF7" s="90">
        <v>0.7</v>
      </c>
      <c r="AG7" s="14">
        <v>0.7</v>
      </c>
      <c r="AH7" s="16">
        <v>0.44</v>
      </c>
      <c r="AI7" s="16">
        <v>0.58</v>
      </c>
      <c r="AJ7" s="14">
        <v>0.7</v>
      </c>
      <c r="AK7" s="16">
        <v>0.82</v>
      </c>
      <c r="AL7" s="14">
        <v>0.7</v>
      </c>
      <c r="AM7" s="147">
        <v>0.82</v>
      </c>
      <c r="AN7" s="16">
        <v>0.44</v>
      </c>
      <c r="AO7" s="14">
        <v>0.7</v>
      </c>
      <c r="AP7" s="29">
        <v>0.82</v>
      </c>
      <c r="AQ7" s="16">
        <v>0.82</v>
      </c>
    </row>
    <row r="8">
      <c r="C8" s="8" t="s">
        <v>7</v>
      </c>
      <c r="D8" s="16">
        <v>0.95</v>
      </c>
      <c r="E8" s="16">
        <v>0.95</v>
      </c>
      <c r="F8" s="16">
        <v>0.95</v>
      </c>
      <c r="G8" s="16">
        <v>0.95</v>
      </c>
      <c r="H8" s="16">
        <v>0.95</v>
      </c>
      <c r="I8" s="16">
        <v>0.95</v>
      </c>
      <c r="J8" s="16">
        <v>0.95</v>
      </c>
      <c r="K8" s="16">
        <v>0.95</v>
      </c>
      <c r="L8" s="16">
        <v>0.95</v>
      </c>
      <c r="M8" s="16">
        <v>0.95</v>
      </c>
      <c r="N8" s="16">
        <v>0.95</v>
      </c>
      <c r="O8" s="16">
        <v>0.95</v>
      </c>
      <c r="P8" s="16">
        <v>0.95</v>
      </c>
      <c r="Q8" s="16">
        <v>0.95</v>
      </c>
      <c r="R8" s="16">
        <v>0.95</v>
      </c>
      <c r="S8" s="16">
        <v>0.95</v>
      </c>
      <c r="T8" s="16">
        <v>0.95</v>
      </c>
      <c r="U8" s="16">
        <v>0.95</v>
      </c>
      <c r="V8" s="16">
        <v>0.95</v>
      </c>
      <c r="W8" s="16">
        <v>0.95</v>
      </c>
      <c r="X8" s="16">
        <v>0.95</v>
      </c>
      <c r="Y8" s="16">
        <v>0.95</v>
      </c>
      <c r="Z8" s="16">
        <v>0.95</v>
      </c>
      <c r="AA8" s="16">
        <v>0.95</v>
      </c>
      <c r="AB8" s="16">
        <v>0.95</v>
      </c>
      <c r="AC8" s="16">
        <v>0.95</v>
      </c>
      <c r="AD8" s="16">
        <v>0.95</v>
      </c>
      <c r="AE8" s="16">
        <v>0.95</v>
      </c>
      <c r="AF8" s="16">
        <v>0.95</v>
      </c>
      <c r="AG8" s="16">
        <v>0.95</v>
      </c>
      <c r="AH8" s="16">
        <v>0.95</v>
      </c>
      <c r="AI8" s="16">
        <v>0.95</v>
      </c>
      <c r="AJ8" s="16">
        <v>0.95</v>
      </c>
      <c r="AK8" s="16">
        <v>0.95</v>
      </c>
      <c r="AL8" s="16">
        <v>0.95</v>
      </c>
      <c r="AM8" s="16">
        <v>0.95</v>
      </c>
      <c r="AN8" s="16">
        <v>0.95</v>
      </c>
      <c r="AO8" s="16">
        <v>0.95</v>
      </c>
      <c r="AP8" s="16">
        <v>0.95</v>
      </c>
      <c r="AQ8" s="16">
        <v>0.95</v>
      </c>
    </row>
    <row r="9">
      <c r="B9" s="8"/>
      <c r="C9" s="8" t="s">
        <v>8</v>
      </c>
      <c r="D9" s="91">
        <v>0.0347</v>
      </c>
      <c r="E9" s="91">
        <v>0.0347</v>
      </c>
      <c r="F9" s="91">
        <v>0.0347</v>
      </c>
      <c r="G9" s="91">
        <v>0.0347</v>
      </c>
      <c r="H9" s="91">
        <v>0.0347</v>
      </c>
      <c r="I9" s="91">
        <v>0.0347</v>
      </c>
      <c r="J9" s="41">
        <v>0.033</v>
      </c>
      <c r="K9" s="91">
        <v>0.0347</v>
      </c>
      <c r="L9" s="41">
        <v>0.033</v>
      </c>
      <c r="M9" s="41">
        <v>0.033</v>
      </c>
      <c r="N9" s="41">
        <v>0.033</v>
      </c>
      <c r="O9" s="41">
        <v>0.033</v>
      </c>
      <c r="P9" s="91">
        <v>0.0347</v>
      </c>
      <c r="Q9" s="41">
        <v>0.033</v>
      </c>
      <c r="R9" s="41">
        <v>0.031</v>
      </c>
      <c r="S9" s="41">
        <v>0.033</v>
      </c>
      <c r="T9" s="41">
        <v>0.026</v>
      </c>
      <c r="U9" s="41">
        <v>0.031</v>
      </c>
      <c r="V9" s="41">
        <v>0.026</v>
      </c>
      <c r="W9" s="41">
        <v>0.028</v>
      </c>
      <c r="X9" s="120"/>
      <c r="Y9" s="17">
        <v>0.0347</v>
      </c>
      <c r="Z9" s="17">
        <v>0.0347</v>
      </c>
      <c r="AA9" s="42">
        <v>0.033</v>
      </c>
      <c r="AB9" s="42">
        <v>0.026</v>
      </c>
      <c r="AC9" s="42">
        <v>0.033</v>
      </c>
      <c r="AD9" s="42">
        <v>0.023</v>
      </c>
      <c r="AE9" s="17">
        <v>0.0347</v>
      </c>
      <c r="AF9" s="42">
        <v>0.022</v>
      </c>
      <c r="AG9" s="17">
        <v>0.0347</v>
      </c>
      <c r="AH9" s="42">
        <v>0.033</v>
      </c>
      <c r="AI9" s="17">
        <v>0.0219</v>
      </c>
      <c r="AJ9" s="17">
        <v>0.0347</v>
      </c>
      <c r="AK9" s="112">
        <v>0.025</v>
      </c>
      <c r="AL9" s="17">
        <v>0.0347</v>
      </c>
      <c r="AM9" s="121">
        <v>0.022</v>
      </c>
      <c r="AN9" s="42">
        <v>0.033</v>
      </c>
      <c r="AO9" s="17">
        <v>0.0347</v>
      </c>
      <c r="AP9" s="17">
        <v>0.024</v>
      </c>
      <c r="AQ9" s="112">
        <v>0.025</v>
      </c>
    </row>
    <row r="10">
      <c r="B10" s="8" t="s">
        <v>9</v>
      </c>
      <c r="C10" s="9" t="s">
        <v>10</v>
      </c>
      <c r="D10" s="9">
        <v>27.0</v>
      </c>
      <c r="E10" s="9">
        <v>31.0</v>
      </c>
      <c r="F10" s="9">
        <v>26.0</v>
      </c>
      <c r="G10" s="9">
        <v>29.0</v>
      </c>
      <c r="H10" s="9">
        <v>28.0</v>
      </c>
      <c r="I10" s="9">
        <v>27.0</v>
      </c>
      <c r="J10" s="9">
        <v>36.7</v>
      </c>
      <c r="K10" s="9">
        <v>31.0</v>
      </c>
      <c r="L10" s="9">
        <v>31.2</v>
      </c>
      <c r="M10" s="9">
        <v>25.6</v>
      </c>
      <c r="N10" s="9">
        <v>27.9</v>
      </c>
      <c r="O10" s="20">
        <v>27.4</v>
      </c>
      <c r="P10" s="9">
        <v>27.0</v>
      </c>
      <c r="Q10" s="9">
        <v>29.1</v>
      </c>
      <c r="R10" s="20">
        <v>29.0</v>
      </c>
      <c r="S10" s="20">
        <v>28.3</v>
      </c>
      <c r="T10" s="20">
        <v>33.0</v>
      </c>
      <c r="U10" s="20">
        <v>39.0</v>
      </c>
      <c r="V10" s="9">
        <v>31.0</v>
      </c>
      <c r="W10" s="20">
        <v>35.0</v>
      </c>
      <c r="X10" s="20">
        <v>35.0</v>
      </c>
      <c r="Y10" s="9">
        <v>29.0</v>
      </c>
      <c r="Z10" s="9">
        <v>30.0</v>
      </c>
      <c r="AA10" s="9">
        <v>34.5</v>
      </c>
      <c r="AB10" s="20">
        <v>32.0</v>
      </c>
      <c r="AC10" s="9">
        <v>33.4</v>
      </c>
      <c r="AD10" s="122">
        <v>35.6</v>
      </c>
      <c r="AE10" s="18">
        <v>31.0</v>
      </c>
      <c r="AF10" s="18">
        <v>37.5</v>
      </c>
      <c r="AG10" s="18">
        <v>31.0</v>
      </c>
      <c r="AH10" s="18">
        <v>30.2</v>
      </c>
      <c r="AI10" s="18">
        <v>33.0</v>
      </c>
      <c r="AJ10" s="18">
        <v>34.0</v>
      </c>
      <c r="AK10" s="18">
        <v>38.1</v>
      </c>
      <c r="AL10" s="18">
        <v>34.0</v>
      </c>
      <c r="AM10" s="18">
        <v>37.0</v>
      </c>
      <c r="AN10" s="18">
        <v>38.4</v>
      </c>
      <c r="AO10" s="18">
        <v>35.0</v>
      </c>
      <c r="AP10" s="18">
        <v>39.1</v>
      </c>
      <c r="AQ10" s="18">
        <v>40.0</v>
      </c>
    </row>
    <row r="11">
      <c r="B11" s="19" t="s">
        <v>3</v>
      </c>
      <c r="C11" s="20" t="s">
        <v>11</v>
      </c>
      <c r="D11" s="9">
        <v>13.0</v>
      </c>
      <c r="E11" s="9">
        <v>16.0</v>
      </c>
      <c r="F11" s="9">
        <v>20.0</v>
      </c>
      <c r="G11" s="9">
        <v>21.0</v>
      </c>
      <c r="H11" s="9">
        <v>21.0</v>
      </c>
      <c r="I11" s="9">
        <v>17.0</v>
      </c>
      <c r="J11" s="9">
        <v>19.6</v>
      </c>
      <c r="K11" s="9">
        <v>18.0</v>
      </c>
      <c r="L11" s="9">
        <v>19.9</v>
      </c>
      <c r="M11" s="9">
        <v>20.2</v>
      </c>
      <c r="N11" s="9">
        <v>18.2</v>
      </c>
      <c r="O11" s="20">
        <v>23.4</v>
      </c>
      <c r="P11" s="9">
        <v>25.0</v>
      </c>
      <c r="Q11" s="20">
        <v>21.8</v>
      </c>
      <c r="R11" s="20">
        <v>27.0</v>
      </c>
      <c r="S11" s="20">
        <v>26.2</v>
      </c>
      <c r="T11" s="94">
        <v>28.0</v>
      </c>
      <c r="U11" s="20">
        <v>25.0</v>
      </c>
      <c r="V11" s="9">
        <v>33.0</v>
      </c>
      <c r="W11" s="20">
        <v>31.0</v>
      </c>
      <c r="X11" s="20">
        <v>26.0</v>
      </c>
      <c r="Y11" s="9">
        <v>34.0</v>
      </c>
      <c r="Z11" s="9">
        <v>39.0</v>
      </c>
      <c r="AA11" s="148">
        <v>22.2</v>
      </c>
      <c r="AB11" s="94">
        <v>32.0</v>
      </c>
      <c r="AC11" s="9">
        <v>21.9</v>
      </c>
      <c r="AD11" s="122">
        <v>30.5</v>
      </c>
      <c r="AE11" s="18">
        <v>30.0</v>
      </c>
      <c r="AF11" s="18">
        <v>28.6</v>
      </c>
      <c r="AG11" s="18">
        <v>32.0</v>
      </c>
      <c r="AH11" s="18">
        <v>26.1</v>
      </c>
      <c r="AI11" s="18">
        <v>25.0</v>
      </c>
      <c r="AJ11" s="18">
        <v>28.0</v>
      </c>
      <c r="AK11" s="18">
        <v>27.1</v>
      </c>
      <c r="AL11" s="18">
        <v>28.0</v>
      </c>
      <c r="AM11" s="18">
        <v>26.0</v>
      </c>
      <c r="AN11" s="18">
        <v>23.6</v>
      </c>
      <c r="AO11" s="18">
        <v>27.0</v>
      </c>
      <c r="AP11" s="18">
        <v>22.0</v>
      </c>
      <c r="AQ11" s="18">
        <v>23.0</v>
      </c>
    </row>
    <row r="12">
      <c r="B12" s="19"/>
      <c r="C12" s="20" t="s">
        <v>12</v>
      </c>
      <c r="D12" s="20"/>
      <c r="E12" s="20"/>
      <c r="F12" s="20"/>
      <c r="G12" s="20"/>
      <c r="H12" s="20"/>
      <c r="I12" s="20"/>
      <c r="J12" s="20"/>
      <c r="K12" s="20"/>
      <c r="L12" s="20"/>
      <c r="M12" s="20"/>
      <c r="N12" s="9">
        <v>4.1</v>
      </c>
      <c r="O12" s="20">
        <v>2.5</v>
      </c>
      <c r="P12" s="9">
        <v>4.0</v>
      </c>
      <c r="Q12" s="20">
        <v>2.1</v>
      </c>
      <c r="R12" s="20">
        <v>3.0</v>
      </c>
      <c r="S12" s="20">
        <v>2.4</v>
      </c>
      <c r="T12" s="96"/>
      <c r="U12" s="20"/>
      <c r="V12" s="9">
        <v>1.0</v>
      </c>
      <c r="W12" s="20"/>
      <c r="X12" s="9">
        <v>4.0</v>
      </c>
      <c r="Y12" s="9"/>
      <c r="Z12" s="9"/>
      <c r="AA12" s="149"/>
      <c r="AB12" s="96"/>
      <c r="AC12" s="9"/>
      <c r="AD12" s="123"/>
      <c r="AE12" s="11"/>
      <c r="AF12" s="11"/>
      <c r="AG12" s="11"/>
      <c r="AH12" s="11"/>
      <c r="AI12" s="11"/>
      <c r="AJ12" s="11"/>
      <c r="AK12" s="11"/>
      <c r="AL12" s="11"/>
      <c r="AM12" s="11"/>
      <c r="AN12" s="11"/>
      <c r="AO12" s="11"/>
      <c r="AP12" s="11"/>
      <c r="AQ12" s="11"/>
    </row>
    <row r="13">
      <c r="B13" s="8"/>
      <c r="C13" s="9" t="s">
        <v>13</v>
      </c>
      <c r="D13" s="9"/>
      <c r="E13" s="9"/>
      <c r="F13" s="9"/>
      <c r="G13" s="9"/>
      <c r="H13" s="9"/>
      <c r="I13" s="9"/>
      <c r="J13" s="9"/>
      <c r="K13" s="9"/>
      <c r="L13" s="9"/>
      <c r="M13" s="9"/>
      <c r="N13" s="9">
        <v>9.2</v>
      </c>
      <c r="O13" s="20">
        <v>11.8</v>
      </c>
      <c r="P13" s="9">
        <v>8.0</v>
      </c>
      <c r="Q13" s="20">
        <v>8.7</v>
      </c>
      <c r="R13" s="20">
        <v>7.0</v>
      </c>
      <c r="S13" s="20">
        <v>7.6</v>
      </c>
      <c r="T13" s="94">
        <v>10.0</v>
      </c>
      <c r="U13" s="20">
        <v>6.0</v>
      </c>
      <c r="V13" s="9">
        <v>4.0</v>
      </c>
      <c r="W13" s="20"/>
      <c r="X13" s="9">
        <v>6.0</v>
      </c>
      <c r="Y13" s="9"/>
      <c r="Z13" s="9"/>
      <c r="AA13" s="9"/>
      <c r="AB13" s="20"/>
      <c r="AC13" s="9"/>
      <c r="AD13" s="123"/>
      <c r="AE13" s="11"/>
      <c r="AF13" s="11"/>
      <c r="AG13" s="11"/>
      <c r="AH13" s="11"/>
      <c r="AI13" s="11"/>
      <c r="AJ13" s="11"/>
      <c r="AK13" s="11"/>
      <c r="AL13" s="11"/>
      <c r="AM13" s="11"/>
      <c r="AN13" s="11"/>
      <c r="AO13" s="11"/>
      <c r="AP13" s="11"/>
      <c r="AQ13" s="11"/>
    </row>
    <row r="14" ht="16.5" customHeight="1">
      <c r="B14" s="8"/>
      <c r="C14" s="20" t="s">
        <v>14</v>
      </c>
      <c r="D14" s="20"/>
      <c r="E14" s="20"/>
      <c r="F14" s="20"/>
      <c r="G14" s="20"/>
      <c r="H14" s="20"/>
      <c r="I14" s="20"/>
      <c r="J14" s="20"/>
      <c r="K14" s="20"/>
      <c r="L14" s="20"/>
      <c r="M14" s="20"/>
      <c r="N14" s="9">
        <v>7.5</v>
      </c>
      <c r="O14" s="20">
        <v>7.2</v>
      </c>
      <c r="P14" s="9">
        <v>7.0</v>
      </c>
      <c r="Q14" s="20">
        <v>6.1</v>
      </c>
      <c r="R14" s="20">
        <v>9.0</v>
      </c>
      <c r="S14" s="20">
        <v>6.8</v>
      </c>
      <c r="T14" s="96"/>
      <c r="U14" s="20">
        <v>4.0</v>
      </c>
      <c r="V14" s="9">
        <v>9.0</v>
      </c>
      <c r="W14" s="9">
        <v>11.0</v>
      </c>
      <c r="X14" s="9">
        <v>4.0</v>
      </c>
      <c r="Y14" s="9">
        <v>10.0</v>
      </c>
      <c r="Z14" s="9"/>
      <c r="AA14" s="9"/>
      <c r="AB14" s="20"/>
      <c r="AC14" s="20"/>
      <c r="AD14" s="123"/>
      <c r="AE14" s="11"/>
      <c r="AF14" s="11"/>
      <c r="AG14" s="11"/>
      <c r="AH14" s="11"/>
      <c r="AI14" s="11"/>
      <c r="AJ14" s="11"/>
      <c r="AK14" s="11"/>
      <c r="AL14" s="11"/>
      <c r="AM14" s="11"/>
      <c r="AN14" s="11"/>
      <c r="AO14" s="11"/>
      <c r="AP14" s="11"/>
      <c r="AQ14" s="11"/>
    </row>
    <row r="15">
      <c r="B15" s="8" t="s">
        <v>15</v>
      </c>
      <c r="C15" s="20" t="s">
        <v>16</v>
      </c>
      <c r="D15" s="20"/>
      <c r="E15" s="20"/>
      <c r="F15" s="20"/>
      <c r="G15" s="20"/>
      <c r="H15" s="20"/>
      <c r="I15" s="20"/>
      <c r="J15" s="20"/>
      <c r="K15" s="20"/>
      <c r="L15" s="20"/>
      <c r="M15" s="20"/>
      <c r="N15" s="20"/>
      <c r="O15" s="20"/>
      <c r="P15" s="20"/>
      <c r="Q15" s="20"/>
      <c r="R15" s="20"/>
      <c r="S15" s="20"/>
      <c r="T15" s="20"/>
      <c r="U15" s="20"/>
      <c r="V15" s="20"/>
      <c r="W15" s="20"/>
      <c r="X15" s="9">
        <v>2.0</v>
      </c>
      <c r="Y15" s="9"/>
      <c r="Z15" s="9">
        <v>4.0</v>
      </c>
      <c r="AA15" s="9"/>
      <c r="AB15" s="20">
        <v>4.0</v>
      </c>
      <c r="AC15" s="9">
        <v>6.2</v>
      </c>
      <c r="AD15" s="122">
        <v>6.6</v>
      </c>
      <c r="AE15" s="18">
        <v>7.0</v>
      </c>
      <c r="AF15" s="18">
        <v>7.6</v>
      </c>
      <c r="AG15" s="18">
        <v>8.0</v>
      </c>
      <c r="AH15" s="18">
        <v>8.2</v>
      </c>
      <c r="AI15" s="18">
        <v>7.0</v>
      </c>
      <c r="AJ15" s="18">
        <v>8.0</v>
      </c>
      <c r="AK15" s="18">
        <v>8.7</v>
      </c>
      <c r="AL15" s="18">
        <v>10.0</v>
      </c>
      <c r="AM15" s="18">
        <v>9.0</v>
      </c>
      <c r="AN15" s="18">
        <v>11.9</v>
      </c>
      <c r="AO15" s="18">
        <v>11.0</v>
      </c>
      <c r="AP15" s="18">
        <v>9.5</v>
      </c>
      <c r="AQ15" s="18">
        <v>11.0</v>
      </c>
    </row>
    <row r="16">
      <c r="B16" s="8" t="s">
        <v>17</v>
      </c>
      <c r="C16" s="21" t="s">
        <v>18</v>
      </c>
      <c r="D16" s="21"/>
      <c r="E16" s="21"/>
      <c r="F16" s="21"/>
      <c r="G16" s="21"/>
      <c r="H16" s="21"/>
      <c r="I16" s="21"/>
      <c r="J16" s="21"/>
      <c r="K16" s="21"/>
      <c r="L16" s="21"/>
      <c r="M16" s="21"/>
      <c r="N16" s="20"/>
      <c r="O16" s="20"/>
      <c r="P16" s="20"/>
      <c r="Q16" s="20"/>
      <c r="R16" s="20"/>
      <c r="S16" s="20"/>
      <c r="T16" s="20"/>
      <c r="U16" s="20"/>
      <c r="V16" s="9">
        <v>1.0</v>
      </c>
      <c r="W16" s="20"/>
      <c r="X16" s="20"/>
      <c r="Y16" s="9">
        <v>3.0</v>
      </c>
      <c r="Z16" s="9">
        <v>3.0</v>
      </c>
      <c r="AA16" s="9">
        <v>1.2</v>
      </c>
      <c r="AB16" s="20">
        <v>2.0</v>
      </c>
      <c r="AC16" s="9">
        <v>3.1</v>
      </c>
      <c r="AD16" s="122">
        <v>4.1</v>
      </c>
      <c r="AE16" s="18">
        <v>2.0</v>
      </c>
      <c r="AF16" s="18">
        <v>4.1</v>
      </c>
      <c r="AG16" s="18">
        <v>2.0</v>
      </c>
      <c r="AH16" s="18">
        <v>2.8</v>
      </c>
      <c r="AI16" s="18">
        <v>2.0</v>
      </c>
      <c r="AJ16" s="18">
        <v>1.0</v>
      </c>
      <c r="AK16" s="18">
        <v>3.6</v>
      </c>
      <c r="AL16" s="18">
        <v>1.0</v>
      </c>
      <c r="AM16" s="18">
        <v>3.0</v>
      </c>
      <c r="AN16" s="18">
        <v>2.6</v>
      </c>
      <c r="AO16" s="18">
        <v>1.0</v>
      </c>
      <c r="AP16" s="18">
        <v>1.2</v>
      </c>
      <c r="AQ16" s="18"/>
    </row>
    <row r="17">
      <c r="B17" s="8" t="s">
        <v>19</v>
      </c>
      <c r="C17" s="9" t="s">
        <v>20</v>
      </c>
      <c r="D17" s="9">
        <v>3.0</v>
      </c>
      <c r="E17" s="9">
        <v>4.0</v>
      </c>
      <c r="F17" s="9">
        <v>3.0</v>
      </c>
      <c r="G17" s="9">
        <v>4.0</v>
      </c>
      <c r="H17" s="9">
        <v>3.0</v>
      </c>
      <c r="I17" s="9">
        <v>3.0</v>
      </c>
      <c r="J17" s="9"/>
      <c r="K17" s="9">
        <v>2.0</v>
      </c>
      <c r="L17" s="9"/>
      <c r="M17" s="9"/>
      <c r="N17" s="20"/>
      <c r="O17" s="20"/>
      <c r="P17" s="9">
        <v>2.0</v>
      </c>
      <c r="Q17" s="20"/>
      <c r="R17" s="20"/>
      <c r="S17" s="20"/>
      <c r="T17" s="9">
        <v>3.0</v>
      </c>
      <c r="U17" s="20"/>
      <c r="V17" s="9">
        <v>1.0</v>
      </c>
      <c r="W17" s="20"/>
      <c r="X17" s="9">
        <v>4.0</v>
      </c>
      <c r="Y17" s="9">
        <v>2.0</v>
      </c>
      <c r="Z17" s="9">
        <v>2.0</v>
      </c>
      <c r="AA17" s="9"/>
      <c r="AB17" s="20">
        <v>2.0</v>
      </c>
      <c r="AC17" s="9">
        <v>1.9</v>
      </c>
      <c r="AD17" s="122">
        <v>0.8</v>
      </c>
      <c r="AE17" s="18">
        <v>2.0</v>
      </c>
      <c r="AF17" s="18">
        <v>2.7</v>
      </c>
      <c r="AG17" s="18">
        <v>3.0</v>
      </c>
      <c r="AH17" s="18">
        <v>1.3</v>
      </c>
      <c r="AI17" s="11"/>
      <c r="AJ17" s="18">
        <v>3.0</v>
      </c>
      <c r="AK17" s="18">
        <v>1.3</v>
      </c>
      <c r="AL17" s="18">
        <v>2.0</v>
      </c>
      <c r="AM17" s="18">
        <v>2.0</v>
      </c>
      <c r="AN17" s="18">
        <v>1.9</v>
      </c>
      <c r="AO17" s="18">
        <v>2.0</v>
      </c>
      <c r="AP17" s="18">
        <v>2.5</v>
      </c>
      <c r="AQ17" s="18"/>
    </row>
    <row r="18">
      <c r="B18" s="19" t="s">
        <v>21</v>
      </c>
      <c r="C18" s="9" t="s">
        <v>22</v>
      </c>
      <c r="D18" s="9"/>
      <c r="E18" s="9"/>
      <c r="F18" s="9"/>
      <c r="G18" s="9"/>
      <c r="H18" s="9"/>
      <c r="I18" s="9"/>
      <c r="J18" s="9"/>
      <c r="K18" s="9"/>
      <c r="L18" s="9"/>
      <c r="M18" s="9"/>
      <c r="N18" s="20"/>
      <c r="O18" s="20"/>
      <c r="P18" s="20"/>
      <c r="Q18" s="20"/>
      <c r="R18" s="20"/>
      <c r="S18" s="20"/>
      <c r="T18" s="20"/>
      <c r="U18" s="20"/>
      <c r="V18" s="20"/>
      <c r="W18" s="20"/>
      <c r="X18" s="20"/>
      <c r="Y18" s="20"/>
      <c r="Z18" s="20"/>
      <c r="AA18" s="20"/>
      <c r="AB18" s="20"/>
      <c r="AC18" s="9">
        <v>0.4</v>
      </c>
      <c r="AD18" s="122">
        <v>2.2</v>
      </c>
      <c r="AE18" s="11"/>
      <c r="AF18" s="11"/>
      <c r="AG18" s="11"/>
      <c r="AH18" s="18">
        <v>0.5</v>
      </c>
      <c r="AI18" s="11"/>
      <c r="AJ18" s="18">
        <v>1.0</v>
      </c>
      <c r="AK18" s="18">
        <v>1.9</v>
      </c>
      <c r="AL18" s="11"/>
      <c r="AM18" s="18">
        <v>1.0</v>
      </c>
      <c r="AN18" s="18"/>
      <c r="AO18" s="18"/>
      <c r="AP18" s="18">
        <v>0.4</v>
      </c>
      <c r="AQ18" s="18"/>
    </row>
    <row r="19">
      <c r="B19" s="8"/>
      <c r="C19" s="20" t="s">
        <v>23</v>
      </c>
      <c r="D19" s="20"/>
      <c r="E19" s="20"/>
      <c r="F19" s="20"/>
      <c r="G19" s="20"/>
      <c r="H19" s="20"/>
      <c r="I19" s="20"/>
      <c r="J19" s="20"/>
      <c r="K19" s="20"/>
      <c r="L19" s="20"/>
      <c r="M19" s="20"/>
      <c r="N19" s="9">
        <v>3.4</v>
      </c>
      <c r="O19" s="20">
        <v>2.7</v>
      </c>
      <c r="P19" s="9">
        <v>3.0</v>
      </c>
      <c r="Q19" s="20">
        <v>1.9</v>
      </c>
      <c r="R19" s="20"/>
      <c r="S19" s="20">
        <v>2.0</v>
      </c>
      <c r="T19" s="20"/>
      <c r="U19" s="20">
        <v>3.0</v>
      </c>
      <c r="V19" s="20"/>
      <c r="W19" s="20"/>
      <c r="X19" s="20"/>
      <c r="Y19" s="20"/>
      <c r="Z19" s="20"/>
      <c r="AA19" s="20"/>
      <c r="AB19" s="20"/>
      <c r="AC19" s="20"/>
      <c r="AD19" s="123"/>
      <c r="AE19" s="11"/>
      <c r="AF19" s="11"/>
      <c r="AG19" s="11"/>
      <c r="AH19" s="11"/>
      <c r="AI19" s="11"/>
      <c r="AJ19" s="11"/>
      <c r="AK19" s="11"/>
      <c r="AL19" s="11"/>
      <c r="AM19" s="11"/>
      <c r="AN19" s="11"/>
      <c r="AO19" s="11"/>
      <c r="AP19" s="11"/>
      <c r="AQ19" s="11"/>
    </row>
    <row r="20">
      <c r="B20" s="8" t="s">
        <v>24</v>
      </c>
      <c r="C20" s="20" t="s">
        <v>25</v>
      </c>
      <c r="D20" s="20"/>
      <c r="E20" s="20"/>
      <c r="F20" s="20"/>
      <c r="G20" s="20"/>
      <c r="H20" s="20"/>
      <c r="I20" s="20"/>
      <c r="J20" s="20"/>
      <c r="K20" s="20"/>
      <c r="L20" s="20"/>
      <c r="M20" s="20"/>
      <c r="N20" s="20"/>
      <c r="O20" s="20"/>
      <c r="P20" s="20"/>
      <c r="Q20" s="20"/>
      <c r="R20" s="20"/>
      <c r="S20" s="20"/>
      <c r="T20" s="20">
        <v>2.0</v>
      </c>
      <c r="U20" s="20"/>
      <c r="V20" s="9">
        <v>1.0</v>
      </c>
      <c r="W20" s="20"/>
      <c r="X20" s="20"/>
      <c r="Y20" s="9">
        <v>4.0</v>
      </c>
      <c r="Z20" s="9">
        <v>2.0</v>
      </c>
      <c r="AA20" s="9"/>
      <c r="AB20" s="20">
        <v>3.0</v>
      </c>
      <c r="AC20" s="9">
        <v>1.2</v>
      </c>
      <c r="AD20" s="122">
        <v>3.1</v>
      </c>
      <c r="AE20" s="18">
        <v>3.0</v>
      </c>
      <c r="AF20" s="11"/>
      <c r="AG20" s="18">
        <v>2.0</v>
      </c>
      <c r="AH20" s="18">
        <v>2.6</v>
      </c>
      <c r="AI20" s="18">
        <v>3.0</v>
      </c>
      <c r="AJ20" s="18">
        <v>1.0</v>
      </c>
      <c r="AK20" s="18">
        <v>2.8</v>
      </c>
      <c r="AL20" s="11"/>
      <c r="AM20" s="18">
        <v>0.3</v>
      </c>
      <c r="AN20" s="18">
        <v>1.7</v>
      </c>
      <c r="AO20" s="18"/>
      <c r="AP20" s="18">
        <v>0.8</v>
      </c>
      <c r="AQ20" s="18"/>
    </row>
    <row r="21">
      <c r="B21" s="8" t="s">
        <v>26</v>
      </c>
      <c r="C21" s="9" t="s">
        <v>27</v>
      </c>
      <c r="D21" s="9"/>
      <c r="E21" s="9"/>
      <c r="F21" s="9"/>
      <c r="G21" s="9"/>
      <c r="H21" s="9"/>
      <c r="I21" s="9"/>
      <c r="J21" s="9"/>
      <c r="K21" s="9"/>
      <c r="L21" s="9"/>
      <c r="M21" s="9"/>
      <c r="N21" s="20"/>
      <c r="O21" s="20"/>
      <c r="P21" s="20"/>
      <c r="Q21" s="20"/>
      <c r="R21" s="20"/>
      <c r="S21" s="20"/>
      <c r="T21" s="20"/>
      <c r="U21" s="20"/>
      <c r="V21" s="20"/>
      <c r="W21" s="20"/>
      <c r="X21" s="20"/>
      <c r="Y21" s="20"/>
      <c r="Z21" s="20"/>
      <c r="AA21" s="20"/>
      <c r="AB21" s="20"/>
      <c r="AC21" s="9">
        <v>0.8</v>
      </c>
      <c r="AD21" s="122">
        <v>0.3</v>
      </c>
      <c r="AE21" s="11"/>
      <c r="AF21" s="11"/>
      <c r="AG21" s="18">
        <v>1.0</v>
      </c>
      <c r="AH21" s="18">
        <v>1.6</v>
      </c>
      <c r="AI21" s="11"/>
      <c r="AJ21" s="11"/>
      <c r="AK21" s="18">
        <v>0.5</v>
      </c>
      <c r="AL21" s="11"/>
      <c r="AM21" s="18">
        <v>1.0</v>
      </c>
      <c r="AN21" s="18">
        <v>0.9</v>
      </c>
      <c r="AO21" s="18"/>
      <c r="AP21" s="18">
        <v>0.3</v>
      </c>
      <c r="AQ21" s="18"/>
    </row>
    <row r="22">
      <c r="B22" s="8" t="s">
        <v>28</v>
      </c>
      <c r="C22" s="9" t="s">
        <v>29</v>
      </c>
      <c r="D22" s="9"/>
      <c r="E22" s="9"/>
      <c r="F22" s="9"/>
      <c r="G22" s="9"/>
      <c r="H22" s="9"/>
      <c r="I22" s="9"/>
      <c r="J22" s="9"/>
      <c r="K22" s="9"/>
      <c r="L22" s="9"/>
      <c r="M22" s="9"/>
      <c r="N22" s="20"/>
      <c r="O22" s="20"/>
      <c r="P22" s="20"/>
      <c r="Q22" s="20"/>
      <c r="R22" s="20"/>
      <c r="S22" s="20"/>
      <c r="T22" s="20"/>
      <c r="U22" s="20"/>
      <c r="V22" s="20"/>
      <c r="W22" s="20"/>
      <c r="X22" s="20"/>
      <c r="Y22" s="20"/>
      <c r="Z22" s="20"/>
      <c r="AA22" s="20"/>
      <c r="AB22" s="20"/>
      <c r="AC22" s="20"/>
      <c r="AD22" s="123"/>
      <c r="AE22" s="11"/>
      <c r="AF22" s="11"/>
      <c r="AG22" s="11"/>
      <c r="AH22" s="18">
        <v>0.3</v>
      </c>
      <c r="AI22" s="11"/>
      <c r="AJ22" s="11"/>
      <c r="AK22" s="11"/>
      <c r="AL22" s="11"/>
      <c r="AM22" s="18">
        <v>0.3</v>
      </c>
      <c r="AN22" s="18">
        <v>0.1</v>
      </c>
      <c r="AO22" s="18"/>
      <c r="AP22" s="18"/>
      <c r="AQ22" s="18"/>
    </row>
    <row r="23">
      <c r="B23" s="11"/>
      <c r="C23" s="20" t="s">
        <v>30</v>
      </c>
      <c r="D23" s="20"/>
      <c r="E23" s="20"/>
      <c r="F23" s="20"/>
      <c r="G23" s="20"/>
      <c r="H23" s="20"/>
      <c r="I23" s="20"/>
      <c r="J23" s="20"/>
      <c r="K23" s="20"/>
      <c r="L23" s="20"/>
      <c r="M23" s="20"/>
      <c r="N23" s="9">
        <v>2.6</v>
      </c>
      <c r="O23" s="20">
        <v>2.5</v>
      </c>
      <c r="P23" s="9">
        <v>2.0</v>
      </c>
      <c r="Q23" s="9">
        <v>1.3</v>
      </c>
      <c r="R23" s="20"/>
      <c r="S23" s="20">
        <v>1.9</v>
      </c>
      <c r="T23" s="20"/>
      <c r="U23" s="20"/>
      <c r="V23" s="20"/>
      <c r="W23" s="20"/>
      <c r="X23" s="20"/>
      <c r="Y23" s="20"/>
      <c r="Z23" s="20"/>
      <c r="AA23" s="20"/>
      <c r="AB23" s="20"/>
      <c r="AC23" s="20"/>
      <c r="AD23" s="123"/>
      <c r="AE23" s="11"/>
      <c r="AF23" s="11"/>
      <c r="AG23" s="11"/>
      <c r="AH23" s="11"/>
      <c r="AI23" s="11"/>
      <c r="AJ23" s="11"/>
      <c r="AK23" s="11"/>
      <c r="AL23" s="11"/>
      <c r="AM23" s="11"/>
      <c r="AN23" s="11"/>
      <c r="AO23" s="11"/>
      <c r="AP23" s="11"/>
      <c r="AQ23" s="11"/>
    </row>
    <row r="24">
      <c r="B24" s="11"/>
      <c r="C24" s="20" t="s">
        <v>31</v>
      </c>
      <c r="D24" s="20"/>
      <c r="E24" s="20"/>
      <c r="F24" s="20"/>
      <c r="G24" s="20"/>
      <c r="H24" s="20"/>
      <c r="I24" s="20"/>
      <c r="J24" s="20"/>
      <c r="K24" s="20"/>
      <c r="L24" s="20"/>
      <c r="M24" s="20"/>
      <c r="N24" s="9">
        <v>10.6</v>
      </c>
      <c r="O24" s="20">
        <v>5.2</v>
      </c>
      <c r="P24" s="20"/>
      <c r="Q24" s="20">
        <v>4.6</v>
      </c>
      <c r="R24" s="20">
        <v>8.0</v>
      </c>
      <c r="S24" s="20">
        <v>5.2</v>
      </c>
      <c r="T24" s="20"/>
      <c r="U24" s="20">
        <v>7.0</v>
      </c>
      <c r="V24" s="20"/>
      <c r="W24" s="9">
        <v>7.0</v>
      </c>
      <c r="X24" s="20"/>
      <c r="Y24" s="20"/>
      <c r="Z24" s="20"/>
      <c r="AA24" s="20"/>
      <c r="AB24" s="20"/>
      <c r="AC24" s="20"/>
      <c r="AD24" s="122"/>
      <c r="AE24" s="11"/>
      <c r="AF24" s="18">
        <v>1.3</v>
      </c>
      <c r="AG24" s="11"/>
      <c r="AH24" s="11"/>
      <c r="AI24" s="18">
        <v>8.0</v>
      </c>
      <c r="AJ24" s="11"/>
      <c r="AK24" s="11"/>
      <c r="AL24" s="11"/>
      <c r="AM24" s="11"/>
      <c r="AN24" s="11"/>
      <c r="AO24" s="11"/>
      <c r="AP24" s="11"/>
      <c r="AQ24" s="11"/>
    </row>
    <row r="25" ht="15.75" customHeight="1">
      <c r="B25" s="11"/>
      <c r="C25" s="20" t="s">
        <v>32</v>
      </c>
      <c r="D25" s="20"/>
      <c r="E25" s="20"/>
      <c r="F25" s="20"/>
      <c r="G25" s="20"/>
      <c r="H25" s="20"/>
      <c r="I25" s="20"/>
      <c r="J25" s="20"/>
      <c r="K25" s="20"/>
      <c r="L25" s="20"/>
      <c r="M25" s="20"/>
      <c r="N25" s="9">
        <v>16.5</v>
      </c>
      <c r="O25" s="20">
        <v>17.4</v>
      </c>
      <c r="P25" s="9">
        <v>6.0</v>
      </c>
      <c r="Q25" s="20">
        <v>24.6</v>
      </c>
      <c r="R25" s="20">
        <v>5.0</v>
      </c>
      <c r="S25" s="20">
        <v>19.6</v>
      </c>
      <c r="T25" s="20">
        <v>4.0</v>
      </c>
      <c r="U25" s="20">
        <v>3.0</v>
      </c>
      <c r="V25" s="9">
        <v>7.0</v>
      </c>
      <c r="W25" s="9">
        <v>16.0</v>
      </c>
      <c r="X25" s="9">
        <v>19.0</v>
      </c>
      <c r="Y25" s="9">
        <v>10.0</v>
      </c>
      <c r="Z25" s="9"/>
      <c r="AA25" s="9"/>
      <c r="AB25" s="20"/>
      <c r="AC25" s="9">
        <v>13.4</v>
      </c>
      <c r="AD25" s="122">
        <v>16.7</v>
      </c>
      <c r="AE25" s="11"/>
      <c r="AF25" s="18">
        <v>5.3</v>
      </c>
      <c r="AG25" s="18">
        <v>11.0</v>
      </c>
      <c r="AH25" s="18">
        <v>26.6</v>
      </c>
      <c r="AI25" s="18">
        <v>7.0</v>
      </c>
      <c r="AJ25" s="11"/>
      <c r="AK25" s="18">
        <v>16.2</v>
      </c>
      <c r="AL25" s="11"/>
      <c r="AM25" s="18">
        <v>7.0</v>
      </c>
      <c r="AN25" s="18">
        <v>18.9</v>
      </c>
      <c r="AO25" s="18"/>
      <c r="AP25" s="18">
        <v>10.9</v>
      </c>
      <c r="AQ25" s="18"/>
    </row>
    <row r="26" ht="15.75" customHeight="1">
      <c r="B26" s="11"/>
      <c r="C26" s="9" t="s">
        <v>33</v>
      </c>
      <c r="D26" s="9"/>
      <c r="E26" s="9"/>
      <c r="F26" s="9"/>
      <c r="G26" s="9"/>
      <c r="H26" s="9"/>
      <c r="I26" s="9"/>
      <c r="J26" s="9"/>
      <c r="K26" s="9"/>
      <c r="L26" s="9"/>
      <c r="M26" s="9"/>
      <c r="N26" s="20"/>
      <c r="O26" s="20"/>
      <c r="P26" s="9"/>
      <c r="Q26" s="20"/>
      <c r="R26" s="20"/>
      <c r="S26" s="20"/>
      <c r="T26" s="9"/>
      <c r="U26" s="20"/>
      <c r="V26" s="9"/>
      <c r="W26" s="20"/>
      <c r="X26" s="20"/>
      <c r="Y26" s="9"/>
      <c r="Z26" s="9"/>
      <c r="AA26" s="9"/>
      <c r="AB26" s="20"/>
      <c r="AC26" s="9">
        <v>18.0</v>
      </c>
      <c r="AD26" s="123"/>
      <c r="AE26" s="11"/>
      <c r="AF26" s="18">
        <v>9.3</v>
      </c>
      <c r="AG26" s="98"/>
      <c r="AH26" s="11"/>
      <c r="AI26" s="11"/>
      <c r="AJ26" s="11"/>
      <c r="AK26" s="11"/>
      <c r="AL26" s="11"/>
      <c r="AM26" s="11"/>
      <c r="AN26" s="11"/>
      <c r="AO26" s="11"/>
      <c r="AP26" s="18">
        <v>3.5</v>
      </c>
      <c r="AQ26" s="11"/>
    </row>
    <row r="27" ht="15.75" customHeight="1">
      <c r="B27" s="11"/>
      <c r="C27" s="20" t="s">
        <v>34</v>
      </c>
      <c r="D27" s="20"/>
      <c r="E27" s="20"/>
      <c r="F27" s="20"/>
      <c r="G27" s="20"/>
      <c r="H27" s="20"/>
      <c r="I27" s="20"/>
      <c r="J27" s="20"/>
      <c r="K27" s="20"/>
      <c r="L27" s="20"/>
      <c r="M27" s="20"/>
      <c r="N27" s="20"/>
      <c r="O27" s="20"/>
      <c r="P27" s="9">
        <v>16.0</v>
      </c>
      <c r="Q27" s="20"/>
      <c r="R27" s="20">
        <v>12.0</v>
      </c>
      <c r="S27" s="20"/>
      <c r="T27" s="9">
        <v>20.0</v>
      </c>
      <c r="U27" s="20">
        <v>13.0</v>
      </c>
      <c r="V27" s="9">
        <v>12.0</v>
      </c>
      <c r="W27" s="20"/>
      <c r="X27" s="20"/>
      <c r="Y27" s="9">
        <v>7.0</v>
      </c>
      <c r="Z27" s="9"/>
      <c r="AA27" s="9"/>
      <c r="AB27" s="20"/>
      <c r="AC27" s="20"/>
      <c r="AD27" s="123"/>
      <c r="AE27" s="11"/>
      <c r="AF27" s="11"/>
      <c r="AG27" s="99">
        <v>10.0</v>
      </c>
      <c r="AH27" s="11"/>
      <c r="AI27" s="18">
        <v>15.0</v>
      </c>
      <c r="AJ27" s="11"/>
      <c r="AK27" s="11"/>
      <c r="AL27" s="11"/>
      <c r="AM27" s="11"/>
      <c r="AN27" s="11"/>
      <c r="AO27" s="11"/>
      <c r="AP27" s="18">
        <v>9.8</v>
      </c>
      <c r="AQ27" s="11"/>
    </row>
    <row r="28" ht="15.75" customHeight="1">
      <c r="B28" s="11"/>
      <c r="C28" s="9" t="s">
        <v>35</v>
      </c>
      <c r="D28" s="9"/>
      <c r="E28" s="9"/>
      <c r="F28" s="9"/>
      <c r="G28" s="9"/>
      <c r="H28" s="9"/>
      <c r="I28" s="9"/>
      <c r="J28" s="9"/>
      <c r="K28" s="9"/>
      <c r="L28" s="9"/>
      <c r="M28" s="9"/>
      <c r="N28" s="20"/>
      <c r="O28" s="20"/>
      <c r="P28" s="20"/>
      <c r="Q28" s="20"/>
      <c r="R28" s="20"/>
      <c r="S28" s="20"/>
      <c r="T28" s="9"/>
      <c r="U28" s="20"/>
      <c r="V28" s="9"/>
      <c r="W28" s="20"/>
      <c r="X28" s="20"/>
      <c r="Y28" s="9"/>
      <c r="Z28" s="9"/>
      <c r="AA28" s="9"/>
      <c r="AB28" s="9"/>
      <c r="AC28" s="47"/>
      <c r="AD28" s="124"/>
      <c r="AE28" s="18"/>
      <c r="AF28" s="18">
        <v>3.6</v>
      </c>
      <c r="AG28" s="100"/>
      <c r="AH28" s="11"/>
      <c r="AI28" s="11"/>
      <c r="AJ28" s="11"/>
      <c r="AK28" s="11"/>
      <c r="AL28" s="11"/>
      <c r="AM28" s="11"/>
      <c r="AN28" s="11"/>
      <c r="AO28" s="11"/>
      <c r="AP28" s="11"/>
      <c r="AQ28" s="11"/>
    </row>
    <row r="29" ht="15.75" customHeight="1">
      <c r="B29" s="11"/>
      <c r="C29" s="9" t="s">
        <v>36</v>
      </c>
      <c r="D29" s="9"/>
      <c r="E29" s="9"/>
      <c r="F29" s="9"/>
      <c r="G29" s="9"/>
      <c r="H29" s="9"/>
      <c r="I29" s="9"/>
      <c r="J29" s="9"/>
      <c r="K29" s="9"/>
      <c r="L29" s="9"/>
      <c r="M29" s="9"/>
      <c r="N29" s="20"/>
      <c r="O29" s="20"/>
      <c r="P29" s="20"/>
      <c r="Q29" s="20"/>
      <c r="R29" s="20"/>
      <c r="S29" s="20"/>
      <c r="T29" s="9"/>
      <c r="U29" s="20"/>
      <c r="V29" s="9"/>
      <c r="W29" s="20"/>
      <c r="X29" s="20"/>
      <c r="Y29" s="9"/>
      <c r="Z29" s="9"/>
      <c r="AA29" s="9"/>
      <c r="AB29" s="9"/>
      <c r="AC29" s="47"/>
      <c r="AD29" s="124"/>
      <c r="AE29" s="18"/>
      <c r="AF29" s="18"/>
      <c r="AG29" s="100"/>
      <c r="AH29" s="11"/>
      <c r="AI29" s="11"/>
      <c r="AJ29" s="18"/>
      <c r="AK29" s="11"/>
      <c r="AL29" s="11"/>
      <c r="AM29" s="11"/>
      <c r="AN29" s="11"/>
      <c r="AO29" s="11"/>
      <c r="AP29" s="11"/>
      <c r="AQ29" s="11"/>
    </row>
    <row r="30" ht="15.75" customHeight="1">
      <c r="B30" s="11"/>
      <c r="C30" s="9" t="s">
        <v>37</v>
      </c>
      <c r="D30" s="9"/>
      <c r="E30" s="9"/>
      <c r="F30" s="9"/>
      <c r="G30" s="9"/>
      <c r="H30" s="9"/>
      <c r="I30" s="9"/>
      <c r="J30" s="9"/>
      <c r="K30" s="9"/>
      <c r="L30" s="9"/>
      <c r="M30" s="9"/>
      <c r="N30" s="20"/>
      <c r="O30" s="20"/>
      <c r="P30" s="20"/>
      <c r="Q30" s="20"/>
      <c r="R30" s="20"/>
      <c r="S30" s="20"/>
      <c r="T30" s="9"/>
      <c r="U30" s="20"/>
      <c r="V30" s="9"/>
      <c r="W30" s="20"/>
      <c r="X30" s="20"/>
      <c r="Y30" s="9"/>
      <c r="Z30" s="28">
        <v>20.0</v>
      </c>
      <c r="AA30" s="9"/>
      <c r="AB30" s="28">
        <v>25.0</v>
      </c>
      <c r="AC30" s="47"/>
      <c r="AD30" s="124"/>
      <c r="AE30" s="7">
        <v>25.0</v>
      </c>
      <c r="AF30" s="18"/>
      <c r="AG30" s="18"/>
      <c r="AH30" s="11"/>
      <c r="AI30" s="11"/>
      <c r="AJ30" s="7">
        <v>24.0</v>
      </c>
      <c r="AK30" s="11"/>
      <c r="AL30" s="7">
        <v>24.0</v>
      </c>
      <c r="AM30" s="11"/>
      <c r="AN30" s="11"/>
      <c r="AO30" s="7">
        <v>24.0</v>
      </c>
      <c r="AP30" s="7"/>
      <c r="AQ30" s="7"/>
    </row>
    <row r="31" ht="15.75" customHeight="1">
      <c r="B31" s="11"/>
      <c r="C31" s="9" t="s">
        <v>38</v>
      </c>
      <c r="D31" s="9"/>
      <c r="E31" s="9"/>
      <c r="F31" s="9"/>
      <c r="G31" s="9"/>
      <c r="H31" s="9"/>
      <c r="I31" s="9"/>
      <c r="J31" s="9"/>
      <c r="K31" s="9"/>
      <c r="L31" s="9"/>
      <c r="M31" s="9"/>
      <c r="N31" s="20"/>
      <c r="O31" s="20"/>
      <c r="P31" s="20"/>
      <c r="Q31" s="20"/>
      <c r="R31" s="20"/>
      <c r="S31" s="20"/>
      <c r="T31" s="9"/>
      <c r="U31" s="20"/>
      <c r="V31" s="9"/>
      <c r="W31" s="20"/>
      <c r="X31" s="20"/>
      <c r="Y31" s="9"/>
      <c r="Z31" s="9"/>
      <c r="AA31" s="9"/>
      <c r="AB31" s="9"/>
      <c r="AC31" s="47"/>
      <c r="AD31" s="124"/>
      <c r="AE31" s="18"/>
      <c r="AF31" s="18"/>
      <c r="AG31" s="18"/>
      <c r="AH31" s="11"/>
      <c r="AI31" s="11"/>
      <c r="AJ31" s="18"/>
      <c r="AK31" s="11"/>
      <c r="AL31" s="11"/>
      <c r="AM31" s="18">
        <v>2.0</v>
      </c>
      <c r="AN31" s="18"/>
      <c r="AO31" s="18"/>
      <c r="AP31" s="18"/>
      <c r="AQ31" s="18"/>
    </row>
    <row r="32" ht="15.75" customHeight="1">
      <c r="B32" s="11"/>
      <c r="C32" s="9" t="s">
        <v>39</v>
      </c>
      <c r="D32" s="9"/>
      <c r="E32" s="9"/>
      <c r="F32" s="9"/>
      <c r="G32" s="9"/>
      <c r="H32" s="9"/>
      <c r="I32" s="9"/>
      <c r="J32" s="9"/>
      <c r="K32" s="9"/>
      <c r="L32" s="9"/>
      <c r="M32" s="9"/>
      <c r="N32" s="20"/>
      <c r="O32" s="20"/>
      <c r="P32" s="20"/>
      <c r="Q32" s="20"/>
      <c r="R32" s="20"/>
      <c r="S32" s="20"/>
      <c r="T32" s="9"/>
      <c r="U32" s="20"/>
      <c r="V32" s="9"/>
      <c r="W32" s="20"/>
      <c r="X32" s="20"/>
      <c r="Y32" s="9"/>
      <c r="Z32" s="9"/>
      <c r="AA32" s="9"/>
      <c r="AB32" s="9"/>
      <c r="AC32" s="47"/>
      <c r="AD32" s="124"/>
      <c r="AE32" s="18"/>
      <c r="AF32" s="18"/>
      <c r="AG32" s="18"/>
      <c r="AH32" s="11"/>
      <c r="AI32" s="11"/>
      <c r="AJ32" s="18"/>
      <c r="AK32" s="11"/>
      <c r="AL32" s="11"/>
      <c r="AM32" s="18">
        <v>12.0</v>
      </c>
      <c r="AN32" s="18"/>
      <c r="AO32" s="18"/>
      <c r="AP32" s="18"/>
      <c r="AQ32" s="18"/>
    </row>
    <row r="33" ht="15.75" customHeight="1">
      <c r="B33" s="22" t="s">
        <v>40</v>
      </c>
      <c r="C33" s="4"/>
      <c r="D33" s="23">
        <v>43.0</v>
      </c>
      <c r="E33" s="23">
        <v>51.0</v>
      </c>
      <c r="F33" s="23">
        <v>49.0</v>
      </c>
      <c r="G33" s="23">
        <v>54.0</v>
      </c>
      <c r="H33" s="23">
        <v>52.0</v>
      </c>
      <c r="I33" s="23">
        <v>47.0</v>
      </c>
      <c r="J33" s="23">
        <v>56.3</v>
      </c>
      <c r="K33" s="23">
        <v>51.0</v>
      </c>
      <c r="L33" s="23">
        <v>51.1</v>
      </c>
      <c r="M33" s="23">
        <v>45.8</v>
      </c>
      <c r="N33" s="23">
        <v>100.0</v>
      </c>
      <c r="O33" s="23">
        <v>101.0</v>
      </c>
      <c r="P33" s="23">
        <v>100.0</v>
      </c>
      <c r="Q33" s="48">
        <f t="shared" ref="Q33:V33" si="1">SUM(Q10:Q27)</f>
        <v>100.2</v>
      </c>
      <c r="R33" s="48">
        <f t="shared" si="1"/>
        <v>100</v>
      </c>
      <c r="S33" s="48">
        <f t="shared" si="1"/>
        <v>100</v>
      </c>
      <c r="T33" s="48">
        <f t="shared" si="1"/>
        <v>100</v>
      </c>
      <c r="U33" s="48">
        <f t="shared" si="1"/>
        <v>100</v>
      </c>
      <c r="V33" s="48">
        <f t="shared" si="1"/>
        <v>100</v>
      </c>
      <c r="W33" s="23">
        <v>100.0</v>
      </c>
      <c r="X33" s="23">
        <v>100.0</v>
      </c>
      <c r="Y33" s="23">
        <v>99.0</v>
      </c>
      <c r="Z33" s="23">
        <v>100.0</v>
      </c>
      <c r="AA33" s="23">
        <v>57.9</v>
      </c>
      <c r="AB33" s="23">
        <v>100.0</v>
      </c>
      <c r="AC33" s="50">
        <v>100.3</v>
      </c>
      <c r="AD33" s="50">
        <v>99.9</v>
      </c>
      <c r="AE33" s="23">
        <v>100.0</v>
      </c>
      <c r="AF33" s="23">
        <v>100.0</v>
      </c>
      <c r="AG33" s="23">
        <v>100.0</v>
      </c>
      <c r="AH33" s="23">
        <v>100.2</v>
      </c>
      <c r="AI33" s="23">
        <v>100.0</v>
      </c>
      <c r="AJ33" s="23">
        <v>100.0</v>
      </c>
      <c r="AK33" s="23">
        <v>100.2</v>
      </c>
      <c r="AL33" s="23">
        <v>99.0</v>
      </c>
      <c r="AM33" s="23">
        <v>100.6</v>
      </c>
      <c r="AN33" s="23">
        <v>100.0</v>
      </c>
      <c r="AO33" s="23">
        <v>100.0</v>
      </c>
      <c r="AP33" s="23">
        <v>100.0</v>
      </c>
      <c r="AQ33" s="23"/>
    </row>
    <row r="34" ht="15.75" customHeight="1">
      <c r="B34" s="103"/>
      <c r="C34" s="103"/>
      <c r="D34" s="103"/>
      <c r="E34" s="103"/>
      <c r="F34" s="103"/>
      <c r="G34" s="103"/>
      <c r="H34" s="103"/>
      <c r="I34" s="103"/>
      <c r="J34" s="103"/>
      <c r="K34" s="103"/>
      <c r="L34" s="103"/>
      <c r="M34" s="103"/>
      <c r="N34" s="103"/>
      <c r="O34" s="103"/>
      <c r="P34" s="103"/>
      <c r="Q34" s="150"/>
      <c r="R34" s="150"/>
      <c r="S34" s="150"/>
      <c r="T34" s="150"/>
      <c r="U34" s="150"/>
      <c r="V34" s="150"/>
      <c r="W34" s="103"/>
      <c r="X34" s="103"/>
      <c r="Y34" s="103"/>
      <c r="Z34" s="103"/>
      <c r="AA34" s="103"/>
      <c r="AB34" s="103"/>
    </row>
    <row r="35" ht="15.75" customHeight="1">
      <c r="B35" s="103"/>
      <c r="C35" s="103"/>
      <c r="D35" s="103"/>
      <c r="E35" s="103"/>
      <c r="F35" s="103"/>
      <c r="G35" s="103"/>
      <c r="H35" s="103"/>
      <c r="I35" s="103"/>
      <c r="J35" s="103"/>
      <c r="K35" s="103"/>
      <c r="L35" s="103"/>
      <c r="M35" s="103"/>
      <c r="N35" s="103"/>
      <c r="O35" s="103"/>
      <c r="P35" s="103"/>
      <c r="Q35" s="150"/>
      <c r="R35" s="150"/>
      <c r="S35" s="150"/>
      <c r="T35" s="150"/>
      <c r="U35" s="150"/>
      <c r="V35" s="150"/>
      <c r="W35" s="103"/>
      <c r="X35" s="103"/>
      <c r="Y35" s="103"/>
      <c r="Z35" s="103"/>
      <c r="AA35" s="103"/>
      <c r="AB35" s="103"/>
    </row>
    <row r="36" ht="15.75" customHeight="1">
      <c r="B36" s="103"/>
      <c r="C36" s="103"/>
      <c r="D36" s="103"/>
      <c r="E36" s="103"/>
      <c r="F36" s="103"/>
      <c r="G36" s="103"/>
      <c r="H36" s="103"/>
      <c r="I36" s="103"/>
      <c r="J36" s="103"/>
      <c r="K36" s="103"/>
      <c r="L36" s="103"/>
      <c r="M36" s="103"/>
      <c r="N36" s="103"/>
      <c r="O36" s="103"/>
      <c r="P36" s="103"/>
      <c r="Q36" s="150"/>
      <c r="R36" s="150"/>
      <c r="S36" s="150"/>
      <c r="T36" s="150"/>
      <c r="U36" s="150"/>
      <c r="V36" s="150"/>
      <c r="W36" s="103"/>
      <c r="X36" s="103"/>
      <c r="Y36" s="103"/>
      <c r="Z36" s="103"/>
      <c r="AA36" s="103"/>
      <c r="AB36" s="103"/>
    </row>
    <row r="37" ht="15.75" customHeight="1">
      <c r="B37" s="103"/>
      <c r="C37" s="103"/>
      <c r="D37" s="103"/>
      <c r="E37" s="103"/>
      <c r="F37" s="103"/>
      <c r="G37" s="103"/>
      <c r="H37" s="103"/>
      <c r="I37" s="103"/>
      <c r="J37" s="103"/>
      <c r="K37" s="103"/>
      <c r="L37" s="103"/>
      <c r="M37" s="103"/>
      <c r="N37" s="103"/>
      <c r="O37" s="103"/>
      <c r="P37" s="103"/>
      <c r="Q37" s="150"/>
      <c r="R37" s="150"/>
      <c r="S37" s="150"/>
      <c r="T37" s="150"/>
      <c r="U37" s="150"/>
      <c r="V37" s="150"/>
      <c r="W37" s="103"/>
      <c r="X37" s="103"/>
      <c r="Y37" s="103"/>
      <c r="Z37" s="103"/>
      <c r="AA37" s="103"/>
      <c r="AB37" s="103"/>
    </row>
    <row r="38" ht="15.75" customHeight="1">
      <c r="B38" s="103"/>
      <c r="C38" s="103"/>
      <c r="D38" s="103"/>
      <c r="E38" s="103"/>
      <c r="F38" s="103"/>
      <c r="G38" s="103"/>
      <c r="H38" s="103"/>
      <c r="I38" s="103"/>
      <c r="J38" s="103"/>
      <c r="K38" s="103"/>
      <c r="L38" s="103"/>
      <c r="M38" s="103"/>
      <c r="N38" s="103"/>
      <c r="O38" s="103"/>
      <c r="P38" s="103"/>
      <c r="Q38" s="150"/>
      <c r="R38" s="150"/>
      <c r="S38" s="150"/>
      <c r="T38" s="150"/>
      <c r="U38" s="150"/>
      <c r="V38" s="150"/>
      <c r="W38" s="103"/>
      <c r="X38" s="103"/>
      <c r="Y38" s="103"/>
      <c r="Z38" s="103"/>
      <c r="AA38" s="103"/>
      <c r="AB38" s="103"/>
    </row>
    <row r="39" ht="15.75" customHeight="1">
      <c r="B39" s="103"/>
      <c r="C39" s="103"/>
      <c r="D39" s="103"/>
      <c r="E39" s="103"/>
      <c r="F39" s="103"/>
      <c r="G39" s="103"/>
      <c r="H39" s="103"/>
      <c r="I39" s="103"/>
      <c r="J39" s="103"/>
      <c r="K39" s="103"/>
      <c r="L39" s="103"/>
      <c r="M39" s="103"/>
      <c r="N39" s="103"/>
      <c r="O39" s="103"/>
      <c r="P39" s="103"/>
      <c r="Q39" s="150"/>
      <c r="R39" s="150"/>
      <c r="S39" s="150"/>
      <c r="T39" s="150"/>
      <c r="U39" s="150"/>
      <c r="V39" s="150"/>
      <c r="W39" s="103"/>
      <c r="X39" s="103"/>
      <c r="Y39" s="103"/>
      <c r="Z39" s="103"/>
      <c r="AA39" s="103"/>
      <c r="AB39" s="103"/>
    </row>
    <row r="40" ht="15.75" customHeight="1">
      <c r="B40" s="103"/>
      <c r="C40" s="103"/>
      <c r="D40" s="103"/>
      <c r="E40" s="103"/>
      <c r="F40" s="103"/>
      <c r="G40" s="103"/>
      <c r="H40" s="103"/>
      <c r="I40" s="103"/>
      <c r="J40" s="103"/>
      <c r="K40" s="103"/>
      <c r="L40" s="103"/>
      <c r="M40" s="103"/>
      <c r="N40" s="103"/>
      <c r="O40" s="103"/>
      <c r="P40" s="103"/>
      <c r="Q40" s="150"/>
      <c r="R40" s="150"/>
      <c r="S40" s="150"/>
      <c r="T40" s="150"/>
      <c r="U40" s="150"/>
      <c r="V40" s="150"/>
      <c r="W40" s="103"/>
      <c r="X40" s="103"/>
      <c r="Y40" s="103"/>
      <c r="Z40" s="103"/>
      <c r="AA40" s="103"/>
      <c r="AB40" s="103"/>
    </row>
    <row r="41" ht="15.75" customHeight="1">
      <c r="B41" s="103"/>
      <c r="C41" s="103"/>
      <c r="D41" s="103"/>
      <c r="E41" s="103"/>
      <c r="F41" s="103"/>
      <c r="G41" s="103"/>
      <c r="H41" s="103"/>
      <c r="I41" s="103"/>
      <c r="J41" s="103"/>
      <c r="K41" s="103"/>
      <c r="L41" s="103"/>
      <c r="M41" s="103"/>
      <c r="N41" s="103"/>
      <c r="O41" s="103"/>
      <c r="P41" s="103"/>
      <c r="Q41" s="150"/>
      <c r="R41" s="150"/>
      <c r="S41" s="150"/>
      <c r="T41" s="150"/>
      <c r="U41" s="150"/>
      <c r="V41" s="150"/>
      <c r="W41" s="103"/>
      <c r="X41" s="103"/>
      <c r="Y41" s="103"/>
      <c r="Z41" s="103"/>
      <c r="AA41" s="103"/>
      <c r="AB41" s="103"/>
    </row>
    <row r="42" ht="15.75" customHeight="1"/>
    <row r="43" ht="15.75" customHeight="1">
      <c r="B43" s="15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12">
    <mergeCell ref="AM3:AO3"/>
    <mergeCell ref="AP3:AQ3"/>
    <mergeCell ref="AK3:AL3"/>
    <mergeCell ref="AI3:AJ3"/>
    <mergeCell ref="AD3:AE3"/>
    <mergeCell ref="AF3:AH3"/>
    <mergeCell ref="AB3:AC3"/>
    <mergeCell ref="Z3:AA3"/>
    <mergeCell ref="P3:Q3"/>
    <mergeCell ref="B33:C33"/>
    <mergeCell ref="S3:T3"/>
    <mergeCell ref="U3:X3"/>
  </mergeCells>
  <printOptions/>
  <pageMargins bottom="0.75" footer="0.0" header="0.0" left="0.25" right="0.25" top="0.75"/>
  <pageSetup orientation="landscape"/>
  <headerFooter>
    <oddHeader>&amp;CCuadro de intención de voto a nivel nacional en porcentajes %</oddHead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sheetData/>
  <printOptions/>
  <pageMargins bottom="0.75" footer="0.0" header="0.0" left="0.25" right="0.25" top="0.75"/>
  <pageSetup orientation="landscape"/>
  <headerFooter>
    <oddHeader>&amp;CCuadro de intención de voto a nivel nacional en porcentajes %</oddHead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3.0" topLeftCell="D1" activePane="topRight" state="frozen"/>
      <selection activeCell="E2" sqref="E2" pane="topRight"/>
    </sheetView>
  </sheetViews>
  <sheetFormatPr customHeight="1" defaultColWidth="14.43" defaultRowHeight="15.0"/>
  <cols>
    <col customWidth="1" min="1" max="1" width="19.57"/>
    <col customWidth="1" min="2" max="2" width="10.0"/>
    <col customWidth="1" min="3" max="3" width="18.57"/>
    <col customWidth="1" min="4" max="4" width="12.29"/>
    <col customWidth="1" min="5" max="5" width="10.71"/>
    <col customWidth="1" min="6" max="6" width="14.29"/>
    <col customWidth="1" min="7" max="7" width="10.71"/>
    <col customWidth="1" min="8" max="8" width="11.71"/>
    <col customWidth="1" min="9" max="9" width="10.71"/>
  </cols>
  <sheetData>
    <row r="1" ht="21.0" customHeight="1">
      <c r="A1" s="125"/>
      <c r="B1" s="1"/>
      <c r="C1" s="2"/>
      <c r="D1" s="107">
        <v>43586.0</v>
      </c>
    </row>
    <row r="2" ht="60.75" customHeight="1">
      <c r="A2" s="126"/>
      <c r="B2" s="5" t="s">
        <v>0</v>
      </c>
      <c r="C2" s="5" t="s">
        <v>1</v>
      </c>
      <c r="D2" s="37" t="s">
        <v>67</v>
      </c>
    </row>
    <row r="3">
      <c r="A3" s="127"/>
      <c r="B3" s="8"/>
      <c r="C3" s="9"/>
      <c r="D3" s="128" t="s">
        <v>70</v>
      </c>
      <c r="E3" s="129" t="s">
        <v>75</v>
      </c>
      <c r="F3" s="129" t="s">
        <v>76</v>
      </c>
      <c r="G3" s="129" t="s">
        <v>77</v>
      </c>
      <c r="H3" s="129" t="s">
        <v>78</v>
      </c>
    </row>
    <row r="4">
      <c r="A4" s="12"/>
      <c r="B4" s="130"/>
      <c r="C4" s="8" t="s">
        <v>5</v>
      </c>
      <c r="D4" s="40">
        <v>2250.0</v>
      </c>
      <c r="E4" s="131"/>
      <c r="F4" s="131"/>
      <c r="G4" s="131"/>
      <c r="H4" s="131"/>
    </row>
    <row r="5">
      <c r="A5" s="13"/>
      <c r="B5" s="132"/>
      <c r="C5" s="8" t="s">
        <v>6</v>
      </c>
      <c r="D5" s="16">
        <v>0.82</v>
      </c>
      <c r="E5" s="133">
        <v>0.18</v>
      </c>
      <c r="F5" s="133"/>
      <c r="G5" s="134"/>
      <c r="H5" s="131"/>
    </row>
    <row r="6">
      <c r="B6" s="11"/>
      <c r="C6" s="8" t="s">
        <v>7</v>
      </c>
      <c r="D6" s="16">
        <v>0.95</v>
      </c>
      <c r="E6" s="131"/>
      <c r="F6" s="131"/>
      <c r="G6" s="131"/>
      <c r="H6" s="131"/>
    </row>
    <row r="7">
      <c r="A7" s="127"/>
      <c r="B7" s="8"/>
      <c r="C7" s="8" t="s">
        <v>8</v>
      </c>
      <c r="D7" s="112">
        <v>0.025</v>
      </c>
      <c r="E7" s="131"/>
      <c r="F7" s="131"/>
      <c r="G7" s="131"/>
      <c r="H7" s="131"/>
    </row>
    <row r="8">
      <c r="A8" s="127"/>
      <c r="B8" s="8" t="s">
        <v>9</v>
      </c>
      <c r="C8" s="9" t="s">
        <v>10</v>
      </c>
      <c r="D8" s="18">
        <v>38.1</v>
      </c>
      <c r="E8" s="135">
        <v>71.0</v>
      </c>
      <c r="F8" s="136">
        <f t="shared" ref="F8:F16" si="1">D8*$D$5+E8*$E$5</f>
        <v>44.022</v>
      </c>
      <c r="G8" s="136">
        <f t="shared" ref="G8:G15" si="2">$F$16*F8/sum($F$8:$F$15)+F8</f>
        <v>51.56114686</v>
      </c>
      <c r="H8" s="136">
        <f>G8</f>
        <v>51.56114686</v>
      </c>
      <c r="I8" s="51"/>
    </row>
    <row r="9">
      <c r="A9" s="137"/>
      <c r="B9" s="19" t="s">
        <v>3</v>
      </c>
      <c r="C9" s="20" t="s">
        <v>11</v>
      </c>
      <c r="D9" s="18">
        <v>27.1</v>
      </c>
      <c r="E9" s="136">
        <f t="shared" ref="E9:E16" si="3">29%*(D9*100/sum($D$9:$D$16))</f>
        <v>12.65539452</v>
      </c>
      <c r="F9" s="136">
        <f t="shared" si="1"/>
        <v>24.49997101</v>
      </c>
      <c r="G9" s="136">
        <f t="shared" si="2"/>
        <v>28.69580218</v>
      </c>
      <c r="H9" s="136">
        <f t="shared" ref="H9:H12" si="4">G9+(G$15+G$14+G$13)*G9/sum(G$9:G$12)</f>
        <v>32.36209632</v>
      </c>
    </row>
    <row r="10">
      <c r="A10" s="127"/>
      <c r="B10" s="8" t="s">
        <v>15</v>
      </c>
      <c r="C10" s="20" t="s">
        <v>16</v>
      </c>
      <c r="D10" s="18">
        <v>8.7</v>
      </c>
      <c r="E10" s="136">
        <f t="shared" si="3"/>
        <v>4.062801932</v>
      </c>
      <c r="F10" s="136">
        <f t="shared" si="1"/>
        <v>7.865304348</v>
      </c>
      <c r="G10" s="136">
        <f t="shared" si="2"/>
        <v>9.212305497</v>
      </c>
      <c r="H10" s="136">
        <f t="shared" si="4"/>
        <v>10.38930767</v>
      </c>
    </row>
    <row r="11">
      <c r="A11" s="127"/>
      <c r="B11" s="8" t="s">
        <v>17</v>
      </c>
      <c r="C11" s="21" t="s">
        <v>18</v>
      </c>
      <c r="D11" s="18">
        <v>3.6</v>
      </c>
      <c r="E11" s="136">
        <f t="shared" si="3"/>
        <v>1.68115942</v>
      </c>
      <c r="F11" s="136">
        <f t="shared" si="1"/>
        <v>3.254608696</v>
      </c>
      <c r="G11" s="136">
        <f t="shared" si="2"/>
        <v>3.811988481</v>
      </c>
      <c r="H11" s="136">
        <f t="shared" si="4"/>
        <v>4.299023865</v>
      </c>
    </row>
    <row r="12">
      <c r="A12" s="127"/>
      <c r="B12" s="8" t="s">
        <v>19</v>
      </c>
      <c r="C12" s="9" t="s">
        <v>20</v>
      </c>
      <c r="D12" s="18">
        <v>1.3</v>
      </c>
      <c r="E12" s="136">
        <f t="shared" si="3"/>
        <v>0.6070853462</v>
      </c>
      <c r="F12" s="136">
        <f t="shared" si="1"/>
        <v>1.175275362</v>
      </c>
      <c r="G12" s="136">
        <f t="shared" si="2"/>
        <v>1.376551396</v>
      </c>
      <c r="H12" s="136">
        <f t="shared" si="4"/>
        <v>1.552425285</v>
      </c>
    </row>
    <row r="13">
      <c r="A13" s="137"/>
      <c r="B13" s="19" t="s">
        <v>21</v>
      </c>
      <c r="C13" s="9" t="s">
        <v>22</v>
      </c>
      <c r="D13" s="18">
        <v>1.9</v>
      </c>
      <c r="E13" s="136">
        <f t="shared" si="3"/>
        <v>0.8872785829</v>
      </c>
      <c r="F13" s="136">
        <f t="shared" si="1"/>
        <v>1.717710145</v>
      </c>
      <c r="G13" s="136">
        <f t="shared" si="2"/>
        <v>2.01188281</v>
      </c>
      <c r="H13" s="131"/>
    </row>
    <row r="14">
      <c r="A14" s="127"/>
      <c r="B14" s="8" t="s">
        <v>24</v>
      </c>
      <c r="C14" s="20" t="s">
        <v>25</v>
      </c>
      <c r="D14" s="18">
        <v>2.8</v>
      </c>
      <c r="E14" s="136">
        <f t="shared" si="3"/>
        <v>1.307568438</v>
      </c>
      <c r="F14" s="136">
        <f t="shared" si="1"/>
        <v>2.531362319</v>
      </c>
      <c r="G14" s="136">
        <f t="shared" si="2"/>
        <v>2.96487993</v>
      </c>
      <c r="H14" s="131"/>
    </row>
    <row r="15">
      <c r="A15" s="127"/>
      <c r="B15" s="8" t="s">
        <v>26</v>
      </c>
      <c r="C15" s="9" t="s">
        <v>27</v>
      </c>
      <c r="D15" s="18">
        <v>0.5</v>
      </c>
      <c r="E15" s="136">
        <f t="shared" si="3"/>
        <v>0.2334943639</v>
      </c>
      <c r="F15" s="136">
        <f t="shared" si="1"/>
        <v>0.4520289855</v>
      </c>
      <c r="G15" s="136">
        <f t="shared" si="2"/>
        <v>0.5294428447</v>
      </c>
      <c r="H15" s="131"/>
    </row>
    <row r="16" ht="15.75" customHeight="1">
      <c r="B16" s="11"/>
      <c r="C16" s="20" t="s">
        <v>32</v>
      </c>
      <c r="D16" s="18">
        <v>16.2</v>
      </c>
      <c r="E16" s="136">
        <f t="shared" si="3"/>
        <v>7.565217391</v>
      </c>
      <c r="F16" s="136">
        <f t="shared" si="1"/>
        <v>14.64573913</v>
      </c>
      <c r="G16" s="136"/>
      <c r="H16" s="131"/>
    </row>
    <row r="17" ht="15.75" customHeight="1">
      <c r="A17" s="103"/>
      <c r="B17" s="22" t="s">
        <v>40</v>
      </c>
      <c r="C17" s="4"/>
      <c r="D17" s="23">
        <f t="shared" ref="D17:H17" si="5">sum(D8:D16)</f>
        <v>100.2</v>
      </c>
      <c r="E17" s="136">
        <f t="shared" si="5"/>
        <v>100</v>
      </c>
      <c r="F17" s="136">
        <f t="shared" si="5"/>
        <v>100.164</v>
      </c>
      <c r="G17" s="136">
        <f t="shared" si="5"/>
        <v>100.164</v>
      </c>
      <c r="H17" s="136">
        <f t="shared" si="5"/>
        <v>100.164</v>
      </c>
    </row>
    <row r="18" ht="15.75" customHeight="1">
      <c r="A18" s="103"/>
      <c r="B18" s="103"/>
      <c r="C18" s="103"/>
    </row>
    <row r="19" ht="15.75" customHeight="1">
      <c r="A19" s="103"/>
      <c r="B19" s="103"/>
      <c r="C19" s="103"/>
    </row>
    <row r="20" ht="15.75" customHeight="1">
      <c r="A20" s="125"/>
      <c r="B20" s="138"/>
      <c r="C20" s="5"/>
      <c r="D20" s="107">
        <v>43586.0</v>
      </c>
    </row>
    <row r="21" ht="55.5" customHeight="1">
      <c r="A21" s="126"/>
      <c r="B21" s="5" t="s">
        <v>0</v>
      </c>
      <c r="C21" s="5" t="s">
        <v>1</v>
      </c>
      <c r="D21" s="37" t="s">
        <v>67</v>
      </c>
    </row>
    <row r="22" ht="15.75" customHeight="1">
      <c r="A22" s="127"/>
      <c r="B22" s="8"/>
      <c r="C22" s="9"/>
      <c r="D22" s="27" t="s">
        <v>70</v>
      </c>
      <c r="E22" s="139" t="s">
        <v>79</v>
      </c>
      <c r="F22" s="139" t="s">
        <v>75</v>
      </c>
      <c r="G22" s="139" t="s">
        <v>76</v>
      </c>
      <c r="H22" s="18" t="s">
        <v>80</v>
      </c>
    </row>
    <row r="23" ht="15.75" customHeight="1">
      <c r="A23" s="12"/>
      <c r="B23" s="130"/>
      <c r="C23" s="8" t="s">
        <v>5</v>
      </c>
      <c r="D23" s="40">
        <v>2250.0</v>
      </c>
      <c r="E23" s="11"/>
      <c r="F23" s="11"/>
      <c r="G23" s="11"/>
      <c r="H23" s="11"/>
    </row>
    <row r="24" ht="15.75" customHeight="1">
      <c r="A24" s="13"/>
      <c r="B24" s="132"/>
      <c r="C24" s="8" t="s">
        <v>6</v>
      </c>
      <c r="D24" s="16">
        <v>0.82</v>
      </c>
      <c r="E24" s="121">
        <v>0.162</v>
      </c>
      <c r="F24" s="119">
        <v>0.18</v>
      </c>
      <c r="G24" s="119">
        <v>1.0</v>
      </c>
      <c r="H24" s="119">
        <v>1.0</v>
      </c>
    </row>
    <row r="25" ht="15.75" customHeight="1">
      <c r="B25" s="11"/>
      <c r="C25" s="8" t="s">
        <v>7</v>
      </c>
      <c r="D25" s="16">
        <v>0.95</v>
      </c>
      <c r="E25" s="11"/>
      <c r="F25" s="11"/>
      <c r="G25" s="11"/>
      <c r="H25" s="11"/>
    </row>
    <row r="26" ht="15.75" customHeight="1">
      <c r="A26" s="127"/>
      <c r="B26" s="8"/>
      <c r="C26" s="8" t="s">
        <v>8</v>
      </c>
      <c r="D26" s="112">
        <v>0.025</v>
      </c>
      <c r="E26" s="11"/>
      <c r="F26" s="11"/>
      <c r="G26" s="11"/>
      <c r="H26" s="11"/>
    </row>
    <row r="27" ht="15.75" customHeight="1">
      <c r="A27" s="127"/>
      <c r="B27" s="8" t="s">
        <v>9</v>
      </c>
      <c r="C27" s="9" t="s">
        <v>10</v>
      </c>
      <c r="D27" s="18">
        <v>38.1</v>
      </c>
      <c r="E27" s="140">
        <f t="shared" ref="E27:E34" si="6">D27+$D$35*D27/sum($D$27:$D$34)</f>
        <v>45.44785714</v>
      </c>
      <c r="F27" s="141">
        <v>71.0</v>
      </c>
      <c r="G27" s="140">
        <f t="shared" ref="G27:G34" si="7">E27*$D$24+F27*$F$24</f>
        <v>50.04724286</v>
      </c>
      <c r="H27" s="140">
        <f>G27</f>
        <v>50.04724286</v>
      </c>
    </row>
    <row r="28" ht="15.75" customHeight="1">
      <c r="A28" s="137"/>
      <c r="B28" s="19" t="s">
        <v>3</v>
      </c>
      <c r="C28" s="20" t="s">
        <v>11</v>
      </c>
      <c r="D28" s="18">
        <v>27.1</v>
      </c>
      <c r="E28" s="140">
        <f t="shared" si="6"/>
        <v>32.32642857</v>
      </c>
      <c r="F28" s="140">
        <f t="shared" ref="F28:F34" si="8">29%*(D28*100/sum($D$28:$D$34))</f>
        <v>17.12200436</v>
      </c>
      <c r="G28" s="140">
        <f t="shared" si="7"/>
        <v>29.58963221</v>
      </c>
      <c r="H28" s="140">
        <f t="shared" ref="H28:H31" si="9">G28+sum(G$32:G$34)*G28/sum(G$28:G$31)</f>
        <v>33.37012576</v>
      </c>
    </row>
    <row r="29" ht="15.75" customHeight="1">
      <c r="A29" s="127"/>
      <c r="B29" s="8" t="s">
        <v>15</v>
      </c>
      <c r="C29" s="20" t="s">
        <v>16</v>
      </c>
      <c r="D29" s="18">
        <v>8.7</v>
      </c>
      <c r="E29" s="140">
        <f t="shared" si="6"/>
        <v>10.37785714</v>
      </c>
      <c r="F29" s="140">
        <f t="shared" si="8"/>
        <v>5.496732026</v>
      </c>
      <c r="G29" s="140">
        <f t="shared" si="7"/>
        <v>9.499254622</v>
      </c>
      <c r="H29" s="140">
        <f t="shared" si="9"/>
        <v>10.7129186</v>
      </c>
    </row>
    <row r="30" ht="15.75" customHeight="1">
      <c r="A30" s="127"/>
      <c r="B30" s="8" t="s">
        <v>17</v>
      </c>
      <c r="C30" s="21" t="s">
        <v>18</v>
      </c>
      <c r="D30" s="18">
        <v>3.6</v>
      </c>
      <c r="E30" s="140">
        <f t="shared" si="6"/>
        <v>4.294285714</v>
      </c>
      <c r="F30" s="140">
        <f t="shared" si="8"/>
        <v>2.274509804</v>
      </c>
      <c r="G30" s="140">
        <f t="shared" si="7"/>
        <v>3.93072605</v>
      </c>
      <c r="H30" s="140">
        <f t="shared" si="9"/>
        <v>4.432931836</v>
      </c>
    </row>
    <row r="31" ht="15.75" customHeight="1">
      <c r="A31" s="127"/>
      <c r="B31" s="8" t="s">
        <v>19</v>
      </c>
      <c r="C31" s="9" t="s">
        <v>20</v>
      </c>
      <c r="D31" s="18">
        <v>1.3</v>
      </c>
      <c r="E31" s="140">
        <f t="shared" si="6"/>
        <v>1.550714286</v>
      </c>
      <c r="F31" s="140">
        <f t="shared" si="8"/>
        <v>0.8213507625</v>
      </c>
      <c r="G31" s="140">
        <f t="shared" si="7"/>
        <v>1.419428852</v>
      </c>
      <c r="H31" s="140">
        <f t="shared" si="9"/>
        <v>1.600780941</v>
      </c>
    </row>
    <row r="32" ht="15.75" customHeight="1">
      <c r="A32" s="137"/>
      <c r="B32" s="19" t="s">
        <v>21</v>
      </c>
      <c r="C32" s="9" t="s">
        <v>22</v>
      </c>
      <c r="D32" s="18">
        <v>1.9</v>
      </c>
      <c r="E32" s="140">
        <f t="shared" si="6"/>
        <v>2.266428571</v>
      </c>
      <c r="F32" s="140">
        <f t="shared" si="8"/>
        <v>1.20043573</v>
      </c>
      <c r="G32" s="140">
        <f t="shared" si="7"/>
        <v>2.07454986</v>
      </c>
      <c r="H32" s="11"/>
    </row>
    <row r="33" ht="15.75" customHeight="1">
      <c r="A33" s="127"/>
      <c r="B33" s="8" t="s">
        <v>24</v>
      </c>
      <c r="C33" s="20" t="s">
        <v>25</v>
      </c>
      <c r="D33" s="18">
        <v>2.8</v>
      </c>
      <c r="E33" s="140">
        <f t="shared" si="6"/>
        <v>3.34</v>
      </c>
      <c r="F33" s="140">
        <f t="shared" si="8"/>
        <v>1.769063181</v>
      </c>
      <c r="G33" s="140">
        <f t="shared" si="7"/>
        <v>3.057231373</v>
      </c>
      <c r="H33" s="11"/>
    </row>
    <row r="34" ht="15.75" customHeight="1">
      <c r="A34" s="127"/>
      <c r="B34" s="8" t="s">
        <v>26</v>
      </c>
      <c r="C34" s="9" t="s">
        <v>27</v>
      </c>
      <c r="D34" s="18">
        <v>0.5</v>
      </c>
      <c r="E34" s="140">
        <f t="shared" si="6"/>
        <v>0.5964285714</v>
      </c>
      <c r="F34" s="140">
        <f t="shared" si="8"/>
        <v>0.3159041394</v>
      </c>
      <c r="G34" s="140">
        <f t="shared" si="7"/>
        <v>0.5459341737</v>
      </c>
      <c r="H34" s="11"/>
    </row>
    <row r="35" ht="15.75" customHeight="1">
      <c r="B35" s="11"/>
      <c r="C35" s="20" t="s">
        <v>32</v>
      </c>
      <c r="D35" s="18">
        <v>16.2</v>
      </c>
      <c r="E35" s="140"/>
      <c r="F35" s="140"/>
      <c r="G35" s="140"/>
      <c r="H35" s="11"/>
    </row>
    <row r="36" ht="15.75" customHeight="1">
      <c r="A36" s="103"/>
      <c r="B36" s="22" t="s">
        <v>40</v>
      </c>
      <c r="C36" s="4"/>
      <c r="D36" s="23">
        <f t="shared" ref="D36:H36" si="10">sum(D27:D35)</f>
        <v>100.2</v>
      </c>
      <c r="E36" s="140">
        <f t="shared" si="10"/>
        <v>100.2</v>
      </c>
      <c r="F36" s="140">
        <f t="shared" si="10"/>
        <v>100</v>
      </c>
      <c r="G36" s="140">
        <f t="shared" si="10"/>
        <v>100.164</v>
      </c>
      <c r="H36" s="140">
        <f t="shared" si="10"/>
        <v>100.164</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B17:C17"/>
    <mergeCell ref="B36:C36"/>
  </mergeCells>
  <printOptions/>
  <pageMargins bottom="0.75" footer="0.0" header="0.0" left="0.25" right="0.25" top="0.75"/>
  <pageSetup orientation="portrait"/>
  <headerFooter>
    <oddHeader>&amp;CCuadro de intención de voto a nivel nacional en porcentajes %</oddHead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topLeftCell="C1" activePane="topRight" state="frozen"/>
      <selection activeCell="D2" sqref="D2" pane="topRight"/>
    </sheetView>
  </sheetViews>
  <sheetFormatPr customHeight="1" defaultColWidth="14.43" defaultRowHeight="15.0"/>
  <cols>
    <col customWidth="1" min="1" max="1" width="10.0"/>
    <col customWidth="1" min="2" max="2" width="12.57"/>
    <col customWidth="1" min="3" max="3" width="10.57"/>
    <col customWidth="1" min="4" max="4" width="13.14"/>
    <col customWidth="1" min="5" max="9" width="9.86"/>
    <col customWidth="1" min="10" max="10" width="11.0"/>
    <col customWidth="1" min="11" max="11" width="11.71"/>
    <col customWidth="1" min="12" max="12" width="12.86"/>
    <col customWidth="1" min="13" max="15" width="9.86"/>
    <col customWidth="1" min="16" max="33" width="10.71"/>
  </cols>
  <sheetData>
    <row r="1">
      <c r="K1" s="142"/>
    </row>
    <row r="2">
      <c r="C2" s="156" t="s">
        <v>89</v>
      </c>
      <c r="D2" s="156" t="s">
        <v>90</v>
      </c>
      <c r="E2" s="156" t="s">
        <v>91</v>
      </c>
      <c r="F2" s="156" t="s">
        <v>92</v>
      </c>
      <c r="G2" s="156" t="s">
        <v>93</v>
      </c>
      <c r="H2" s="156" t="s">
        <v>94</v>
      </c>
      <c r="I2" s="156" t="s">
        <v>95</v>
      </c>
      <c r="J2" s="156" t="s">
        <v>96</v>
      </c>
      <c r="K2" s="156" t="s">
        <v>97</v>
      </c>
      <c r="L2" s="157">
        <v>43678.0</v>
      </c>
      <c r="N2" s="158" t="s">
        <v>98</v>
      </c>
      <c r="O2" s="159">
        <v>262267.0</v>
      </c>
      <c r="P2" s="159">
        <v>2016.0</v>
      </c>
    </row>
    <row r="3">
      <c r="B3" s="51" t="s">
        <v>10</v>
      </c>
      <c r="C3" s="160">
        <f t="shared" ref="C3:C4" si="1">(0.6*(C19*C$16+D19*D$16+E19*E$16+F19*F$16)/sum(C$16:F$16))+(0.4*(C19*C$15+D19*D$15+E19*E$15+F19*F$15)/sum(C$15:F$15))</f>
        <v>34.98442792</v>
      </c>
      <c r="D3" s="160">
        <f t="shared" ref="D3:D4" si="2">G19</f>
        <v>29</v>
      </c>
      <c r="E3" s="160">
        <f t="shared" ref="E3:E4" si="3">(0.6*((H19*H$16+I19*I$16)/sum(H$16:I$16))+0.4*((H19*H$15+I19*I$15)/sum(H$15:I$15)))</f>
        <v>31.99504644</v>
      </c>
      <c r="F3" s="160">
        <f t="shared" ref="F3:F5" si="4">(0.6*((J19*J$16+K19*K$16)/sum(J$16:K$16))+0.4*((J19*J$15+K19*K$15)/sum(J$15:K$15)))</f>
        <v>32.53615334</v>
      </c>
      <c r="G3" s="160">
        <f t="shared" ref="G3:G5" si="5">(0.6*((L19*L$16+M19*M$16)/sum(L$16:M$16))+0.4*((L19*L$15+M19*M$15)/SUM(L$15:M$15)))</f>
        <v>33.52771869</v>
      </c>
      <c r="H3" s="160">
        <f t="shared" ref="H3:H5" si="6">(0.6*((N19*N$16+O19*O$16+P19*P$16)/sum(N$16:P$16))+0.4*((N19*N$15+O19*O$15+P19*P$15)/SUM(N$15:P$15)))</f>
        <v>33.69648061</v>
      </c>
      <c r="I3" s="161">
        <f t="shared" ref="I3:I5" si="7">(0.6*((Q19*Q$16+R19*R$16)/sum(Q$16:R$16))+0.4*((Q19*Q$15+R19*R$15)/SUM(Q$15:R$15)))</f>
        <v>33.44241071</v>
      </c>
      <c r="J3" s="160">
        <f t="shared" ref="J3:J5" si="8">(0.6*((S19*S$16+T19*T$16)/sum(S$16:T$16))+0.4*((S19*S$15+T19*T$15)/SUM(S$15:T$15)))</f>
        <v>36.53694133</v>
      </c>
      <c r="K3" s="160">
        <f t="shared" ref="K3:K5" si="9">(0.6*((U19*U$16+V19*V$16+W19*W$16)/sum(U$16:W$16))+0.4*((U19*U$15+V19*V$15+W19*W$15)/SUM(U$15:W$15)))</f>
        <v>36.72339166</v>
      </c>
      <c r="L3" s="161">
        <f t="shared" ref="L3:L5" si="10">(0.6*((X19*X$16+Y19*Y$16)/sum(X$16:Y$16))+0.4*((X19*X$15+Y19*Y$15)/SUM(X$15:Y$15)))</f>
        <v>39.5589874</v>
      </c>
      <c r="N3" s="162" t="s">
        <v>99</v>
      </c>
      <c r="O3" s="163">
        <v>5490919.0</v>
      </c>
      <c r="P3" s="164"/>
    </row>
    <row r="4">
      <c r="B4" s="51" t="s">
        <v>11</v>
      </c>
      <c r="C4" s="160">
        <f t="shared" si="1"/>
        <v>28.70265528</v>
      </c>
      <c r="D4" s="160">
        <f t="shared" si="2"/>
        <v>34</v>
      </c>
      <c r="E4" s="160">
        <f t="shared" si="3"/>
        <v>31.55182663</v>
      </c>
      <c r="F4" s="160">
        <f t="shared" si="4"/>
        <v>28.13203665</v>
      </c>
      <c r="G4" s="160">
        <f t="shared" si="5"/>
        <v>30.27475203</v>
      </c>
      <c r="H4" s="160">
        <f t="shared" si="6"/>
        <v>29.06820212</v>
      </c>
      <c r="I4" s="161">
        <f t="shared" si="7"/>
        <v>26.32723214</v>
      </c>
      <c r="J4" s="160">
        <f t="shared" si="8"/>
        <v>27.44311044</v>
      </c>
      <c r="K4" s="160">
        <f t="shared" si="9"/>
        <v>25.74458703</v>
      </c>
      <c r="L4" s="161">
        <f t="shared" si="10"/>
        <v>22.509986</v>
      </c>
      <c r="O4" s="165">
        <f>O2/O3</f>
        <v>0.04776377142</v>
      </c>
    </row>
    <row r="5">
      <c r="B5" s="51" t="s">
        <v>16</v>
      </c>
      <c r="C5" s="166">
        <v>2.0</v>
      </c>
      <c r="D5" s="166">
        <v>0.0</v>
      </c>
      <c r="E5" s="166">
        <v>4.0</v>
      </c>
      <c r="F5" s="160">
        <f t="shared" si="4"/>
        <v>4.84252667</v>
      </c>
      <c r="G5" s="160">
        <f t="shared" si="5"/>
        <v>6.780198375</v>
      </c>
      <c r="H5" s="160">
        <f t="shared" si="6"/>
        <v>7.870364277</v>
      </c>
      <c r="I5" s="161">
        <f t="shared" si="7"/>
        <v>7.442410714</v>
      </c>
      <c r="J5" s="160">
        <f t="shared" si="8"/>
        <v>9.195603969</v>
      </c>
      <c r="K5" s="160">
        <f t="shared" si="9"/>
        <v>10.27248112</v>
      </c>
      <c r="L5" s="161">
        <f t="shared" si="10"/>
        <v>10.264979</v>
      </c>
    </row>
    <row r="6">
      <c r="O6" s="51">
        <v>316248.0</v>
      </c>
    </row>
    <row r="7">
      <c r="O7" s="51">
        <v>5487676.0</v>
      </c>
    </row>
    <row r="8">
      <c r="O8" s="165">
        <f>O6/O7</f>
        <v>0.05762876671</v>
      </c>
    </row>
    <row r="11" ht="40.5" customHeight="1">
      <c r="A11" s="125"/>
      <c r="B11" s="126"/>
      <c r="C11" s="167"/>
      <c r="D11" s="167"/>
      <c r="E11" s="167"/>
      <c r="F11" s="167"/>
      <c r="G11" s="167"/>
      <c r="H11" s="167"/>
      <c r="I11" s="167"/>
      <c r="J11" s="167"/>
      <c r="K11" s="167"/>
      <c r="L11" s="167"/>
      <c r="M11" s="167"/>
      <c r="N11" s="84"/>
      <c r="O11" s="84"/>
      <c r="P11" s="84"/>
      <c r="Q11" s="84"/>
      <c r="R11" s="84"/>
      <c r="S11" s="84"/>
      <c r="T11" s="84"/>
      <c r="U11" s="84"/>
      <c r="V11" s="84"/>
      <c r="W11" s="84"/>
      <c r="X11" s="84"/>
      <c r="Y11" s="84"/>
      <c r="Z11" s="84"/>
      <c r="AA11" s="84"/>
      <c r="AB11" s="84"/>
      <c r="AC11" s="84"/>
      <c r="AD11" s="84"/>
      <c r="AE11" s="84"/>
      <c r="AF11" s="84"/>
      <c r="AG11" s="84"/>
    </row>
    <row r="12" ht="40.5" customHeight="1">
      <c r="A12" s="1"/>
      <c r="B12" s="2"/>
      <c r="C12" s="115">
        <v>43374.0</v>
      </c>
      <c r="D12" s="105"/>
      <c r="E12" s="105"/>
      <c r="F12" s="106"/>
      <c r="G12" s="82">
        <v>43405.0</v>
      </c>
      <c r="H12" s="115">
        <v>43435.0</v>
      </c>
      <c r="I12" s="106"/>
      <c r="J12" s="116">
        <v>43466.0</v>
      </c>
      <c r="K12" s="4"/>
      <c r="L12" s="116">
        <v>43497.0</v>
      </c>
      <c r="M12" s="4"/>
      <c r="N12" s="83">
        <v>43525.0</v>
      </c>
      <c r="O12" s="117"/>
      <c r="P12" s="4"/>
      <c r="Q12" s="83">
        <v>43556.0</v>
      </c>
      <c r="R12" s="4"/>
      <c r="S12" s="83">
        <v>43586.0</v>
      </c>
      <c r="T12" s="4"/>
      <c r="U12" s="83">
        <v>43647.0</v>
      </c>
      <c r="V12" s="117"/>
      <c r="W12" s="4"/>
      <c r="X12" s="168" t="s">
        <v>100</v>
      </c>
      <c r="Z12" s="84"/>
      <c r="AA12" s="84"/>
      <c r="AB12" s="84"/>
      <c r="AC12" s="84"/>
      <c r="AD12" s="84"/>
      <c r="AE12" s="84"/>
      <c r="AF12" s="84"/>
      <c r="AG12" s="84"/>
    </row>
    <row r="13" ht="60.75" customHeight="1">
      <c r="A13" s="5" t="s">
        <v>0</v>
      </c>
      <c r="B13" s="5" t="s">
        <v>1</v>
      </c>
      <c r="C13" s="37" t="s">
        <v>53</v>
      </c>
      <c r="D13" s="37" t="s">
        <v>2</v>
      </c>
      <c r="E13" s="37" t="s">
        <v>56</v>
      </c>
      <c r="F13" s="37" t="s">
        <v>66</v>
      </c>
      <c r="G13" s="86" t="s">
        <v>2</v>
      </c>
      <c r="H13" s="6" t="s">
        <v>2</v>
      </c>
      <c r="I13" s="6" t="s">
        <v>52</v>
      </c>
      <c r="J13" s="37" t="s">
        <v>2</v>
      </c>
      <c r="K13" s="6" t="s">
        <v>54</v>
      </c>
      <c r="L13" s="118" t="s">
        <v>56</v>
      </c>
      <c r="M13" s="86" t="s">
        <v>58</v>
      </c>
      <c r="N13" s="37" t="s">
        <v>59</v>
      </c>
      <c r="O13" s="6" t="s">
        <v>2</v>
      </c>
      <c r="P13" s="37" t="s">
        <v>54</v>
      </c>
      <c r="Q13" s="37" t="s">
        <v>53</v>
      </c>
      <c r="R13" s="37" t="s">
        <v>2</v>
      </c>
      <c r="S13" s="37" t="s">
        <v>67</v>
      </c>
      <c r="T13" s="37" t="s">
        <v>2</v>
      </c>
      <c r="U13" s="37" t="s">
        <v>101</v>
      </c>
      <c r="V13" s="37" t="s">
        <v>54</v>
      </c>
      <c r="W13" s="37" t="s">
        <v>2</v>
      </c>
      <c r="X13" s="37" t="s">
        <v>81</v>
      </c>
      <c r="Y13" s="37" t="s">
        <v>67</v>
      </c>
      <c r="Z13" s="169"/>
      <c r="AA13" s="169"/>
      <c r="AB13" s="169"/>
      <c r="AC13" s="169"/>
      <c r="AD13" s="169"/>
      <c r="AE13" s="169"/>
      <c r="AF13" s="169"/>
      <c r="AG13" s="169"/>
    </row>
    <row r="14">
      <c r="A14" s="8"/>
      <c r="B14" s="9"/>
      <c r="C14" s="109" t="s">
        <v>68</v>
      </c>
      <c r="D14" s="27" t="s">
        <v>60</v>
      </c>
      <c r="E14" s="109" t="s">
        <v>69</v>
      </c>
      <c r="F14" s="87" t="s">
        <v>61</v>
      </c>
      <c r="G14" s="10" t="s">
        <v>4</v>
      </c>
      <c r="H14" s="10" t="s">
        <v>4</v>
      </c>
      <c r="I14" s="27" t="s">
        <v>55</v>
      </c>
      <c r="J14" s="10" t="s">
        <v>62</v>
      </c>
      <c r="K14" s="27" t="s">
        <v>55</v>
      </c>
      <c r="L14" s="27" t="s">
        <v>57</v>
      </c>
      <c r="M14" s="10" t="s">
        <v>4</v>
      </c>
      <c r="N14" s="88" t="s">
        <v>63</v>
      </c>
      <c r="O14" s="10" t="s">
        <v>4</v>
      </c>
      <c r="P14" s="27" t="s">
        <v>55</v>
      </c>
      <c r="Q14" s="27" t="s">
        <v>57</v>
      </c>
      <c r="R14" s="10" t="s">
        <v>4</v>
      </c>
      <c r="S14" s="27" t="s">
        <v>70</v>
      </c>
      <c r="T14" s="10" t="s">
        <v>4</v>
      </c>
      <c r="U14" s="27" t="s">
        <v>70</v>
      </c>
      <c r="V14" s="27" t="s">
        <v>55</v>
      </c>
      <c r="W14" s="10" t="s">
        <v>4</v>
      </c>
      <c r="X14" s="146" t="s">
        <v>87</v>
      </c>
      <c r="Y14" s="27" t="s">
        <v>70</v>
      </c>
      <c r="Z14" s="170"/>
      <c r="AA14" s="170"/>
      <c r="AB14" s="170"/>
      <c r="AC14" s="170"/>
      <c r="AD14" s="170"/>
      <c r="AE14" s="170"/>
      <c r="AF14" s="170"/>
      <c r="AG14" s="170"/>
    </row>
    <row r="15">
      <c r="A15" s="12"/>
      <c r="B15" s="8" t="s">
        <v>5</v>
      </c>
      <c r="C15" s="109">
        <v>1000.0</v>
      </c>
      <c r="D15" s="89">
        <v>1478.0</v>
      </c>
      <c r="E15" s="89">
        <v>2250.0</v>
      </c>
      <c r="F15" s="89">
        <v>2439.0</v>
      </c>
      <c r="G15" s="27">
        <v>800.0</v>
      </c>
      <c r="H15" s="27">
        <v>800.0</v>
      </c>
      <c r="I15" s="27">
        <v>900.0</v>
      </c>
      <c r="J15" s="27">
        <v>1478.0</v>
      </c>
      <c r="K15" s="27">
        <v>900.0</v>
      </c>
      <c r="L15" s="27">
        <v>1815.0</v>
      </c>
      <c r="M15" s="10">
        <v>800.0</v>
      </c>
      <c r="N15" s="88">
        <v>2000.0</v>
      </c>
      <c r="O15" s="10">
        <v>800.0</v>
      </c>
      <c r="P15" s="27">
        <v>900.0</v>
      </c>
      <c r="Q15" s="27">
        <v>2000.0</v>
      </c>
      <c r="R15" s="10">
        <v>800.0</v>
      </c>
      <c r="S15" s="40">
        <v>2250.0</v>
      </c>
      <c r="T15" s="10">
        <v>800.0</v>
      </c>
      <c r="U15" s="18">
        <v>2015.0</v>
      </c>
      <c r="V15" s="27">
        <v>900.0</v>
      </c>
      <c r="W15" s="10">
        <v>800.0</v>
      </c>
      <c r="X15" s="27">
        <v>2036.0</v>
      </c>
      <c r="Y15" s="40">
        <v>2250.0</v>
      </c>
      <c r="Z15" s="170"/>
      <c r="AA15" s="170"/>
      <c r="AB15" s="170"/>
      <c r="AC15" s="170"/>
      <c r="AD15" s="170"/>
      <c r="AE15" s="170"/>
      <c r="AF15" s="170"/>
      <c r="AG15" s="170"/>
    </row>
    <row r="16">
      <c r="A16" s="13"/>
      <c r="B16" s="8" t="s">
        <v>6</v>
      </c>
      <c r="C16" s="110">
        <v>0.82</v>
      </c>
      <c r="D16" s="16">
        <v>0.7</v>
      </c>
      <c r="E16" s="110">
        <v>0.82</v>
      </c>
      <c r="F16" s="29">
        <v>0.82</v>
      </c>
      <c r="G16" s="16">
        <v>0.7</v>
      </c>
      <c r="H16" s="16">
        <v>0.7</v>
      </c>
      <c r="I16" s="16">
        <v>0.44</v>
      </c>
      <c r="J16" s="16">
        <v>0.7</v>
      </c>
      <c r="K16" s="16">
        <v>0.44</v>
      </c>
      <c r="L16" s="16">
        <v>0.58</v>
      </c>
      <c r="M16" s="14">
        <v>0.7</v>
      </c>
      <c r="N16" s="90">
        <v>0.7</v>
      </c>
      <c r="O16" s="14">
        <v>0.7</v>
      </c>
      <c r="P16" s="16">
        <v>0.44</v>
      </c>
      <c r="Q16" s="16">
        <v>0.58</v>
      </c>
      <c r="R16" s="14">
        <v>0.7</v>
      </c>
      <c r="S16" s="16">
        <v>0.82</v>
      </c>
      <c r="T16" s="14">
        <v>0.7</v>
      </c>
      <c r="U16" s="119">
        <v>0.82</v>
      </c>
      <c r="V16" s="16">
        <v>0.44</v>
      </c>
      <c r="W16" s="14">
        <v>0.7</v>
      </c>
      <c r="X16" s="29">
        <v>0.82</v>
      </c>
      <c r="Y16" s="16">
        <v>0.82</v>
      </c>
      <c r="Z16" s="171"/>
      <c r="AA16" s="171"/>
      <c r="AB16" s="171"/>
      <c r="AC16" s="171"/>
      <c r="AD16" s="171"/>
      <c r="AE16" s="171"/>
      <c r="AF16" s="171"/>
      <c r="AG16" s="171"/>
    </row>
    <row r="17">
      <c r="B17" s="8" t="s">
        <v>7</v>
      </c>
      <c r="C17" s="16">
        <v>0.95</v>
      </c>
      <c r="D17" s="16">
        <v>0.95</v>
      </c>
      <c r="E17" s="16">
        <v>0.95</v>
      </c>
      <c r="F17" s="16">
        <v>0.95</v>
      </c>
      <c r="G17" s="16">
        <v>0.95</v>
      </c>
      <c r="H17" s="16">
        <v>0.95</v>
      </c>
      <c r="I17" s="16">
        <v>0.95</v>
      </c>
      <c r="J17" s="16">
        <v>0.95</v>
      </c>
      <c r="K17" s="16">
        <v>0.95</v>
      </c>
      <c r="L17" s="16">
        <v>0.95</v>
      </c>
      <c r="M17" s="16">
        <v>0.95</v>
      </c>
      <c r="N17" s="16">
        <v>0.95</v>
      </c>
      <c r="O17" s="16">
        <v>0.95</v>
      </c>
      <c r="P17" s="16">
        <v>0.95</v>
      </c>
      <c r="Q17" s="16">
        <v>0.95</v>
      </c>
      <c r="R17" s="16">
        <v>0.95</v>
      </c>
      <c r="S17" s="16">
        <v>0.95</v>
      </c>
      <c r="T17" s="16">
        <v>0.95</v>
      </c>
      <c r="U17" s="16">
        <v>0.95</v>
      </c>
      <c r="V17" s="16">
        <v>0.95</v>
      </c>
      <c r="W17" s="16">
        <v>0.95</v>
      </c>
      <c r="X17" s="16">
        <v>0.95</v>
      </c>
      <c r="Y17" s="16">
        <v>0.95</v>
      </c>
      <c r="Z17" s="110"/>
      <c r="AA17" s="110"/>
      <c r="AB17" s="110"/>
      <c r="AC17" s="110"/>
      <c r="AD17" s="110"/>
      <c r="AE17" s="110"/>
      <c r="AF17" s="110"/>
      <c r="AG17" s="110"/>
    </row>
    <row r="18">
      <c r="A18" s="8"/>
      <c r="B18" s="8" t="s">
        <v>8</v>
      </c>
      <c r="C18" s="41">
        <v>0.031</v>
      </c>
      <c r="D18" s="41">
        <v>0.026</v>
      </c>
      <c r="E18" s="41">
        <v>0.028</v>
      </c>
      <c r="F18" s="120"/>
      <c r="G18" s="17">
        <v>0.0347</v>
      </c>
      <c r="H18" s="17">
        <v>0.0347</v>
      </c>
      <c r="I18" s="42">
        <v>0.033</v>
      </c>
      <c r="J18" s="42">
        <v>0.026</v>
      </c>
      <c r="K18" s="42">
        <v>0.033</v>
      </c>
      <c r="L18" s="42">
        <v>0.023</v>
      </c>
      <c r="M18" s="17">
        <v>0.0347</v>
      </c>
      <c r="N18" s="42">
        <v>0.022</v>
      </c>
      <c r="O18" s="17">
        <v>0.0347</v>
      </c>
      <c r="P18" s="42">
        <v>0.033</v>
      </c>
      <c r="Q18" s="17">
        <v>0.0219</v>
      </c>
      <c r="R18" s="17">
        <v>0.0347</v>
      </c>
      <c r="S18" s="112">
        <v>0.025</v>
      </c>
      <c r="T18" s="17">
        <v>0.0347</v>
      </c>
      <c r="U18" s="121">
        <v>0.022</v>
      </c>
      <c r="V18" s="42">
        <v>0.033</v>
      </c>
      <c r="W18" s="17">
        <v>0.0347</v>
      </c>
      <c r="X18" s="17">
        <v>0.024</v>
      </c>
      <c r="Y18" s="112">
        <v>0.025</v>
      </c>
      <c r="Z18" s="172"/>
      <c r="AA18" s="172"/>
      <c r="AB18" s="172"/>
      <c r="AC18" s="172"/>
      <c r="AD18" s="172"/>
      <c r="AE18" s="172"/>
      <c r="AF18" s="172"/>
      <c r="AG18" s="172"/>
    </row>
    <row r="19">
      <c r="A19" s="8" t="s">
        <v>9</v>
      </c>
      <c r="B19" s="9" t="s">
        <v>10</v>
      </c>
      <c r="C19" s="20">
        <v>39.0</v>
      </c>
      <c r="D19" s="9">
        <v>31.0</v>
      </c>
      <c r="E19" s="20">
        <v>35.0</v>
      </c>
      <c r="F19" s="20">
        <v>35.0</v>
      </c>
      <c r="G19" s="9">
        <v>29.0</v>
      </c>
      <c r="H19" s="9">
        <v>30.0</v>
      </c>
      <c r="I19" s="9">
        <v>34.5</v>
      </c>
      <c r="J19" s="20">
        <v>32.0</v>
      </c>
      <c r="K19" s="9">
        <v>33.4</v>
      </c>
      <c r="L19" s="122">
        <v>35.6</v>
      </c>
      <c r="M19" s="18">
        <v>31.0</v>
      </c>
      <c r="N19" s="18">
        <v>37.5</v>
      </c>
      <c r="O19" s="18">
        <v>31.0</v>
      </c>
      <c r="P19" s="18">
        <v>30.2</v>
      </c>
      <c r="Q19" s="18">
        <v>33.0</v>
      </c>
      <c r="R19" s="18">
        <v>34.0</v>
      </c>
      <c r="S19" s="18">
        <v>38.1</v>
      </c>
      <c r="T19" s="18">
        <v>34.0</v>
      </c>
      <c r="U19" s="18">
        <v>37.0</v>
      </c>
      <c r="V19" s="18">
        <v>38.4</v>
      </c>
      <c r="W19" s="18">
        <v>35.0</v>
      </c>
      <c r="X19" s="18">
        <v>39.1</v>
      </c>
      <c r="Y19" s="18">
        <v>40.0</v>
      </c>
      <c r="Z19" s="51"/>
      <c r="AA19" s="51"/>
      <c r="AB19" s="51"/>
      <c r="AC19" s="51"/>
      <c r="AD19" s="51"/>
      <c r="AE19" s="51"/>
      <c r="AF19" s="51"/>
      <c r="AG19" s="51"/>
    </row>
    <row r="20">
      <c r="A20" s="19" t="s">
        <v>3</v>
      </c>
      <c r="B20" s="20" t="s">
        <v>11</v>
      </c>
      <c r="C20" s="20">
        <v>25.0</v>
      </c>
      <c r="D20" s="9">
        <v>33.0</v>
      </c>
      <c r="E20" s="20">
        <v>31.0</v>
      </c>
      <c r="F20" s="20">
        <v>26.0</v>
      </c>
      <c r="G20" s="9">
        <v>34.0</v>
      </c>
      <c r="H20" s="9">
        <v>39.0</v>
      </c>
      <c r="I20" s="148">
        <v>22.2</v>
      </c>
      <c r="J20" s="94">
        <v>32.0</v>
      </c>
      <c r="K20" s="9">
        <v>21.9</v>
      </c>
      <c r="L20" s="122">
        <v>30.5</v>
      </c>
      <c r="M20" s="18">
        <v>30.0</v>
      </c>
      <c r="N20" s="18">
        <v>28.6</v>
      </c>
      <c r="O20" s="18">
        <v>32.0</v>
      </c>
      <c r="P20" s="18">
        <v>26.1</v>
      </c>
      <c r="Q20" s="18">
        <v>25.0</v>
      </c>
      <c r="R20" s="18">
        <v>28.0</v>
      </c>
      <c r="S20" s="18">
        <v>27.1</v>
      </c>
      <c r="T20" s="18">
        <v>28.0</v>
      </c>
      <c r="U20" s="18">
        <v>26.0</v>
      </c>
      <c r="V20" s="18">
        <v>23.6</v>
      </c>
      <c r="W20" s="18">
        <v>27.0</v>
      </c>
      <c r="X20" s="18">
        <v>22.0</v>
      </c>
      <c r="Y20" s="18">
        <v>23.0</v>
      </c>
      <c r="Z20" s="51"/>
      <c r="AA20" s="51"/>
      <c r="AB20" s="51"/>
      <c r="AC20" s="51"/>
      <c r="AD20" s="51"/>
      <c r="AE20" s="51"/>
      <c r="AF20" s="51"/>
      <c r="AG20" s="51"/>
    </row>
    <row r="21">
      <c r="A21" s="8" t="s">
        <v>15</v>
      </c>
      <c r="B21" s="20" t="s">
        <v>16</v>
      </c>
      <c r="C21" s="20"/>
      <c r="D21" s="20"/>
      <c r="E21" s="20"/>
      <c r="F21" s="9">
        <v>2.0</v>
      </c>
      <c r="G21" s="9"/>
      <c r="H21" s="9">
        <v>4.0</v>
      </c>
      <c r="I21" s="9"/>
      <c r="J21" s="20">
        <v>4.0</v>
      </c>
      <c r="K21" s="9">
        <v>6.2</v>
      </c>
      <c r="L21" s="122">
        <v>6.6</v>
      </c>
      <c r="M21" s="18">
        <v>7.0</v>
      </c>
      <c r="N21" s="18">
        <v>7.6</v>
      </c>
      <c r="O21" s="18">
        <v>8.0</v>
      </c>
      <c r="P21" s="18">
        <v>8.2</v>
      </c>
      <c r="Q21" s="18">
        <v>7.0</v>
      </c>
      <c r="R21" s="18">
        <v>8.0</v>
      </c>
      <c r="S21" s="18">
        <v>8.7</v>
      </c>
      <c r="T21" s="18">
        <v>10.0</v>
      </c>
      <c r="U21" s="18">
        <v>9.0</v>
      </c>
      <c r="V21" s="18">
        <v>11.9</v>
      </c>
      <c r="W21" s="18">
        <v>11.0</v>
      </c>
      <c r="X21" s="18">
        <v>9.5</v>
      </c>
      <c r="Y21" s="18">
        <v>11.0</v>
      </c>
      <c r="Z21" s="51"/>
      <c r="AA21" s="51"/>
      <c r="AB21" s="51"/>
      <c r="AC21" s="51"/>
      <c r="AD21" s="51"/>
      <c r="AE21" s="51"/>
      <c r="AF21" s="51"/>
      <c r="AG21" s="51"/>
    </row>
    <row r="22">
      <c r="A22" s="19"/>
      <c r="B22" s="20" t="s">
        <v>12</v>
      </c>
      <c r="C22" s="20"/>
      <c r="D22" s="9">
        <v>1.0</v>
      </c>
      <c r="E22" s="20"/>
      <c r="F22" s="9">
        <v>4.0</v>
      </c>
      <c r="G22" s="9"/>
      <c r="H22" s="9"/>
      <c r="I22" s="149"/>
      <c r="J22" s="96"/>
      <c r="K22" s="9"/>
      <c r="L22" s="123"/>
      <c r="M22" s="11"/>
      <c r="N22" s="11"/>
      <c r="O22" s="11"/>
      <c r="P22" s="11"/>
      <c r="Q22" s="11"/>
      <c r="R22" s="11"/>
      <c r="S22" s="11"/>
      <c r="T22" s="11"/>
      <c r="U22" s="11"/>
      <c r="V22" s="11"/>
      <c r="W22" s="11"/>
      <c r="X22" s="11"/>
      <c r="Y22" s="11"/>
    </row>
    <row r="23">
      <c r="A23" s="8"/>
      <c r="B23" s="9" t="s">
        <v>13</v>
      </c>
      <c r="C23" s="20">
        <v>6.0</v>
      </c>
      <c r="D23" s="9">
        <v>4.0</v>
      </c>
      <c r="E23" s="20"/>
      <c r="F23" s="9">
        <v>6.0</v>
      </c>
      <c r="G23" s="9"/>
      <c r="H23" s="9"/>
      <c r="I23" s="9"/>
      <c r="J23" s="20"/>
      <c r="K23" s="9"/>
      <c r="L23" s="123"/>
      <c r="M23" s="11"/>
      <c r="N23" s="11"/>
      <c r="O23" s="11"/>
      <c r="P23" s="11"/>
      <c r="Q23" s="11"/>
      <c r="R23" s="11"/>
      <c r="S23" s="11"/>
      <c r="T23" s="11"/>
      <c r="U23" s="11"/>
      <c r="V23" s="11"/>
      <c r="W23" s="11"/>
      <c r="X23" s="11"/>
      <c r="Y23" s="11"/>
    </row>
    <row r="24" ht="16.5" customHeight="1">
      <c r="A24" s="8"/>
      <c r="B24" s="20" t="s">
        <v>14</v>
      </c>
      <c r="C24" s="20">
        <v>4.0</v>
      </c>
      <c r="D24" s="9">
        <v>9.0</v>
      </c>
      <c r="E24" s="9">
        <v>11.0</v>
      </c>
      <c r="F24" s="9">
        <v>4.0</v>
      </c>
      <c r="G24" s="9">
        <v>10.0</v>
      </c>
      <c r="H24" s="9"/>
      <c r="I24" s="9"/>
      <c r="J24" s="20"/>
      <c r="K24" s="20"/>
      <c r="L24" s="123"/>
      <c r="M24" s="11"/>
      <c r="N24" s="11"/>
      <c r="O24" s="11"/>
      <c r="P24" s="11"/>
      <c r="Q24" s="11"/>
      <c r="R24" s="11"/>
      <c r="S24" s="11"/>
      <c r="T24" s="11"/>
      <c r="U24" s="11"/>
      <c r="V24" s="11"/>
      <c r="W24" s="11"/>
    </row>
    <row r="25">
      <c r="A25" s="8" t="s">
        <v>17</v>
      </c>
      <c r="B25" s="21" t="s">
        <v>18</v>
      </c>
      <c r="C25" s="20"/>
      <c r="D25" s="9">
        <v>1.0</v>
      </c>
      <c r="E25" s="20"/>
      <c r="F25" s="20"/>
      <c r="G25" s="9">
        <v>3.0</v>
      </c>
      <c r="H25" s="9">
        <v>3.0</v>
      </c>
      <c r="I25" s="9">
        <v>1.2</v>
      </c>
      <c r="J25" s="20">
        <v>2.0</v>
      </c>
      <c r="K25" s="9">
        <v>3.1</v>
      </c>
      <c r="L25" s="122">
        <v>4.1</v>
      </c>
      <c r="M25" s="18">
        <v>2.0</v>
      </c>
      <c r="N25" s="18">
        <v>4.1</v>
      </c>
      <c r="O25" s="18">
        <v>2.0</v>
      </c>
      <c r="P25" s="18">
        <v>2.8</v>
      </c>
      <c r="Q25" s="18">
        <v>2.0</v>
      </c>
      <c r="R25" s="18">
        <v>1.0</v>
      </c>
      <c r="S25" s="18">
        <v>3.6</v>
      </c>
      <c r="T25" s="18">
        <v>1.0</v>
      </c>
      <c r="U25" s="18">
        <v>3.0</v>
      </c>
      <c r="V25" s="18">
        <v>2.6</v>
      </c>
      <c r="W25" s="18">
        <v>1.0</v>
      </c>
      <c r="X25" s="51"/>
      <c r="Y25" s="51"/>
      <c r="Z25" s="51"/>
      <c r="AA25" s="51"/>
      <c r="AB25" s="51"/>
      <c r="AC25" s="51"/>
      <c r="AD25" s="51"/>
      <c r="AE25" s="51"/>
      <c r="AF25" s="51"/>
      <c r="AG25" s="51"/>
    </row>
    <row r="26">
      <c r="A26" s="8" t="s">
        <v>19</v>
      </c>
      <c r="B26" s="9" t="s">
        <v>20</v>
      </c>
      <c r="C26" s="20"/>
      <c r="D26" s="9">
        <v>1.0</v>
      </c>
      <c r="E26" s="20"/>
      <c r="F26" s="9">
        <v>4.0</v>
      </c>
      <c r="G26" s="9">
        <v>2.0</v>
      </c>
      <c r="H26" s="9">
        <v>2.0</v>
      </c>
      <c r="I26" s="9"/>
      <c r="J26" s="20">
        <v>2.0</v>
      </c>
      <c r="K26" s="9">
        <v>1.9</v>
      </c>
      <c r="L26" s="122">
        <v>0.8</v>
      </c>
      <c r="M26" s="18">
        <v>2.0</v>
      </c>
      <c r="N26" s="18">
        <v>2.7</v>
      </c>
      <c r="O26" s="18">
        <v>3.0</v>
      </c>
      <c r="P26" s="18">
        <v>1.3</v>
      </c>
      <c r="Q26" s="11"/>
      <c r="R26" s="18">
        <v>3.0</v>
      </c>
      <c r="S26" s="18">
        <v>1.3</v>
      </c>
      <c r="T26" s="18">
        <v>2.0</v>
      </c>
      <c r="U26" s="18">
        <v>2.0</v>
      </c>
      <c r="V26" s="18">
        <v>1.9</v>
      </c>
      <c r="W26" s="18">
        <v>2.0</v>
      </c>
      <c r="X26" s="51"/>
      <c r="Y26" s="51"/>
      <c r="Z26" s="51"/>
      <c r="AA26" s="51"/>
      <c r="AB26" s="51"/>
      <c r="AC26" s="51"/>
      <c r="AD26" s="51"/>
      <c r="AE26" s="51"/>
      <c r="AF26" s="51"/>
      <c r="AG26" s="51"/>
    </row>
    <row r="27">
      <c r="A27" s="19" t="s">
        <v>21</v>
      </c>
      <c r="B27" s="9" t="s">
        <v>22</v>
      </c>
      <c r="C27" s="20"/>
      <c r="D27" s="20"/>
      <c r="E27" s="20"/>
      <c r="F27" s="20"/>
      <c r="G27" s="20"/>
      <c r="H27" s="20"/>
      <c r="I27" s="20"/>
      <c r="J27" s="20"/>
      <c r="K27" s="9">
        <v>0.4</v>
      </c>
      <c r="L27" s="122">
        <v>2.2</v>
      </c>
      <c r="M27" s="11"/>
      <c r="N27" s="11"/>
      <c r="O27" s="11"/>
      <c r="P27" s="18">
        <v>0.5</v>
      </c>
      <c r="Q27" s="11"/>
      <c r="R27" s="18">
        <v>1.0</v>
      </c>
      <c r="S27" s="18">
        <v>1.9</v>
      </c>
      <c r="T27" s="11"/>
      <c r="U27" s="18">
        <v>1.0</v>
      </c>
      <c r="V27" s="18"/>
      <c r="W27" s="18"/>
      <c r="X27" s="51"/>
      <c r="Y27" s="51"/>
      <c r="Z27" s="51"/>
      <c r="AA27" s="51"/>
      <c r="AB27" s="51"/>
      <c r="AC27" s="51"/>
      <c r="AD27" s="51"/>
      <c r="AE27" s="51"/>
      <c r="AF27" s="51"/>
      <c r="AG27" s="51"/>
    </row>
    <row r="28">
      <c r="A28" s="8"/>
      <c r="B28" s="20" t="s">
        <v>23</v>
      </c>
      <c r="C28" s="20">
        <v>3.0</v>
      </c>
      <c r="D28" s="20"/>
      <c r="E28" s="20"/>
      <c r="F28" s="20"/>
      <c r="G28" s="20"/>
      <c r="H28" s="20"/>
      <c r="I28" s="20"/>
      <c r="J28" s="20"/>
      <c r="K28" s="20"/>
      <c r="L28" s="123"/>
      <c r="M28" s="11"/>
      <c r="N28" s="11"/>
      <c r="O28" s="11"/>
      <c r="P28" s="11"/>
      <c r="Q28" s="11"/>
      <c r="R28" s="11"/>
      <c r="S28" s="11"/>
      <c r="T28" s="11"/>
      <c r="U28" s="11"/>
      <c r="V28" s="11"/>
      <c r="W28" s="11"/>
    </row>
    <row r="29">
      <c r="A29" s="8" t="s">
        <v>24</v>
      </c>
      <c r="B29" s="20" t="s">
        <v>25</v>
      </c>
      <c r="C29" s="20"/>
      <c r="D29" s="9">
        <v>1.0</v>
      </c>
      <c r="E29" s="20"/>
      <c r="F29" s="20"/>
      <c r="G29" s="9">
        <v>4.0</v>
      </c>
      <c r="H29" s="9">
        <v>2.0</v>
      </c>
      <c r="I29" s="9"/>
      <c r="J29" s="20">
        <v>3.0</v>
      </c>
      <c r="K29" s="9">
        <v>1.2</v>
      </c>
      <c r="L29" s="122">
        <v>3.1</v>
      </c>
      <c r="M29" s="18">
        <v>3.0</v>
      </c>
      <c r="N29" s="11"/>
      <c r="O29" s="18">
        <v>2.0</v>
      </c>
      <c r="P29" s="18">
        <v>2.6</v>
      </c>
      <c r="Q29" s="18">
        <v>3.0</v>
      </c>
      <c r="R29" s="18">
        <v>1.0</v>
      </c>
      <c r="S29" s="18">
        <v>2.8</v>
      </c>
      <c r="T29" s="11"/>
      <c r="U29" s="18">
        <v>0.3</v>
      </c>
      <c r="V29" s="18">
        <v>1.7</v>
      </c>
      <c r="W29" s="18"/>
      <c r="X29" s="51"/>
      <c r="Y29" s="51"/>
      <c r="Z29" s="51"/>
      <c r="AA29" s="51"/>
      <c r="AB29" s="51"/>
      <c r="AC29" s="51"/>
      <c r="AD29" s="51"/>
      <c r="AE29" s="51"/>
      <c r="AF29" s="51"/>
      <c r="AG29" s="51"/>
    </row>
    <row r="30">
      <c r="A30" s="8" t="s">
        <v>26</v>
      </c>
      <c r="B30" s="9" t="s">
        <v>27</v>
      </c>
      <c r="C30" s="20"/>
      <c r="D30" s="20"/>
      <c r="E30" s="20"/>
      <c r="F30" s="20"/>
      <c r="G30" s="20"/>
      <c r="H30" s="20"/>
      <c r="I30" s="20"/>
      <c r="J30" s="20"/>
      <c r="K30" s="9">
        <v>0.8</v>
      </c>
      <c r="L30" s="122">
        <v>0.3</v>
      </c>
      <c r="M30" s="11"/>
      <c r="N30" s="11"/>
      <c r="O30" s="18">
        <v>1.0</v>
      </c>
      <c r="P30" s="18">
        <v>1.6</v>
      </c>
      <c r="Q30" s="11"/>
      <c r="R30" s="11"/>
      <c r="S30" s="18">
        <v>0.5</v>
      </c>
      <c r="T30" s="11"/>
      <c r="U30" s="18">
        <v>1.0</v>
      </c>
      <c r="V30" s="18">
        <v>0.9</v>
      </c>
      <c r="W30" s="18"/>
      <c r="X30" s="51"/>
      <c r="Y30" s="51"/>
      <c r="Z30" s="51"/>
      <c r="AA30" s="51"/>
      <c r="AB30" s="51"/>
      <c r="AC30" s="51"/>
      <c r="AD30" s="51"/>
      <c r="AE30" s="51"/>
      <c r="AF30" s="51"/>
      <c r="AG30" s="51"/>
    </row>
    <row r="31">
      <c r="A31" s="8" t="s">
        <v>28</v>
      </c>
      <c r="B31" s="9" t="s">
        <v>29</v>
      </c>
      <c r="C31" s="20"/>
      <c r="D31" s="20"/>
      <c r="E31" s="20"/>
      <c r="F31" s="20"/>
      <c r="G31" s="20"/>
      <c r="H31" s="20"/>
      <c r="I31" s="20"/>
      <c r="J31" s="20"/>
      <c r="K31" s="20"/>
      <c r="L31" s="123"/>
      <c r="M31" s="11"/>
      <c r="N31" s="11"/>
      <c r="O31" s="11"/>
      <c r="P31" s="18">
        <v>0.3</v>
      </c>
      <c r="Q31" s="11"/>
      <c r="R31" s="11"/>
      <c r="S31" s="11"/>
      <c r="T31" s="11"/>
      <c r="U31" s="18">
        <v>0.3</v>
      </c>
      <c r="V31" s="18">
        <v>0.1</v>
      </c>
      <c r="W31" s="18"/>
      <c r="X31" s="51"/>
      <c r="Y31" s="51"/>
      <c r="Z31" s="51"/>
      <c r="AA31" s="51"/>
      <c r="AB31" s="51"/>
      <c r="AC31" s="51"/>
      <c r="AD31" s="51"/>
      <c r="AE31" s="51"/>
      <c r="AF31" s="51"/>
      <c r="AG31" s="51"/>
    </row>
    <row r="32">
      <c r="A32" s="11"/>
      <c r="B32" s="20" t="s">
        <v>30</v>
      </c>
      <c r="C32" s="20"/>
      <c r="D32" s="20"/>
      <c r="E32" s="20"/>
      <c r="F32" s="20"/>
      <c r="G32" s="20"/>
      <c r="H32" s="20"/>
      <c r="I32" s="20"/>
      <c r="J32" s="20"/>
      <c r="K32" s="20"/>
      <c r="L32" s="123"/>
      <c r="M32" s="11"/>
      <c r="N32" s="11"/>
      <c r="O32" s="11"/>
      <c r="P32" s="11"/>
      <c r="Q32" s="11"/>
      <c r="R32" s="11"/>
      <c r="S32" s="11"/>
      <c r="T32" s="11"/>
      <c r="U32" s="11"/>
      <c r="V32" s="11"/>
      <c r="W32" s="11"/>
    </row>
    <row r="33">
      <c r="A33" s="11"/>
      <c r="B33" s="20" t="s">
        <v>31</v>
      </c>
      <c r="C33" s="20">
        <v>7.0</v>
      </c>
      <c r="D33" s="20"/>
      <c r="E33" s="9">
        <v>7.0</v>
      </c>
      <c r="F33" s="20"/>
      <c r="G33" s="20"/>
      <c r="H33" s="20"/>
      <c r="I33" s="20"/>
      <c r="J33" s="20"/>
      <c r="K33" s="20"/>
      <c r="L33" s="122"/>
      <c r="M33" s="11"/>
      <c r="N33" s="18">
        <v>1.3</v>
      </c>
      <c r="O33" s="11"/>
      <c r="P33" s="11"/>
      <c r="Q33" s="18">
        <v>8.0</v>
      </c>
      <c r="R33" s="11"/>
      <c r="S33" s="11"/>
      <c r="T33" s="11"/>
      <c r="U33" s="11"/>
      <c r="V33" s="11"/>
      <c r="W33" s="11"/>
    </row>
    <row r="34" ht="15.75" customHeight="1">
      <c r="A34" s="11"/>
      <c r="B34" s="20" t="s">
        <v>32</v>
      </c>
      <c r="C34" s="20">
        <v>3.0</v>
      </c>
      <c r="D34" s="9">
        <v>7.0</v>
      </c>
      <c r="E34" s="9">
        <v>16.0</v>
      </c>
      <c r="F34" s="9">
        <v>19.0</v>
      </c>
      <c r="G34" s="9">
        <v>10.0</v>
      </c>
      <c r="H34" s="9"/>
      <c r="I34" s="9"/>
      <c r="J34" s="20"/>
      <c r="K34" s="9">
        <v>13.4</v>
      </c>
      <c r="L34" s="122">
        <v>16.7</v>
      </c>
      <c r="M34" s="11"/>
      <c r="N34" s="18">
        <v>5.3</v>
      </c>
      <c r="O34" s="18">
        <v>11.0</v>
      </c>
      <c r="P34" s="18">
        <v>26.6</v>
      </c>
      <c r="Q34" s="18">
        <v>7.0</v>
      </c>
      <c r="R34" s="11"/>
      <c r="S34" s="18">
        <v>16.2</v>
      </c>
      <c r="T34" s="11"/>
      <c r="U34" s="18">
        <v>7.0</v>
      </c>
      <c r="V34" s="18">
        <v>18.9</v>
      </c>
      <c r="W34" s="18"/>
      <c r="X34" s="51"/>
      <c r="Y34" s="51"/>
      <c r="Z34" s="51"/>
      <c r="AA34" s="51"/>
      <c r="AB34" s="51"/>
      <c r="AC34" s="51"/>
      <c r="AD34" s="51"/>
      <c r="AE34" s="51"/>
      <c r="AF34" s="51"/>
      <c r="AG34" s="51"/>
    </row>
    <row r="35" ht="15.75" customHeight="1">
      <c r="A35" s="11"/>
      <c r="B35" s="9" t="s">
        <v>33</v>
      </c>
      <c r="C35" s="20"/>
      <c r="D35" s="9"/>
      <c r="E35" s="20"/>
      <c r="F35" s="20"/>
      <c r="G35" s="9"/>
      <c r="H35" s="9"/>
      <c r="I35" s="9"/>
      <c r="J35" s="20"/>
      <c r="K35" s="9">
        <v>18.0</v>
      </c>
      <c r="L35" s="123"/>
      <c r="M35" s="11"/>
      <c r="N35" s="18">
        <v>9.3</v>
      </c>
      <c r="O35" s="98"/>
      <c r="P35" s="11"/>
      <c r="Q35" s="11"/>
      <c r="R35" s="11"/>
      <c r="S35" s="11"/>
      <c r="T35" s="11"/>
      <c r="U35" s="11"/>
      <c r="V35" s="11"/>
      <c r="W35" s="11"/>
    </row>
    <row r="36" ht="15.75" customHeight="1">
      <c r="A36" s="11"/>
      <c r="B36" s="20" t="s">
        <v>34</v>
      </c>
      <c r="C36" s="20">
        <v>13.0</v>
      </c>
      <c r="D36" s="9">
        <v>12.0</v>
      </c>
      <c r="E36" s="20"/>
      <c r="F36" s="20"/>
      <c r="G36" s="9">
        <v>7.0</v>
      </c>
      <c r="H36" s="9"/>
      <c r="I36" s="9"/>
      <c r="J36" s="20"/>
      <c r="K36" s="20"/>
      <c r="L36" s="123"/>
      <c r="M36" s="11"/>
      <c r="N36" s="11"/>
      <c r="O36" s="99">
        <v>10.0</v>
      </c>
      <c r="P36" s="11"/>
      <c r="Q36" s="18">
        <v>15.0</v>
      </c>
      <c r="R36" s="11"/>
      <c r="S36" s="11"/>
      <c r="T36" s="11"/>
      <c r="U36" s="11"/>
      <c r="V36" s="11"/>
      <c r="W36" s="11"/>
    </row>
    <row r="37" ht="15.75" customHeight="1">
      <c r="A37" s="11"/>
      <c r="B37" s="9" t="s">
        <v>35</v>
      </c>
      <c r="C37" s="20"/>
      <c r="D37" s="9"/>
      <c r="E37" s="20"/>
      <c r="F37" s="20"/>
      <c r="G37" s="9"/>
      <c r="H37" s="9"/>
      <c r="I37" s="9"/>
      <c r="J37" s="9"/>
      <c r="K37" s="47"/>
      <c r="L37" s="124"/>
      <c r="M37" s="18"/>
      <c r="N37" s="18">
        <v>3.6</v>
      </c>
      <c r="O37" s="100"/>
      <c r="P37" s="11"/>
      <c r="Q37" s="11"/>
      <c r="R37" s="11"/>
      <c r="S37" s="11"/>
      <c r="T37" s="11"/>
      <c r="U37" s="11"/>
      <c r="V37" s="11"/>
      <c r="W37" s="11"/>
    </row>
    <row r="38" ht="15.75" customHeight="1">
      <c r="A38" s="11"/>
      <c r="B38" s="9" t="s">
        <v>36</v>
      </c>
      <c r="C38" s="20"/>
      <c r="D38" s="9"/>
      <c r="E38" s="20"/>
      <c r="F38" s="20"/>
      <c r="G38" s="9"/>
      <c r="H38" s="9"/>
      <c r="I38" s="9"/>
      <c r="J38" s="9"/>
      <c r="K38" s="47"/>
      <c r="L38" s="124"/>
      <c r="M38" s="18"/>
      <c r="N38" s="18"/>
      <c r="O38" s="100"/>
      <c r="P38" s="11"/>
      <c r="Q38" s="11"/>
      <c r="R38" s="18"/>
      <c r="S38" s="11"/>
      <c r="T38" s="11"/>
      <c r="U38" s="11"/>
      <c r="V38" s="11"/>
      <c r="W38" s="11"/>
    </row>
    <row r="39" ht="15.75" customHeight="1">
      <c r="A39" s="11"/>
      <c r="B39" s="9" t="s">
        <v>37</v>
      </c>
      <c r="C39" s="20"/>
      <c r="D39" s="9"/>
      <c r="E39" s="20"/>
      <c r="F39" s="20"/>
      <c r="G39" s="9"/>
      <c r="H39" s="28">
        <v>20.0</v>
      </c>
      <c r="I39" s="9"/>
      <c r="J39" s="28">
        <v>25.0</v>
      </c>
      <c r="K39" s="47"/>
      <c r="L39" s="124"/>
      <c r="M39" s="7">
        <v>25.0</v>
      </c>
      <c r="N39" s="18"/>
      <c r="O39" s="18"/>
      <c r="P39" s="11"/>
      <c r="Q39" s="11"/>
      <c r="R39" s="7">
        <v>24.0</v>
      </c>
      <c r="S39" s="11"/>
      <c r="T39" s="7">
        <v>24.0</v>
      </c>
      <c r="U39" s="11"/>
      <c r="V39" s="11"/>
      <c r="W39" s="7">
        <v>24.0</v>
      </c>
      <c r="X39" s="173"/>
      <c r="Y39" s="173"/>
      <c r="Z39" s="173"/>
      <c r="AA39" s="173"/>
      <c r="AB39" s="173"/>
      <c r="AC39" s="173"/>
      <c r="AD39" s="173"/>
      <c r="AE39" s="173"/>
      <c r="AF39" s="173"/>
      <c r="AG39" s="173"/>
    </row>
    <row r="40" ht="15.75" customHeight="1">
      <c r="A40" s="11"/>
      <c r="B40" s="9" t="s">
        <v>38</v>
      </c>
      <c r="C40" s="20"/>
      <c r="D40" s="9"/>
      <c r="E40" s="20"/>
      <c r="F40" s="20"/>
      <c r="G40" s="9"/>
      <c r="H40" s="9"/>
      <c r="I40" s="9"/>
      <c r="J40" s="9"/>
      <c r="K40" s="47"/>
      <c r="L40" s="124"/>
      <c r="M40" s="18"/>
      <c r="N40" s="18"/>
      <c r="O40" s="18"/>
      <c r="P40" s="11"/>
      <c r="Q40" s="11"/>
      <c r="R40" s="18"/>
      <c r="S40" s="11"/>
      <c r="T40" s="11"/>
      <c r="U40" s="18">
        <v>2.0</v>
      </c>
      <c r="V40" s="18"/>
      <c r="W40" s="18"/>
      <c r="X40" s="51"/>
      <c r="Y40" s="51"/>
      <c r="Z40" s="51"/>
      <c r="AA40" s="51"/>
      <c r="AB40" s="51"/>
      <c r="AC40" s="51"/>
      <c r="AD40" s="51"/>
      <c r="AE40" s="51"/>
      <c r="AF40" s="51"/>
      <c r="AG40" s="51"/>
    </row>
    <row r="41" ht="15.75" customHeight="1">
      <c r="A41" s="11"/>
      <c r="B41" s="9" t="s">
        <v>39</v>
      </c>
      <c r="C41" s="20"/>
      <c r="D41" s="9"/>
      <c r="E41" s="20"/>
      <c r="F41" s="20"/>
      <c r="G41" s="9"/>
      <c r="H41" s="9"/>
      <c r="I41" s="9"/>
      <c r="J41" s="9"/>
      <c r="K41" s="47"/>
      <c r="L41" s="124"/>
      <c r="M41" s="18"/>
      <c r="N41" s="18"/>
      <c r="O41" s="18"/>
      <c r="P41" s="11"/>
      <c r="Q41" s="11"/>
      <c r="R41" s="18"/>
      <c r="S41" s="11"/>
      <c r="T41" s="11"/>
      <c r="U41" s="18">
        <v>12.0</v>
      </c>
      <c r="V41" s="18"/>
      <c r="W41" s="18"/>
      <c r="X41" s="51"/>
      <c r="Y41" s="51"/>
      <c r="Z41" s="51"/>
      <c r="AA41" s="51"/>
      <c r="AB41" s="51"/>
      <c r="AC41" s="51"/>
      <c r="AD41" s="51"/>
      <c r="AE41" s="51"/>
      <c r="AF41" s="51"/>
      <c r="AG41" s="51"/>
    </row>
    <row r="42" ht="15.75" customHeight="1">
      <c r="A42" s="22" t="s">
        <v>40</v>
      </c>
      <c r="B42" s="174"/>
      <c r="C42" s="48">
        <f t="shared" ref="C42:D42" si="11">SUM(C19:C36)</f>
        <v>100</v>
      </c>
      <c r="D42" s="48">
        <f t="shared" si="11"/>
        <v>100</v>
      </c>
      <c r="E42" s="23">
        <v>100.0</v>
      </c>
      <c r="F42" s="23">
        <v>100.0</v>
      </c>
      <c r="G42" s="23">
        <v>99.0</v>
      </c>
      <c r="H42" s="23">
        <v>100.0</v>
      </c>
      <c r="I42" s="23">
        <v>57.9</v>
      </c>
      <c r="J42" s="23">
        <v>100.0</v>
      </c>
      <c r="K42" s="50">
        <v>100.3</v>
      </c>
      <c r="L42" s="50">
        <v>99.9</v>
      </c>
      <c r="M42" s="23">
        <v>100.0</v>
      </c>
      <c r="N42" s="23">
        <v>100.0</v>
      </c>
      <c r="O42" s="23">
        <v>100.0</v>
      </c>
      <c r="P42" s="23">
        <v>100.2</v>
      </c>
      <c r="Q42" s="23">
        <v>100.0</v>
      </c>
      <c r="R42" s="23">
        <v>100.0</v>
      </c>
      <c r="S42" s="23">
        <v>100.2</v>
      </c>
      <c r="T42" s="23">
        <v>99.0</v>
      </c>
      <c r="U42" s="23">
        <v>100.6</v>
      </c>
      <c r="V42" s="23">
        <v>100.0</v>
      </c>
      <c r="W42" s="23">
        <v>100.0</v>
      </c>
      <c r="X42" s="103"/>
      <c r="Y42" s="103"/>
      <c r="Z42" s="103"/>
      <c r="AA42" s="103"/>
      <c r="AB42" s="103"/>
      <c r="AC42" s="103"/>
      <c r="AD42" s="103"/>
      <c r="AE42" s="103"/>
      <c r="AF42" s="103"/>
      <c r="AG42" s="103"/>
    </row>
    <row r="43" ht="15.75" customHeight="1">
      <c r="A43" s="103"/>
      <c r="B43" s="103"/>
      <c r="C43" s="150"/>
      <c r="D43" s="150"/>
      <c r="E43" s="103"/>
      <c r="F43" s="103"/>
      <c r="G43" s="103"/>
      <c r="H43" s="103"/>
      <c r="I43" s="103"/>
      <c r="J43" s="103"/>
    </row>
    <row r="44" ht="15.75" customHeight="1">
      <c r="A44" s="103"/>
      <c r="B44" s="103"/>
      <c r="C44" s="150"/>
      <c r="D44" s="150"/>
      <c r="E44" s="103"/>
      <c r="F44" s="103"/>
      <c r="G44" s="103"/>
      <c r="H44" s="103"/>
      <c r="I44" s="103"/>
      <c r="J44" s="103"/>
    </row>
    <row r="45" ht="15.75" customHeight="1">
      <c r="A45" s="103"/>
      <c r="B45" s="103"/>
      <c r="C45" s="150"/>
      <c r="D45" s="150"/>
      <c r="E45" s="103"/>
      <c r="F45" s="103"/>
      <c r="G45" s="103"/>
      <c r="H45" s="103"/>
      <c r="I45" s="103"/>
      <c r="J45" s="103"/>
    </row>
    <row r="46" ht="15.75" customHeight="1">
      <c r="A46" s="103"/>
      <c r="B46" s="103"/>
      <c r="C46" s="150"/>
      <c r="D46" s="150"/>
      <c r="E46" s="103"/>
      <c r="F46" s="103"/>
      <c r="G46" s="103"/>
      <c r="H46" s="103"/>
      <c r="I46" s="103"/>
      <c r="J46" s="103"/>
    </row>
    <row r="47" ht="15.75" customHeight="1">
      <c r="A47" s="103"/>
      <c r="B47" s="103"/>
      <c r="C47" s="150"/>
      <c r="D47" s="150"/>
      <c r="E47" s="103"/>
      <c r="F47" s="103"/>
      <c r="G47" s="103"/>
      <c r="H47" s="103"/>
      <c r="I47" s="103"/>
      <c r="J47" s="103"/>
    </row>
    <row r="48" ht="15.75" customHeight="1">
      <c r="A48" s="103"/>
      <c r="B48" s="103"/>
      <c r="C48" s="150"/>
      <c r="D48" s="150"/>
      <c r="E48" s="103"/>
      <c r="F48" s="103"/>
      <c r="G48" s="103"/>
      <c r="H48" s="103"/>
      <c r="I48" s="103"/>
      <c r="J48" s="103"/>
    </row>
    <row r="49" ht="15.75" customHeight="1">
      <c r="A49" s="103"/>
      <c r="B49" s="103"/>
      <c r="C49" s="150"/>
      <c r="D49" s="150"/>
      <c r="E49" s="103"/>
      <c r="F49" s="103"/>
      <c r="G49" s="103"/>
      <c r="H49" s="103"/>
      <c r="I49" s="103"/>
      <c r="J49" s="103"/>
    </row>
    <row r="50" ht="15.75" customHeight="1">
      <c r="A50" s="103"/>
      <c r="B50" s="103"/>
      <c r="C50" s="150"/>
      <c r="D50" s="150"/>
      <c r="E50" s="103"/>
      <c r="F50" s="103"/>
      <c r="G50" s="103"/>
      <c r="H50" s="103"/>
      <c r="I50" s="103"/>
      <c r="J50" s="103"/>
    </row>
    <row r="51" ht="15.75" customHeight="1"/>
    <row r="52" ht="15.75" customHeight="1">
      <c r="A52" s="151"/>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sheetData>
  <mergeCells count="9">
    <mergeCell ref="S12:T12"/>
    <mergeCell ref="Q12:R12"/>
    <mergeCell ref="U12:W12"/>
    <mergeCell ref="X12:Y12"/>
    <mergeCell ref="L12:M12"/>
    <mergeCell ref="N12:P12"/>
    <mergeCell ref="J12:K12"/>
    <mergeCell ref="H12:I12"/>
    <mergeCell ref="C12:F12"/>
  </mergeCells>
  <printOptions/>
  <pageMargins bottom="0.75" footer="0.0" header="0.0" left="0.25" right="0.25" top="0.75"/>
  <pageSetup orientation="landscape"/>
  <headerFooter>
    <oddHeader>&amp;CCuadro de intención de voto a nivel nacional en porcentajes %</oddHead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4.14"/>
    <col customWidth="1" min="4" max="5" width="10.71"/>
  </cols>
  <sheetData>
    <row r="4">
      <c r="B4" s="1"/>
      <c r="C4" s="2"/>
      <c r="D4" s="3">
        <v>43617.0</v>
      </c>
      <c r="E4" s="4"/>
    </row>
    <row r="5" ht="62.25" customHeight="1">
      <c r="B5" s="5" t="s">
        <v>0</v>
      </c>
      <c r="C5" s="5" t="s">
        <v>1</v>
      </c>
      <c r="D5" s="6" t="s">
        <v>2</v>
      </c>
      <c r="E5" s="7" t="s">
        <v>3</v>
      </c>
    </row>
    <row r="6">
      <c r="B6" s="8"/>
      <c r="C6" s="9"/>
      <c r="D6" s="10" t="s">
        <v>4</v>
      </c>
      <c r="E6" s="11"/>
    </row>
    <row r="7">
      <c r="B7" s="12"/>
      <c r="C7" s="8" t="s">
        <v>5</v>
      </c>
      <c r="D7" s="10">
        <v>800.0</v>
      </c>
      <c r="E7" s="11"/>
    </row>
    <row r="8">
      <c r="B8" s="13"/>
      <c r="C8" s="8" t="s">
        <v>6</v>
      </c>
      <c r="D8" s="14">
        <v>0.7</v>
      </c>
      <c r="E8" s="15">
        <v>0.82</v>
      </c>
    </row>
    <row r="9">
      <c r="C9" s="8" t="s">
        <v>7</v>
      </c>
      <c r="D9" s="16">
        <v>0.95</v>
      </c>
      <c r="E9" s="16">
        <v>0.95</v>
      </c>
    </row>
    <row r="10">
      <c r="B10" s="8"/>
      <c r="C10" s="8" t="s">
        <v>8</v>
      </c>
      <c r="D10" s="17">
        <v>0.0347</v>
      </c>
      <c r="E10" s="11"/>
    </row>
    <row r="11">
      <c r="B11" s="8" t="s">
        <v>9</v>
      </c>
      <c r="C11" s="9" t="s">
        <v>10</v>
      </c>
      <c r="D11" s="18">
        <v>36.0</v>
      </c>
      <c r="E11" s="18">
        <v>39.0</v>
      </c>
    </row>
    <row r="12">
      <c r="B12" s="19" t="s">
        <v>3</v>
      </c>
      <c r="C12" s="20" t="s">
        <v>11</v>
      </c>
      <c r="D12" s="18">
        <v>28.0</v>
      </c>
      <c r="E12" s="18">
        <v>26.0</v>
      </c>
    </row>
    <row r="13">
      <c r="B13" s="19"/>
      <c r="C13" s="20" t="s">
        <v>12</v>
      </c>
      <c r="D13" s="11"/>
      <c r="E13" s="11"/>
    </row>
    <row r="14">
      <c r="B14" s="8"/>
      <c r="C14" s="9" t="s">
        <v>13</v>
      </c>
      <c r="D14" s="11"/>
      <c r="E14" s="11"/>
    </row>
    <row r="15">
      <c r="B15" s="8"/>
      <c r="C15" s="20" t="s">
        <v>14</v>
      </c>
      <c r="D15" s="11"/>
      <c r="E15" s="11"/>
    </row>
    <row r="16">
      <c r="B16" s="8" t="s">
        <v>15</v>
      </c>
      <c r="C16" s="20" t="s">
        <v>16</v>
      </c>
      <c r="D16" s="18">
        <v>11.0</v>
      </c>
      <c r="E16" s="18">
        <v>11.0</v>
      </c>
    </row>
    <row r="17">
      <c r="B17" s="8" t="s">
        <v>17</v>
      </c>
      <c r="C17" s="21" t="s">
        <v>18</v>
      </c>
      <c r="D17" s="11"/>
      <c r="E17" s="11"/>
    </row>
    <row r="18">
      <c r="B18" s="8" t="s">
        <v>19</v>
      </c>
      <c r="C18" s="9" t="s">
        <v>20</v>
      </c>
      <c r="D18" s="11"/>
      <c r="E18" s="11"/>
    </row>
    <row r="19">
      <c r="B19" s="19" t="s">
        <v>21</v>
      </c>
      <c r="C19" s="9" t="s">
        <v>22</v>
      </c>
      <c r="D19" s="11"/>
      <c r="E19" s="11"/>
    </row>
    <row r="20">
      <c r="B20" s="8"/>
      <c r="C20" s="20" t="s">
        <v>23</v>
      </c>
      <c r="D20" s="11"/>
      <c r="E20" s="11"/>
    </row>
    <row r="21">
      <c r="B21" s="8" t="s">
        <v>24</v>
      </c>
      <c r="C21" s="20" t="s">
        <v>25</v>
      </c>
      <c r="D21" s="11"/>
      <c r="E21" s="11"/>
    </row>
    <row r="22">
      <c r="B22" s="8" t="s">
        <v>26</v>
      </c>
      <c r="C22" s="9" t="s">
        <v>27</v>
      </c>
      <c r="D22" s="11"/>
      <c r="E22" s="11"/>
    </row>
    <row r="23">
      <c r="B23" s="8" t="s">
        <v>28</v>
      </c>
      <c r="C23" s="9" t="s">
        <v>29</v>
      </c>
      <c r="D23" s="11"/>
      <c r="E23" s="11"/>
    </row>
    <row r="24">
      <c r="B24" s="11"/>
      <c r="C24" s="20" t="s">
        <v>30</v>
      </c>
      <c r="D24" s="11"/>
      <c r="E24" s="11"/>
    </row>
    <row r="25">
      <c r="B25" s="11"/>
      <c r="C25" s="20" t="s">
        <v>31</v>
      </c>
      <c r="D25" s="11"/>
      <c r="E25" s="11"/>
    </row>
    <row r="26">
      <c r="B26" s="11"/>
      <c r="C26" s="20" t="s">
        <v>32</v>
      </c>
      <c r="D26" s="11"/>
      <c r="E26" s="11"/>
    </row>
    <row r="27">
      <c r="B27" s="11"/>
      <c r="C27" s="9" t="s">
        <v>33</v>
      </c>
      <c r="D27" s="11"/>
      <c r="E27" s="11"/>
    </row>
    <row r="28">
      <c r="B28" s="11"/>
      <c r="C28" s="20" t="s">
        <v>34</v>
      </c>
      <c r="D28" s="11"/>
      <c r="E28" s="11"/>
    </row>
    <row r="29">
      <c r="B29" s="11"/>
      <c r="C29" s="9" t="s">
        <v>35</v>
      </c>
      <c r="D29" s="11"/>
      <c r="E29" s="11"/>
    </row>
    <row r="30">
      <c r="B30" s="11"/>
      <c r="C30" s="9" t="s">
        <v>36</v>
      </c>
      <c r="D30" s="11"/>
      <c r="E30" s="11"/>
    </row>
    <row r="31">
      <c r="B31" s="11"/>
      <c r="C31" s="9" t="s">
        <v>37</v>
      </c>
      <c r="D31" s="11"/>
      <c r="E31" s="11"/>
    </row>
    <row r="32">
      <c r="B32" s="11"/>
      <c r="C32" s="9" t="s">
        <v>38</v>
      </c>
      <c r="D32" s="11"/>
      <c r="E32" s="11"/>
    </row>
    <row r="33">
      <c r="B33" s="11"/>
      <c r="C33" s="9" t="s">
        <v>39</v>
      </c>
      <c r="D33" s="11"/>
      <c r="E33" s="11"/>
    </row>
    <row r="34">
      <c r="B34" s="22" t="s">
        <v>40</v>
      </c>
      <c r="C34" s="4"/>
      <c r="D34" s="23">
        <v>75.0</v>
      </c>
      <c r="E34" s="23">
        <v>76.0</v>
      </c>
    </row>
  </sheetData>
  <mergeCells count="2">
    <mergeCell ref="D4:E4"/>
    <mergeCell ref="B34:C3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0.71"/>
  </cols>
  <sheetData>
    <row r="2">
      <c r="B2" s="1"/>
      <c r="C2" s="2"/>
      <c r="D2" s="24">
        <v>43466.0</v>
      </c>
      <c r="E2" s="25">
        <v>43525.0</v>
      </c>
      <c r="F2" s="24">
        <v>43556.0</v>
      </c>
    </row>
    <row r="3" ht="75.75" customHeight="1">
      <c r="B3" s="5" t="s">
        <v>0</v>
      </c>
      <c r="C3" s="5" t="s">
        <v>1</v>
      </c>
      <c r="D3" s="26" t="s">
        <v>41</v>
      </c>
      <c r="E3" s="6" t="s">
        <v>42</v>
      </c>
      <c r="F3" s="26" t="s">
        <v>43</v>
      </c>
    </row>
    <row r="4">
      <c r="B4" s="8"/>
      <c r="C4" s="9"/>
      <c r="D4" s="9" t="s">
        <v>44</v>
      </c>
      <c r="E4" s="27" t="s">
        <v>45</v>
      </c>
      <c r="F4" s="9" t="s">
        <v>46</v>
      </c>
    </row>
    <row r="5">
      <c r="B5" s="12"/>
      <c r="C5" s="8" t="s">
        <v>5</v>
      </c>
      <c r="D5" s="28">
        <v>1066.0</v>
      </c>
      <c r="E5" s="27">
        <v>1066.0</v>
      </c>
      <c r="F5" s="9">
        <v>1400.0</v>
      </c>
    </row>
    <row r="6">
      <c r="B6" s="13"/>
      <c r="C6" s="8" t="s">
        <v>6</v>
      </c>
      <c r="D6" s="9"/>
      <c r="E6" s="29"/>
      <c r="F6" s="9"/>
    </row>
    <row r="7">
      <c r="C7" s="8" t="s">
        <v>7</v>
      </c>
      <c r="D7" s="30">
        <v>0.95</v>
      </c>
      <c r="E7" s="29"/>
      <c r="F7" s="30">
        <v>0.9</v>
      </c>
    </row>
    <row r="8">
      <c r="B8" s="8"/>
      <c r="C8" s="8" t="s">
        <v>8</v>
      </c>
      <c r="D8" s="30">
        <v>0.03</v>
      </c>
      <c r="E8" s="31"/>
      <c r="F8" s="9" t="s">
        <v>47</v>
      </c>
    </row>
    <row r="9">
      <c r="B9" s="8" t="s">
        <v>9</v>
      </c>
      <c r="C9" s="9" t="s">
        <v>10</v>
      </c>
      <c r="D9" s="9">
        <v>31.0</v>
      </c>
      <c r="E9" s="18">
        <v>26.4</v>
      </c>
      <c r="F9" s="9">
        <v>25.0</v>
      </c>
    </row>
    <row r="10">
      <c r="B10" s="19" t="s">
        <v>3</v>
      </c>
      <c r="C10" s="20" t="s">
        <v>11</v>
      </c>
      <c r="D10" s="9">
        <v>8.0</v>
      </c>
      <c r="E10" s="18">
        <v>21.1</v>
      </c>
      <c r="F10" s="9">
        <v>16.0</v>
      </c>
    </row>
    <row r="11">
      <c r="B11" s="19"/>
      <c r="C11" s="20" t="s">
        <v>12</v>
      </c>
      <c r="D11" s="20"/>
      <c r="E11" s="11"/>
      <c r="F11" s="20"/>
    </row>
    <row r="12">
      <c r="B12" s="8"/>
      <c r="C12" s="9" t="s">
        <v>13</v>
      </c>
      <c r="D12" s="9"/>
      <c r="E12" s="11"/>
      <c r="F12" s="9"/>
    </row>
    <row r="13">
      <c r="B13" s="8"/>
      <c r="C13" s="20" t="s">
        <v>14</v>
      </c>
      <c r="D13" s="20"/>
      <c r="E13" s="11"/>
      <c r="F13" s="20"/>
    </row>
    <row r="14">
      <c r="B14" s="8" t="s">
        <v>15</v>
      </c>
      <c r="C14" s="20" t="s">
        <v>16</v>
      </c>
      <c r="D14" s="9">
        <v>13.0</v>
      </c>
      <c r="E14" s="18">
        <v>5.7</v>
      </c>
      <c r="F14" s="9">
        <v>7.0</v>
      </c>
    </row>
    <row r="15">
      <c r="B15" s="8" t="s">
        <v>17</v>
      </c>
      <c r="C15" s="21" t="s">
        <v>18</v>
      </c>
      <c r="D15" s="21">
        <v>1.0</v>
      </c>
      <c r="E15" s="18"/>
      <c r="F15" s="21">
        <v>8.0</v>
      </c>
    </row>
    <row r="16">
      <c r="B16" s="8" t="s">
        <v>19</v>
      </c>
      <c r="C16" s="9" t="s">
        <v>20</v>
      </c>
      <c r="D16" s="9">
        <v>25.0</v>
      </c>
      <c r="E16" s="18">
        <v>2.6</v>
      </c>
      <c r="F16" s="9"/>
    </row>
    <row r="17">
      <c r="B17" s="19" t="s">
        <v>21</v>
      </c>
      <c r="C17" s="9" t="s">
        <v>22</v>
      </c>
      <c r="D17" s="9">
        <v>9.0</v>
      </c>
      <c r="E17" s="18">
        <v>7.7</v>
      </c>
      <c r="F17" s="9"/>
    </row>
    <row r="18">
      <c r="B18" s="8"/>
      <c r="C18" s="20" t="s">
        <v>23</v>
      </c>
      <c r="D18" s="20"/>
      <c r="E18" s="11"/>
      <c r="F18" s="20"/>
    </row>
    <row r="19">
      <c r="B19" s="8" t="s">
        <v>24</v>
      </c>
      <c r="C19" s="20" t="s">
        <v>25</v>
      </c>
      <c r="D19" s="9">
        <v>1.0</v>
      </c>
      <c r="E19" s="18"/>
      <c r="F19" s="9">
        <v>1.0</v>
      </c>
    </row>
    <row r="20">
      <c r="B20" s="8" t="s">
        <v>26</v>
      </c>
      <c r="C20" s="9" t="s">
        <v>27</v>
      </c>
      <c r="D20" s="9"/>
      <c r="E20" s="18"/>
      <c r="F20" s="9"/>
    </row>
    <row r="21">
      <c r="B21" s="8" t="s">
        <v>28</v>
      </c>
      <c r="C21" s="9" t="s">
        <v>29</v>
      </c>
      <c r="D21" s="9"/>
      <c r="E21" s="18"/>
      <c r="F21" s="9"/>
    </row>
    <row r="22">
      <c r="B22" s="11"/>
      <c r="C22" s="20" t="s">
        <v>30</v>
      </c>
      <c r="D22" s="20"/>
      <c r="E22" s="11"/>
      <c r="F22" s="20"/>
    </row>
    <row r="23">
      <c r="B23" s="11"/>
      <c r="C23" s="20" t="s">
        <v>31</v>
      </c>
      <c r="D23" s="9">
        <v>2.0</v>
      </c>
      <c r="E23" s="18">
        <v>6.5</v>
      </c>
      <c r="F23" s="20"/>
    </row>
    <row r="24">
      <c r="B24" s="11"/>
      <c r="C24" s="20" t="s">
        <v>32</v>
      </c>
      <c r="D24" s="20"/>
      <c r="E24" s="18">
        <v>21.0</v>
      </c>
      <c r="F24" s="9">
        <v>43.0</v>
      </c>
    </row>
    <row r="25">
      <c r="B25" s="11"/>
      <c r="C25" s="9" t="s">
        <v>33</v>
      </c>
      <c r="D25" s="9"/>
      <c r="E25" s="11"/>
      <c r="F25" s="9"/>
    </row>
    <row r="26">
      <c r="B26" s="11"/>
      <c r="C26" s="20" t="s">
        <v>34</v>
      </c>
      <c r="D26" s="20"/>
      <c r="E26" s="18">
        <v>9.0</v>
      </c>
      <c r="F26" s="20"/>
    </row>
    <row r="27">
      <c r="B27" s="11"/>
      <c r="C27" s="9" t="s">
        <v>35</v>
      </c>
      <c r="D27" s="9"/>
      <c r="E27" s="11"/>
      <c r="F27" s="9"/>
    </row>
    <row r="28">
      <c r="B28" s="11"/>
      <c r="C28" s="9" t="s">
        <v>36</v>
      </c>
      <c r="D28" s="9"/>
      <c r="E28" s="11"/>
      <c r="F28" s="9"/>
    </row>
    <row r="29">
      <c r="B29" s="11"/>
      <c r="C29" s="9" t="s">
        <v>37</v>
      </c>
      <c r="D29" s="9">
        <v>10.0</v>
      </c>
      <c r="E29" s="11"/>
      <c r="F29" s="9"/>
    </row>
    <row r="30">
      <c r="B30" s="11"/>
      <c r="C30" s="9" t="s">
        <v>38</v>
      </c>
      <c r="D30" s="9"/>
      <c r="E30" s="11"/>
      <c r="F30" s="9"/>
    </row>
    <row r="31">
      <c r="B31" s="11"/>
      <c r="C31" s="9" t="s">
        <v>39</v>
      </c>
      <c r="D31" s="9"/>
      <c r="E31" s="11"/>
      <c r="F31" s="9"/>
    </row>
    <row r="32">
      <c r="B32" s="22" t="s">
        <v>40</v>
      </c>
      <c r="C32" s="4"/>
      <c r="D32" s="23">
        <v>100.0</v>
      </c>
      <c r="E32" s="23">
        <v>100.0</v>
      </c>
      <c r="F32" s="23">
        <v>100.0</v>
      </c>
    </row>
  </sheetData>
  <mergeCells count="1">
    <mergeCell ref="B32:C3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A3" s="1"/>
      <c r="B3" s="2"/>
      <c r="C3" s="32" t="s">
        <v>48</v>
      </c>
      <c r="D3" s="32" t="s">
        <v>49</v>
      </c>
      <c r="E3" s="33">
        <v>43282.0</v>
      </c>
      <c r="F3" s="34" t="s">
        <v>50</v>
      </c>
      <c r="G3" s="34" t="s">
        <v>51</v>
      </c>
      <c r="H3" s="33">
        <v>43435.0</v>
      </c>
      <c r="I3" s="35">
        <v>43101.0</v>
      </c>
      <c r="J3" s="25">
        <v>43160.0</v>
      </c>
      <c r="K3" s="36">
        <v>43647.0</v>
      </c>
    </row>
    <row r="4" ht="76.5" customHeight="1">
      <c r="A4" s="5" t="s">
        <v>0</v>
      </c>
      <c r="B4" s="5" t="s">
        <v>1</v>
      </c>
      <c r="C4" s="37" t="s">
        <v>52</v>
      </c>
      <c r="D4" s="37" t="s">
        <v>52</v>
      </c>
      <c r="E4" s="37" t="s">
        <v>52</v>
      </c>
      <c r="F4" s="37" t="s">
        <v>53</v>
      </c>
      <c r="G4" s="37" t="s">
        <v>52</v>
      </c>
      <c r="H4" s="38" t="s">
        <v>52</v>
      </c>
      <c r="I4" s="37" t="s">
        <v>54</v>
      </c>
      <c r="J4" s="37" t="s">
        <v>54</v>
      </c>
      <c r="K4" s="37" t="s">
        <v>54</v>
      </c>
    </row>
    <row r="5">
      <c r="A5" s="8"/>
      <c r="B5" s="9"/>
      <c r="C5" s="27" t="s">
        <v>55</v>
      </c>
      <c r="D5" s="27" t="s">
        <v>55</v>
      </c>
      <c r="E5" s="27" t="s">
        <v>55</v>
      </c>
      <c r="F5" s="27" t="s">
        <v>55</v>
      </c>
      <c r="G5" s="27" t="s">
        <v>55</v>
      </c>
      <c r="H5" s="39" t="s">
        <v>55</v>
      </c>
      <c r="I5" s="27" t="s">
        <v>55</v>
      </c>
      <c r="J5" s="27" t="s">
        <v>55</v>
      </c>
      <c r="K5" s="27" t="s">
        <v>55</v>
      </c>
    </row>
    <row r="6">
      <c r="A6" s="12"/>
      <c r="B6" s="8" t="s">
        <v>5</v>
      </c>
      <c r="C6" s="40">
        <v>900.0</v>
      </c>
      <c r="D6" s="40">
        <v>900.0</v>
      </c>
      <c r="E6" s="27">
        <v>900.0</v>
      </c>
      <c r="F6" s="27">
        <v>1000.0</v>
      </c>
      <c r="G6" s="27">
        <v>901.0</v>
      </c>
      <c r="H6" s="27">
        <v>900.0</v>
      </c>
      <c r="I6" s="27">
        <v>900.0</v>
      </c>
      <c r="J6" s="27">
        <v>900.0</v>
      </c>
      <c r="K6" s="27">
        <v>900.0</v>
      </c>
    </row>
    <row r="7">
      <c r="A7" s="13"/>
      <c r="B7" s="8" t="s">
        <v>6</v>
      </c>
      <c r="C7" s="16">
        <v>0.44</v>
      </c>
      <c r="D7" s="16">
        <v>0.44</v>
      </c>
      <c r="E7" s="16">
        <v>0.44</v>
      </c>
      <c r="F7" s="16">
        <v>0.44</v>
      </c>
      <c r="G7" s="16">
        <v>0.44</v>
      </c>
      <c r="H7" s="16">
        <v>0.44</v>
      </c>
      <c r="I7" s="16">
        <v>0.44</v>
      </c>
      <c r="J7" s="16">
        <v>0.44</v>
      </c>
      <c r="K7" s="16">
        <v>0.44</v>
      </c>
    </row>
    <row r="8">
      <c r="B8" s="8" t="s">
        <v>7</v>
      </c>
      <c r="C8" s="16">
        <v>0.95</v>
      </c>
      <c r="D8" s="16">
        <v>0.95</v>
      </c>
      <c r="E8" s="16">
        <v>0.95</v>
      </c>
      <c r="F8" s="16">
        <v>0.95</v>
      </c>
      <c r="G8" s="16">
        <v>0.95</v>
      </c>
      <c r="H8" s="16">
        <v>0.95</v>
      </c>
      <c r="I8" s="16">
        <v>0.95</v>
      </c>
      <c r="J8" s="16">
        <v>0.95</v>
      </c>
      <c r="K8" s="16">
        <v>0.95</v>
      </c>
    </row>
    <row r="9">
      <c r="A9" s="8"/>
      <c r="B9" s="8" t="s">
        <v>8</v>
      </c>
      <c r="C9" s="41">
        <v>0.033</v>
      </c>
      <c r="D9" s="41">
        <v>0.033</v>
      </c>
      <c r="E9" s="41">
        <v>0.033</v>
      </c>
      <c r="F9" s="41">
        <v>0.031</v>
      </c>
      <c r="G9" s="41">
        <v>0.033</v>
      </c>
      <c r="H9" s="42">
        <v>0.033</v>
      </c>
      <c r="I9" s="42">
        <v>0.033</v>
      </c>
      <c r="J9" s="42">
        <v>0.033</v>
      </c>
      <c r="K9" s="42">
        <v>0.033</v>
      </c>
    </row>
    <row r="10">
      <c r="A10" s="8" t="s">
        <v>9</v>
      </c>
      <c r="B10" s="9" t="s">
        <v>10</v>
      </c>
      <c r="C10" s="9">
        <v>27.9</v>
      </c>
      <c r="D10" s="20">
        <v>27.4</v>
      </c>
      <c r="E10" s="9">
        <v>29.1</v>
      </c>
      <c r="F10" s="20">
        <v>29.0</v>
      </c>
      <c r="G10" s="20">
        <v>28.3</v>
      </c>
      <c r="H10" s="43">
        <v>34.5</v>
      </c>
      <c r="I10" s="9">
        <v>33.4</v>
      </c>
      <c r="J10" s="18">
        <v>30.2</v>
      </c>
      <c r="K10" s="18">
        <v>38.4</v>
      </c>
    </row>
    <row r="11">
      <c r="A11" s="19" t="s">
        <v>3</v>
      </c>
      <c r="B11" s="20" t="s">
        <v>11</v>
      </c>
      <c r="C11" s="9">
        <v>18.2</v>
      </c>
      <c r="D11" s="20">
        <v>23.4</v>
      </c>
      <c r="E11" s="20">
        <v>21.8</v>
      </c>
      <c r="F11" s="20">
        <v>27.0</v>
      </c>
      <c r="G11" s="20">
        <v>26.2</v>
      </c>
      <c r="H11" s="44">
        <v>22.2</v>
      </c>
      <c r="I11" s="9">
        <v>21.9</v>
      </c>
      <c r="J11" s="18">
        <v>26.1</v>
      </c>
      <c r="K11" s="18">
        <v>23.6</v>
      </c>
    </row>
    <row r="12">
      <c r="A12" s="19"/>
      <c r="B12" s="20" t="s">
        <v>12</v>
      </c>
      <c r="C12" s="9">
        <v>4.1</v>
      </c>
      <c r="D12" s="20">
        <v>2.5</v>
      </c>
      <c r="E12" s="20">
        <v>2.1</v>
      </c>
      <c r="F12" s="20">
        <v>3.0</v>
      </c>
      <c r="G12" s="20">
        <v>2.4</v>
      </c>
      <c r="H12" s="45"/>
      <c r="I12" s="9"/>
      <c r="J12" s="11"/>
      <c r="K12" s="11"/>
    </row>
    <row r="13">
      <c r="A13" s="8"/>
      <c r="B13" s="9" t="s">
        <v>13</v>
      </c>
      <c r="C13" s="9">
        <v>9.2</v>
      </c>
      <c r="D13" s="20">
        <v>11.8</v>
      </c>
      <c r="E13" s="20">
        <v>8.7</v>
      </c>
      <c r="F13" s="20">
        <v>7.0</v>
      </c>
      <c r="G13" s="20">
        <v>7.6</v>
      </c>
      <c r="H13" s="43"/>
      <c r="I13" s="9"/>
      <c r="J13" s="11"/>
      <c r="K13" s="11"/>
    </row>
    <row r="14">
      <c r="A14" s="8"/>
      <c r="B14" s="20" t="s">
        <v>14</v>
      </c>
      <c r="C14" s="9">
        <v>7.5</v>
      </c>
      <c r="D14" s="20">
        <v>7.2</v>
      </c>
      <c r="E14" s="20">
        <v>6.1</v>
      </c>
      <c r="F14" s="20">
        <v>9.0</v>
      </c>
      <c r="G14" s="20">
        <v>6.8</v>
      </c>
      <c r="H14" s="43"/>
      <c r="I14" s="20"/>
      <c r="J14" s="11"/>
      <c r="K14" s="11"/>
    </row>
    <row r="15">
      <c r="A15" s="8" t="s">
        <v>15</v>
      </c>
      <c r="B15" s="20" t="s">
        <v>16</v>
      </c>
      <c r="C15" s="20"/>
      <c r="D15" s="20"/>
      <c r="E15" s="20"/>
      <c r="F15" s="20"/>
      <c r="G15" s="20"/>
      <c r="H15" s="43"/>
      <c r="I15" s="9">
        <v>6.2</v>
      </c>
      <c r="J15" s="18">
        <v>8.2</v>
      </c>
      <c r="K15" s="18">
        <v>11.9</v>
      </c>
    </row>
    <row r="16">
      <c r="A16" s="8" t="s">
        <v>17</v>
      </c>
      <c r="B16" s="21" t="s">
        <v>18</v>
      </c>
      <c r="C16" s="20"/>
      <c r="D16" s="20"/>
      <c r="E16" s="20"/>
      <c r="F16" s="20"/>
      <c r="G16" s="20"/>
      <c r="H16" s="43">
        <v>1.2</v>
      </c>
      <c r="I16" s="9">
        <v>3.1</v>
      </c>
      <c r="J16" s="18">
        <v>2.8</v>
      </c>
      <c r="K16" s="18">
        <v>2.6</v>
      </c>
    </row>
    <row r="17">
      <c r="A17" s="8" t="s">
        <v>19</v>
      </c>
      <c r="B17" s="9" t="s">
        <v>20</v>
      </c>
      <c r="C17" s="20"/>
      <c r="D17" s="20"/>
      <c r="E17" s="20"/>
      <c r="F17" s="20"/>
      <c r="G17" s="20"/>
      <c r="H17" s="43"/>
      <c r="I17" s="9">
        <v>1.9</v>
      </c>
      <c r="J17" s="18">
        <v>1.3</v>
      </c>
      <c r="K17" s="18">
        <v>1.9</v>
      </c>
    </row>
    <row r="18">
      <c r="A18" s="19" t="s">
        <v>21</v>
      </c>
      <c r="B18" s="9" t="s">
        <v>22</v>
      </c>
      <c r="C18" s="20"/>
      <c r="D18" s="20"/>
      <c r="E18" s="20"/>
      <c r="F18" s="20"/>
      <c r="G18" s="20"/>
      <c r="H18" s="46"/>
      <c r="I18" s="9">
        <v>0.4</v>
      </c>
      <c r="J18" s="18">
        <v>0.5</v>
      </c>
      <c r="K18" s="18"/>
    </row>
    <row r="19">
      <c r="A19" s="8"/>
      <c r="B19" s="20" t="s">
        <v>23</v>
      </c>
      <c r="C19" s="9">
        <v>3.4</v>
      </c>
      <c r="D19" s="20">
        <v>2.7</v>
      </c>
      <c r="E19" s="20">
        <v>1.9</v>
      </c>
      <c r="F19" s="20"/>
      <c r="G19" s="20">
        <v>2.0</v>
      </c>
      <c r="H19" s="46"/>
      <c r="I19" s="20"/>
      <c r="J19" s="11"/>
      <c r="K19" s="11"/>
    </row>
    <row r="20">
      <c r="A20" s="8" t="s">
        <v>24</v>
      </c>
      <c r="B20" s="20" t="s">
        <v>25</v>
      </c>
      <c r="C20" s="20"/>
      <c r="D20" s="20"/>
      <c r="E20" s="20"/>
      <c r="F20" s="20"/>
      <c r="G20" s="20"/>
      <c r="H20" s="43"/>
      <c r="I20" s="9">
        <v>1.2</v>
      </c>
      <c r="J20" s="18">
        <v>2.6</v>
      </c>
      <c r="K20" s="18">
        <v>1.7</v>
      </c>
    </row>
    <row r="21">
      <c r="A21" s="8" t="s">
        <v>26</v>
      </c>
      <c r="B21" s="9" t="s">
        <v>27</v>
      </c>
      <c r="C21" s="20"/>
      <c r="D21" s="20"/>
      <c r="E21" s="20"/>
      <c r="F21" s="20"/>
      <c r="G21" s="20"/>
      <c r="H21" s="46"/>
      <c r="I21" s="9">
        <v>0.8</v>
      </c>
      <c r="J21" s="18">
        <v>1.6</v>
      </c>
      <c r="K21" s="18">
        <v>0.9</v>
      </c>
    </row>
    <row r="22">
      <c r="A22" s="8" t="s">
        <v>28</v>
      </c>
      <c r="B22" s="9" t="s">
        <v>29</v>
      </c>
      <c r="C22" s="20"/>
      <c r="D22" s="20"/>
      <c r="E22" s="20"/>
      <c r="F22" s="20"/>
      <c r="G22" s="20"/>
      <c r="H22" s="46"/>
      <c r="I22" s="20"/>
      <c r="J22" s="18">
        <v>0.3</v>
      </c>
      <c r="K22" s="18">
        <v>0.1</v>
      </c>
    </row>
    <row r="23">
      <c r="A23" s="11"/>
      <c r="B23" s="20" t="s">
        <v>30</v>
      </c>
      <c r="C23" s="9">
        <v>2.6</v>
      </c>
      <c r="D23" s="20">
        <v>2.5</v>
      </c>
      <c r="E23" s="9">
        <v>1.3</v>
      </c>
      <c r="F23" s="20"/>
      <c r="G23" s="20">
        <v>1.9</v>
      </c>
      <c r="H23" s="46"/>
      <c r="I23" s="20"/>
      <c r="J23" s="11"/>
      <c r="K23" s="11"/>
    </row>
    <row r="24">
      <c r="A24" s="11"/>
      <c r="B24" s="20" t="s">
        <v>31</v>
      </c>
      <c r="C24" s="9">
        <v>10.6</v>
      </c>
      <c r="D24" s="20">
        <v>5.2</v>
      </c>
      <c r="E24" s="20">
        <v>4.6</v>
      </c>
      <c r="F24" s="20">
        <v>8.0</v>
      </c>
      <c r="G24" s="20">
        <v>5.2</v>
      </c>
      <c r="H24" s="46"/>
      <c r="I24" s="20"/>
      <c r="J24" s="11"/>
      <c r="K24" s="11"/>
    </row>
    <row r="25">
      <c r="A25" s="11"/>
      <c r="B25" s="20" t="s">
        <v>32</v>
      </c>
      <c r="C25" s="9">
        <v>16.5</v>
      </c>
      <c r="D25" s="20">
        <v>17.4</v>
      </c>
      <c r="E25" s="20">
        <v>24.6</v>
      </c>
      <c r="F25" s="20">
        <v>5.0</v>
      </c>
      <c r="G25" s="20">
        <v>19.6</v>
      </c>
      <c r="H25" s="43"/>
      <c r="I25" s="9">
        <v>13.4</v>
      </c>
      <c r="J25" s="18">
        <v>26.6</v>
      </c>
      <c r="K25" s="18">
        <v>18.9</v>
      </c>
    </row>
    <row r="26">
      <c r="A26" s="11"/>
      <c r="B26" s="9" t="s">
        <v>33</v>
      </c>
      <c r="C26" s="20"/>
      <c r="D26" s="20"/>
      <c r="E26" s="20"/>
      <c r="F26" s="20"/>
      <c r="G26" s="20"/>
      <c r="H26" s="43"/>
      <c r="I26" s="9">
        <v>18.0</v>
      </c>
      <c r="J26" s="11"/>
      <c r="K26" s="11"/>
    </row>
    <row r="27">
      <c r="A27" s="11"/>
      <c r="B27" s="20" t="s">
        <v>34</v>
      </c>
      <c r="C27" s="20"/>
      <c r="D27" s="20"/>
      <c r="E27" s="20"/>
      <c r="F27" s="20">
        <v>12.0</v>
      </c>
      <c r="G27" s="20"/>
      <c r="H27" s="43"/>
      <c r="I27" s="20"/>
      <c r="J27" s="11"/>
      <c r="K27" s="11"/>
    </row>
    <row r="28">
      <c r="A28" s="11"/>
      <c r="B28" s="9" t="s">
        <v>35</v>
      </c>
      <c r="C28" s="20"/>
      <c r="D28" s="20"/>
      <c r="E28" s="20"/>
      <c r="F28" s="20"/>
      <c r="G28" s="20"/>
      <c r="H28" s="43"/>
      <c r="I28" s="47"/>
      <c r="J28" s="11"/>
      <c r="K28" s="11"/>
    </row>
    <row r="29">
      <c r="A29" s="11"/>
      <c r="B29" s="9" t="s">
        <v>37</v>
      </c>
      <c r="C29" s="20"/>
      <c r="D29" s="20"/>
      <c r="E29" s="20"/>
      <c r="F29" s="20"/>
      <c r="G29" s="20"/>
      <c r="H29" s="43"/>
      <c r="I29" s="47"/>
      <c r="J29" s="11"/>
      <c r="K29" s="11"/>
    </row>
    <row r="30">
      <c r="A30" s="22" t="s">
        <v>40</v>
      </c>
      <c r="B30" s="4"/>
      <c r="C30" s="23">
        <v>100.0</v>
      </c>
      <c r="D30" s="23">
        <v>101.0</v>
      </c>
      <c r="E30" s="48">
        <f t="shared" ref="E30:G30" si="1">SUM(E10:E27)</f>
        <v>100.2</v>
      </c>
      <c r="F30" s="48">
        <f t="shared" si="1"/>
        <v>100</v>
      </c>
      <c r="G30" s="48">
        <f t="shared" si="1"/>
        <v>100</v>
      </c>
      <c r="H30" s="49">
        <v>57.9</v>
      </c>
      <c r="I30" s="50">
        <v>100.3</v>
      </c>
      <c r="J30" s="23">
        <v>100.2</v>
      </c>
      <c r="K30" s="23">
        <v>100.0</v>
      </c>
    </row>
    <row r="31">
      <c r="K31" s="51"/>
    </row>
    <row r="32">
      <c r="K32" s="51"/>
    </row>
    <row r="33">
      <c r="K33" s="51"/>
    </row>
  </sheetData>
  <mergeCells count="1">
    <mergeCell ref="A30:B3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B3" s="52"/>
      <c r="C3" s="53"/>
      <c r="D3" s="54">
        <v>43497.0</v>
      </c>
      <c r="E3" s="55">
        <v>43556.0</v>
      </c>
    </row>
    <row r="4">
      <c r="B4" s="56" t="s">
        <v>0</v>
      </c>
      <c r="C4" s="57" t="s">
        <v>1</v>
      </c>
      <c r="D4" s="58" t="s">
        <v>56</v>
      </c>
      <c r="E4" s="59" t="s">
        <v>53</v>
      </c>
    </row>
    <row r="5">
      <c r="B5" s="60"/>
      <c r="C5" s="61"/>
      <c r="D5" s="62" t="s">
        <v>57</v>
      </c>
      <c r="E5" s="62" t="s">
        <v>57</v>
      </c>
    </row>
    <row r="6">
      <c r="B6" s="63"/>
      <c r="C6" s="64" t="s">
        <v>5</v>
      </c>
      <c r="D6" s="62">
        <v>1815.0</v>
      </c>
      <c r="E6" s="62">
        <v>2000.0</v>
      </c>
    </row>
    <row r="7">
      <c r="B7" s="65"/>
      <c r="C7" s="64" t="s">
        <v>6</v>
      </c>
      <c r="D7" s="66">
        <v>0.58</v>
      </c>
      <c r="E7" s="66">
        <v>0.58</v>
      </c>
    </row>
    <row r="8">
      <c r="B8" s="67"/>
      <c r="C8" s="64" t="s">
        <v>7</v>
      </c>
      <c r="D8" s="66">
        <v>0.95</v>
      </c>
      <c r="E8" s="66">
        <v>0.95</v>
      </c>
    </row>
    <row r="9">
      <c r="B9" s="60"/>
      <c r="C9" s="64" t="s">
        <v>8</v>
      </c>
      <c r="D9" s="68">
        <v>0.023</v>
      </c>
      <c r="E9" s="69">
        <v>0.0219</v>
      </c>
    </row>
    <row r="10">
      <c r="B10" s="70" t="s">
        <v>9</v>
      </c>
      <c r="C10" s="61" t="s">
        <v>10</v>
      </c>
      <c r="D10" s="71">
        <v>35.6</v>
      </c>
      <c r="E10" s="72">
        <v>33.0</v>
      </c>
    </row>
    <row r="11">
      <c r="B11" s="73" t="s">
        <v>3</v>
      </c>
      <c r="C11" s="74" t="s">
        <v>11</v>
      </c>
      <c r="D11" s="71">
        <v>30.5</v>
      </c>
      <c r="E11" s="72">
        <v>25.0</v>
      </c>
    </row>
    <row r="12">
      <c r="B12" s="73"/>
      <c r="C12" s="74" t="s">
        <v>12</v>
      </c>
      <c r="D12" s="61"/>
      <c r="E12" s="67"/>
    </row>
    <row r="13">
      <c r="B13" s="70"/>
      <c r="C13" s="61" t="s">
        <v>13</v>
      </c>
      <c r="D13" s="61"/>
      <c r="E13" s="67"/>
    </row>
    <row r="14">
      <c r="B14" s="70"/>
      <c r="C14" s="74" t="s">
        <v>14</v>
      </c>
      <c r="D14" s="61"/>
      <c r="E14" s="67"/>
    </row>
    <row r="15">
      <c r="B15" s="70" t="s">
        <v>15</v>
      </c>
      <c r="C15" s="74" t="s">
        <v>16</v>
      </c>
      <c r="D15" s="71">
        <v>6.6</v>
      </c>
      <c r="E15" s="72">
        <v>7.0</v>
      </c>
    </row>
    <row r="16">
      <c r="B16" s="70" t="s">
        <v>17</v>
      </c>
      <c r="C16" s="75" t="s">
        <v>18</v>
      </c>
      <c r="D16" s="71">
        <v>4.1</v>
      </c>
      <c r="E16" s="72">
        <v>2.0</v>
      </c>
    </row>
    <row r="17">
      <c r="B17" s="70" t="s">
        <v>19</v>
      </c>
      <c r="C17" s="61" t="s">
        <v>20</v>
      </c>
      <c r="D17" s="71">
        <v>0.8</v>
      </c>
      <c r="E17" s="67"/>
    </row>
    <row r="18">
      <c r="B18" s="73" t="s">
        <v>21</v>
      </c>
      <c r="C18" s="61" t="s">
        <v>22</v>
      </c>
      <c r="D18" s="71">
        <v>2.2</v>
      </c>
      <c r="E18" s="67"/>
    </row>
    <row r="19">
      <c r="B19" s="70"/>
      <c r="C19" s="74" t="s">
        <v>23</v>
      </c>
      <c r="D19" s="61"/>
      <c r="E19" s="67"/>
    </row>
    <row r="20">
      <c r="B20" s="70" t="s">
        <v>24</v>
      </c>
      <c r="C20" s="74" t="s">
        <v>25</v>
      </c>
      <c r="D20" s="71">
        <v>3.1</v>
      </c>
      <c r="E20" s="72">
        <v>3.0</v>
      </c>
    </row>
    <row r="21">
      <c r="B21" s="70" t="s">
        <v>26</v>
      </c>
      <c r="C21" s="61" t="s">
        <v>27</v>
      </c>
      <c r="D21" s="71">
        <v>0.3</v>
      </c>
      <c r="E21" s="67"/>
    </row>
    <row r="22">
      <c r="B22" s="70" t="s">
        <v>28</v>
      </c>
      <c r="C22" s="61" t="s">
        <v>29</v>
      </c>
      <c r="D22" s="61"/>
      <c r="E22" s="67"/>
    </row>
    <row r="23">
      <c r="B23" s="76"/>
      <c r="C23" s="74" t="s">
        <v>30</v>
      </c>
      <c r="D23" s="61"/>
      <c r="E23" s="67"/>
    </row>
    <row r="24">
      <c r="B24" s="76"/>
      <c r="C24" s="74" t="s">
        <v>31</v>
      </c>
      <c r="D24" s="61"/>
      <c r="E24" s="72">
        <v>8.0</v>
      </c>
    </row>
    <row r="25">
      <c r="B25" s="76"/>
      <c r="C25" s="74" t="s">
        <v>32</v>
      </c>
      <c r="D25" s="71">
        <v>16.7</v>
      </c>
      <c r="E25" s="72">
        <v>7.0</v>
      </c>
    </row>
    <row r="26">
      <c r="B26" s="76"/>
      <c r="C26" s="61" t="s">
        <v>33</v>
      </c>
      <c r="D26" s="61"/>
      <c r="E26" s="67"/>
    </row>
    <row r="27">
      <c r="B27" s="76"/>
      <c r="C27" s="74" t="s">
        <v>34</v>
      </c>
      <c r="D27" s="61"/>
      <c r="E27" s="72">
        <v>15.0</v>
      </c>
    </row>
    <row r="28">
      <c r="B28" s="76"/>
      <c r="C28" s="61" t="s">
        <v>35</v>
      </c>
      <c r="D28" s="77"/>
      <c r="E28" s="67"/>
    </row>
    <row r="29">
      <c r="B29" s="76"/>
      <c r="C29" s="61" t="s">
        <v>37</v>
      </c>
      <c r="D29" s="77"/>
      <c r="E29" s="67"/>
    </row>
    <row r="30">
      <c r="B30" s="78" t="s">
        <v>40</v>
      </c>
      <c r="C30" s="79"/>
      <c r="D30" s="80">
        <v>99.9</v>
      </c>
      <c r="E30" s="81">
        <v>100.0</v>
      </c>
    </row>
  </sheetData>
  <mergeCells count="1">
    <mergeCell ref="B30:C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14" max="14" width="26.86"/>
  </cols>
  <sheetData>
    <row r="3">
      <c r="B3" s="1"/>
      <c r="C3" s="2"/>
      <c r="D3" s="33">
        <v>43282.0</v>
      </c>
      <c r="E3" s="33">
        <v>43344.0</v>
      </c>
      <c r="F3" s="33">
        <v>43374.0</v>
      </c>
      <c r="G3" s="82">
        <v>43405.0</v>
      </c>
      <c r="H3" s="33">
        <v>43435.0</v>
      </c>
      <c r="I3" s="35">
        <v>43466.0</v>
      </c>
      <c r="J3" s="35">
        <v>43497.0</v>
      </c>
      <c r="K3" s="83">
        <v>43525.0</v>
      </c>
      <c r="L3" s="4"/>
      <c r="M3" s="25">
        <v>43556.0</v>
      </c>
      <c r="N3" s="84">
        <v>43586.0</v>
      </c>
      <c r="O3" s="84">
        <v>43647.0</v>
      </c>
    </row>
    <row r="4" ht="76.5" customHeight="1">
      <c r="B4" s="5" t="s">
        <v>0</v>
      </c>
      <c r="C4" s="5" t="s">
        <v>1</v>
      </c>
      <c r="D4" s="37" t="s">
        <v>2</v>
      </c>
      <c r="E4" s="85" t="s">
        <v>2</v>
      </c>
      <c r="F4" s="37" t="s">
        <v>2</v>
      </c>
      <c r="G4" s="86" t="s">
        <v>2</v>
      </c>
      <c r="H4" s="86" t="s">
        <v>2</v>
      </c>
      <c r="I4" s="37" t="s">
        <v>2</v>
      </c>
      <c r="J4" s="86" t="s">
        <v>58</v>
      </c>
      <c r="K4" s="37" t="s">
        <v>59</v>
      </c>
      <c r="L4" s="37" t="s">
        <v>2</v>
      </c>
      <c r="M4" s="37" t="s">
        <v>2</v>
      </c>
      <c r="N4" s="37" t="s">
        <v>2</v>
      </c>
      <c r="O4" s="37" t="s">
        <v>2</v>
      </c>
    </row>
    <row r="5">
      <c r="B5" s="8"/>
      <c r="C5" s="9"/>
      <c r="D5" s="27" t="s">
        <v>60</v>
      </c>
      <c r="E5" s="87" t="s">
        <v>61</v>
      </c>
      <c r="F5" s="27" t="s">
        <v>60</v>
      </c>
      <c r="G5" s="10" t="s">
        <v>4</v>
      </c>
      <c r="H5" s="10" t="s">
        <v>4</v>
      </c>
      <c r="I5" s="10" t="s">
        <v>62</v>
      </c>
      <c r="J5" s="10" t="s">
        <v>4</v>
      </c>
      <c r="K5" s="88" t="s">
        <v>63</v>
      </c>
      <c r="L5" s="10" t="s">
        <v>4</v>
      </c>
      <c r="M5" s="10" t="s">
        <v>4</v>
      </c>
      <c r="N5" s="10" t="s">
        <v>4</v>
      </c>
      <c r="O5" s="10" t="s">
        <v>4</v>
      </c>
    </row>
    <row r="6">
      <c r="B6" s="12"/>
      <c r="C6" s="8" t="s">
        <v>5</v>
      </c>
      <c r="D6" s="27">
        <v>800.0</v>
      </c>
      <c r="E6" s="89">
        <v>1478.0</v>
      </c>
      <c r="F6" s="89">
        <v>1478.0</v>
      </c>
      <c r="G6" s="27">
        <v>800.0</v>
      </c>
      <c r="H6" s="27">
        <v>800.0</v>
      </c>
      <c r="I6" s="27">
        <v>1478.0</v>
      </c>
      <c r="J6" s="10">
        <v>800.0</v>
      </c>
      <c r="K6" s="88">
        <v>2000.0</v>
      </c>
      <c r="L6" s="10">
        <v>800.0</v>
      </c>
      <c r="M6" s="10">
        <v>800.0</v>
      </c>
      <c r="N6" s="10">
        <v>800.0</v>
      </c>
      <c r="O6" s="10">
        <v>800.0</v>
      </c>
    </row>
    <row r="7">
      <c r="B7" s="13"/>
      <c r="C7" s="8" t="s">
        <v>6</v>
      </c>
      <c r="D7" s="16">
        <v>0.7</v>
      </c>
      <c r="E7" s="29">
        <v>0.7</v>
      </c>
      <c r="F7" s="16">
        <v>0.7</v>
      </c>
      <c r="G7" s="16">
        <v>0.7</v>
      </c>
      <c r="H7" s="16">
        <v>0.7</v>
      </c>
      <c r="I7" s="16">
        <v>0.7</v>
      </c>
      <c r="J7" s="14">
        <v>0.7</v>
      </c>
      <c r="K7" s="90">
        <v>0.7</v>
      </c>
      <c r="L7" s="14">
        <v>0.7</v>
      </c>
      <c r="M7" s="14">
        <v>0.7</v>
      </c>
      <c r="N7" s="14">
        <v>0.7</v>
      </c>
      <c r="O7" s="14">
        <v>0.7</v>
      </c>
    </row>
    <row r="8">
      <c r="C8" s="8" t="s">
        <v>7</v>
      </c>
      <c r="D8" s="16">
        <v>0.95</v>
      </c>
      <c r="E8" s="16">
        <v>0.95</v>
      </c>
      <c r="F8" s="16">
        <v>0.95</v>
      </c>
      <c r="G8" s="16">
        <v>0.95</v>
      </c>
      <c r="H8" s="16">
        <v>0.95</v>
      </c>
      <c r="I8" s="16">
        <v>0.95</v>
      </c>
      <c r="J8" s="16">
        <v>0.95</v>
      </c>
      <c r="K8" s="16">
        <v>0.95</v>
      </c>
      <c r="L8" s="16">
        <v>0.95</v>
      </c>
      <c r="M8" s="16">
        <v>0.95</v>
      </c>
      <c r="N8" s="16">
        <v>0.95</v>
      </c>
      <c r="O8" s="16">
        <v>0.95</v>
      </c>
    </row>
    <row r="9">
      <c r="B9" s="8"/>
      <c r="C9" s="8" t="s">
        <v>8</v>
      </c>
      <c r="D9" s="91">
        <v>0.0347</v>
      </c>
      <c r="E9" s="41">
        <v>0.026</v>
      </c>
      <c r="F9" s="41">
        <v>0.026</v>
      </c>
      <c r="G9" s="17">
        <v>0.0347</v>
      </c>
      <c r="H9" s="17">
        <v>0.0347</v>
      </c>
      <c r="I9" s="42">
        <v>0.026</v>
      </c>
      <c r="J9" s="17">
        <v>0.0347</v>
      </c>
      <c r="K9" s="42">
        <v>0.022</v>
      </c>
      <c r="L9" s="17">
        <v>0.0347</v>
      </c>
      <c r="M9" s="17">
        <v>0.0347</v>
      </c>
      <c r="N9" s="17">
        <v>0.0347</v>
      </c>
      <c r="O9" s="17">
        <v>0.0347</v>
      </c>
    </row>
    <row r="10">
      <c r="B10" s="8" t="s">
        <v>9</v>
      </c>
      <c r="C10" s="9" t="s">
        <v>10</v>
      </c>
      <c r="D10" s="9">
        <v>27.0</v>
      </c>
      <c r="E10" s="92">
        <v>33.0</v>
      </c>
      <c r="F10" s="9">
        <v>31.0</v>
      </c>
      <c r="G10" s="9">
        <v>29.0</v>
      </c>
      <c r="H10" s="9">
        <v>30.0</v>
      </c>
      <c r="I10" s="20">
        <v>32.0</v>
      </c>
      <c r="J10" s="18">
        <v>31.0</v>
      </c>
      <c r="K10" s="18">
        <v>37.5</v>
      </c>
      <c r="L10" s="18">
        <v>31.0</v>
      </c>
      <c r="M10" s="18">
        <v>34.0</v>
      </c>
      <c r="N10" s="18">
        <v>34.0</v>
      </c>
      <c r="O10" s="18">
        <v>35.0</v>
      </c>
    </row>
    <row r="11">
      <c r="B11" s="19" t="s">
        <v>3</v>
      </c>
      <c r="C11" s="20" t="s">
        <v>11</v>
      </c>
      <c r="D11" s="9">
        <v>25.0</v>
      </c>
      <c r="E11" s="93">
        <v>28.0</v>
      </c>
      <c r="F11" s="9">
        <v>33.0</v>
      </c>
      <c r="G11" s="9">
        <v>34.0</v>
      </c>
      <c r="H11" s="9">
        <v>39.0</v>
      </c>
      <c r="I11" s="94">
        <v>32.0</v>
      </c>
      <c r="J11" s="18">
        <v>30.0</v>
      </c>
      <c r="K11" s="18">
        <v>28.6</v>
      </c>
      <c r="L11" s="18">
        <v>32.0</v>
      </c>
      <c r="M11" s="18">
        <v>28.0</v>
      </c>
      <c r="N11" s="18">
        <v>28.0</v>
      </c>
      <c r="O11" s="18">
        <v>27.0</v>
      </c>
    </row>
    <row r="12">
      <c r="B12" s="19"/>
      <c r="C12" s="20" t="s">
        <v>12</v>
      </c>
      <c r="D12" s="9">
        <v>4.0</v>
      </c>
      <c r="E12" s="95"/>
      <c r="F12" s="9">
        <v>1.0</v>
      </c>
      <c r="G12" s="9"/>
      <c r="H12" s="9"/>
      <c r="I12" s="96"/>
      <c r="J12" s="11"/>
      <c r="K12" s="11"/>
      <c r="L12" s="11"/>
      <c r="M12" s="11"/>
      <c r="N12" s="11"/>
      <c r="O12" s="11"/>
    </row>
    <row r="13">
      <c r="B13" s="8"/>
      <c r="C13" s="9" t="s">
        <v>13</v>
      </c>
      <c r="D13" s="9">
        <v>8.0</v>
      </c>
      <c r="E13" s="93">
        <v>10.0</v>
      </c>
      <c r="F13" s="9">
        <v>4.0</v>
      </c>
      <c r="G13" s="9"/>
      <c r="H13" s="9"/>
      <c r="I13" s="20"/>
      <c r="J13" s="11"/>
      <c r="K13" s="11"/>
      <c r="L13" s="11"/>
      <c r="M13" s="11"/>
      <c r="N13" s="11"/>
      <c r="O13" s="11"/>
    </row>
    <row r="14">
      <c r="B14" s="8"/>
      <c r="C14" s="20" t="s">
        <v>14</v>
      </c>
      <c r="D14" s="9">
        <v>7.0</v>
      </c>
      <c r="E14" s="95"/>
      <c r="F14" s="9">
        <v>9.0</v>
      </c>
      <c r="G14" s="9">
        <v>10.0</v>
      </c>
      <c r="H14" s="9"/>
      <c r="I14" s="20"/>
      <c r="J14" s="11"/>
      <c r="K14" s="11"/>
      <c r="L14" s="11"/>
      <c r="M14" s="11"/>
      <c r="N14" s="11"/>
      <c r="O14" s="11"/>
    </row>
    <row r="15">
      <c r="B15" s="8" t="s">
        <v>15</v>
      </c>
      <c r="C15" s="20" t="s">
        <v>16</v>
      </c>
      <c r="D15" s="20"/>
      <c r="E15" s="92"/>
      <c r="F15" s="20"/>
      <c r="G15" s="9"/>
      <c r="H15" s="9">
        <v>4.0</v>
      </c>
      <c r="I15" s="20">
        <v>4.0</v>
      </c>
      <c r="J15" s="18">
        <v>7.0</v>
      </c>
      <c r="K15" s="18">
        <v>7.6</v>
      </c>
      <c r="L15" s="18">
        <v>8.0</v>
      </c>
      <c r="M15" s="18">
        <v>8.0</v>
      </c>
      <c r="N15" s="18">
        <v>10.0</v>
      </c>
      <c r="O15" s="18">
        <v>11.0</v>
      </c>
    </row>
    <row r="16">
      <c r="B16" s="8" t="s">
        <v>17</v>
      </c>
      <c r="C16" s="21" t="s">
        <v>18</v>
      </c>
      <c r="D16" s="20"/>
      <c r="E16" s="92"/>
      <c r="F16" s="9">
        <v>1.0</v>
      </c>
      <c r="G16" s="9">
        <v>3.0</v>
      </c>
      <c r="H16" s="9">
        <v>3.0</v>
      </c>
      <c r="I16" s="20">
        <v>2.0</v>
      </c>
      <c r="J16" s="18">
        <v>2.0</v>
      </c>
      <c r="K16" s="18">
        <v>4.1</v>
      </c>
      <c r="L16" s="18">
        <v>2.0</v>
      </c>
      <c r="M16" s="18">
        <v>1.0</v>
      </c>
      <c r="N16" s="18">
        <v>1.0</v>
      </c>
      <c r="O16" s="18">
        <v>1.0</v>
      </c>
    </row>
    <row r="17">
      <c r="B17" s="8" t="s">
        <v>19</v>
      </c>
      <c r="C17" s="9" t="s">
        <v>20</v>
      </c>
      <c r="D17" s="9">
        <v>2.0</v>
      </c>
      <c r="E17" s="97">
        <v>3.0</v>
      </c>
      <c r="F17" s="9">
        <v>1.0</v>
      </c>
      <c r="G17" s="9">
        <v>2.0</v>
      </c>
      <c r="H17" s="9">
        <v>2.0</v>
      </c>
      <c r="I17" s="20">
        <v>2.0</v>
      </c>
      <c r="J17" s="18">
        <v>2.0</v>
      </c>
      <c r="K17" s="18">
        <v>2.7</v>
      </c>
      <c r="L17" s="18">
        <v>3.0</v>
      </c>
      <c r="M17" s="18">
        <v>3.0</v>
      </c>
      <c r="N17" s="18">
        <v>2.0</v>
      </c>
      <c r="O17" s="18">
        <v>2.0</v>
      </c>
    </row>
    <row r="18">
      <c r="B18" s="19" t="s">
        <v>21</v>
      </c>
      <c r="C18" s="9" t="s">
        <v>22</v>
      </c>
      <c r="D18" s="20"/>
      <c r="E18" s="92"/>
      <c r="F18" s="20"/>
      <c r="G18" s="20"/>
      <c r="H18" s="20"/>
      <c r="I18" s="20"/>
      <c r="J18" s="11"/>
      <c r="K18" s="11"/>
      <c r="L18" s="11"/>
      <c r="M18" s="18">
        <v>1.0</v>
      </c>
      <c r="N18" s="11"/>
      <c r="O18" s="18"/>
    </row>
    <row r="19">
      <c r="B19" s="8"/>
      <c r="C19" s="20" t="s">
        <v>23</v>
      </c>
      <c r="D19" s="9">
        <v>3.0</v>
      </c>
      <c r="E19" s="92"/>
      <c r="F19" s="20"/>
      <c r="G19" s="20"/>
      <c r="H19" s="20"/>
      <c r="I19" s="20"/>
      <c r="J19" s="11"/>
      <c r="K19" s="11"/>
      <c r="L19" s="11"/>
      <c r="M19" s="11"/>
      <c r="N19" s="11"/>
      <c r="O19" s="11"/>
    </row>
    <row r="20">
      <c r="B20" s="8" t="s">
        <v>24</v>
      </c>
      <c r="C20" s="20" t="s">
        <v>25</v>
      </c>
      <c r="D20" s="20"/>
      <c r="E20" s="92">
        <v>2.0</v>
      </c>
      <c r="F20" s="9">
        <v>1.0</v>
      </c>
      <c r="G20" s="9">
        <v>4.0</v>
      </c>
      <c r="H20" s="9">
        <v>2.0</v>
      </c>
      <c r="I20" s="20">
        <v>3.0</v>
      </c>
      <c r="J20" s="18">
        <v>3.0</v>
      </c>
      <c r="K20" s="11"/>
      <c r="L20" s="18">
        <v>2.0</v>
      </c>
      <c r="M20" s="18">
        <v>1.0</v>
      </c>
      <c r="N20" s="11"/>
      <c r="O20" s="18"/>
    </row>
    <row r="21">
      <c r="B21" s="8" t="s">
        <v>26</v>
      </c>
      <c r="C21" s="9" t="s">
        <v>27</v>
      </c>
      <c r="D21" s="20"/>
      <c r="E21" s="92"/>
      <c r="F21" s="20"/>
      <c r="G21" s="20"/>
      <c r="H21" s="20"/>
      <c r="I21" s="20"/>
      <c r="J21" s="11"/>
      <c r="K21" s="11"/>
      <c r="L21" s="18">
        <v>1.0</v>
      </c>
      <c r="M21" s="11"/>
      <c r="N21" s="11"/>
      <c r="O21" s="18"/>
    </row>
    <row r="22">
      <c r="B22" s="8" t="s">
        <v>28</v>
      </c>
      <c r="C22" s="9" t="s">
        <v>29</v>
      </c>
      <c r="D22" s="20"/>
      <c r="E22" s="92"/>
      <c r="F22" s="20"/>
      <c r="G22" s="20"/>
      <c r="H22" s="20"/>
      <c r="I22" s="20"/>
      <c r="J22" s="11"/>
      <c r="K22" s="11"/>
      <c r="L22" s="11"/>
      <c r="M22" s="11"/>
      <c r="N22" s="11"/>
      <c r="O22" s="18"/>
    </row>
    <row r="23">
      <c r="B23" s="11"/>
      <c r="C23" s="20" t="s">
        <v>30</v>
      </c>
      <c r="D23" s="9">
        <v>2.0</v>
      </c>
      <c r="E23" s="92"/>
      <c r="F23" s="20"/>
      <c r="G23" s="20"/>
      <c r="H23" s="20"/>
      <c r="I23" s="20"/>
      <c r="J23" s="11"/>
      <c r="K23" s="11"/>
      <c r="L23" s="11"/>
      <c r="M23" s="11"/>
      <c r="N23" s="11"/>
      <c r="O23" s="11"/>
    </row>
    <row r="24">
      <c r="B24" s="11"/>
      <c r="C24" s="20" t="s">
        <v>31</v>
      </c>
      <c r="D24" s="20"/>
      <c r="E24" s="92"/>
      <c r="F24" s="20"/>
      <c r="G24" s="20"/>
      <c r="H24" s="20"/>
      <c r="I24" s="20"/>
      <c r="J24" s="11"/>
      <c r="K24" s="18">
        <v>1.3</v>
      </c>
      <c r="L24" s="11"/>
      <c r="M24" s="11"/>
      <c r="N24" s="11"/>
      <c r="O24" s="11"/>
    </row>
    <row r="25">
      <c r="B25" s="11"/>
      <c r="C25" s="20" t="s">
        <v>32</v>
      </c>
      <c r="D25" s="9">
        <v>6.0</v>
      </c>
      <c r="E25" s="92">
        <v>4.0</v>
      </c>
      <c r="F25" s="9">
        <v>7.0</v>
      </c>
      <c r="G25" s="9">
        <v>10.0</v>
      </c>
      <c r="H25" s="9"/>
      <c r="I25" s="20"/>
      <c r="J25" s="11"/>
      <c r="K25" s="18">
        <v>5.3</v>
      </c>
      <c r="L25" s="18">
        <v>11.0</v>
      </c>
      <c r="M25" s="11"/>
      <c r="N25" s="11"/>
      <c r="O25" s="18"/>
    </row>
    <row r="26">
      <c r="B26" s="11"/>
      <c r="C26" s="9" t="s">
        <v>33</v>
      </c>
      <c r="D26" s="9"/>
      <c r="E26" s="97"/>
      <c r="F26" s="9"/>
      <c r="G26" s="9"/>
      <c r="H26" s="9"/>
      <c r="I26" s="20"/>
      <c r="J26" s="11"/>
      <c r="K26" s="18">
        <v>9.3</v>
      </c>
      <c r="L26" s="98"/>
      <c r="M26" s="11"/>
      <c r="N26" s="11"/>
      <c r="O26" s="11"/>
    </row>
    <row r="27">
      <c r="B27" s="11"/>
      <c r="C27" s="20" t="s">
        <v>34</v>
      </c>
      <c r="D27" s="9">
        <v>16.0</v>
      </c>
      <c r="E27" s="97">
        <v>20.0</v>
      </c>
      <c r="F27" s="9">
        <v>12.0</v>
      </c>
      <c r="G27" s="9">
        <v>7.0</v>
      </c>
      <c r="H27" s="9"/>
      <c r="I27" s="20"/>
      <c r="J27" s="11"/>
      <c r="K27" s="11"/>
      <c r="L27" s="99">
        <v>10.0</v>
      </c>
      <c r="M27" s="11"/>
      <c r="N27" s="11"/>
      <c r="O27" s="11"/>
    </row>
    <row r="28">
      <c r="B28" s="11"/>
      <c r="C28" s="9" t="s">
        <v>35</v>
      </c>
      <c r="D28" s="20"/>
      <c r="E28" s="97"/>
      <c r="F28" s="9"/>
      <c r="G28" s="9"/>
      <c r="H28" s="9"/>
      <c r="I28" s="9"/>
      <c r="J28" s="18"/>
      <c r="K28" s="18">
        <v>3.6</v>
      </c>
      <c r="L28" s="100"/>
      <c r="M28" s="11"/>
      <c r="N28" s="11"/>
      <c r="O28" s="11"/>
    </row>
    <row r="29">
      <c r="B29" s="11"/>
      <c r="C29" s="9" t="s">
        <v>37</v>
      </c>
      <c r="D29" s="20"/>
      <c r="E29" s="97"/>
      <c r="F29" s="9"/>
      <c r="G29" s="9"/>
      <c r="H29" s="28">
        <v>20.0</v>
      </c>
      <c r="I29" s="28">
        <v>25.0</v>
      </c>
      <c r="J29" s="7">
        <v>25.0</v>
      </c>
      <c r="K29" s="18"/>
      <c r="L29" s="18"/>
      <c r="M29" s="7">
        <v>24.0</v>
      </c>
      <c r="N29" s="18">
        <v>24.0</v>
      </c>
      <c r="O29" s="18">
        <v>24.0</v>
      </c>
    </row>
    <row r="30">
      <c r="B30" s="22" t="s">
        <v>40</v>
      </c>
      <c r="C30" s="4"/>
      <c r="D30" s="23">
        <v>100.0</v>
      </c>
      <c r="E30" s="101">
        <f t="shared" ref="E30:F30" si="1">SUM(E10:E27)</f>
        <v>100</v>
      </c>
      <c r="F30" s="48">
        <f t="shared" si="1"/>
        <v>100</v>
      </c>
      <c r="G30" s="23">
        <v>99.0</v>
      </c>
      <c r="H30" s="23">
        <v>100.0</v>
      </c>
      <c r="I30" s="23">
        <v>100.0</v>
      </c>
      <c r="J30" s="23">
        <v>100.0</v>
      </c>
      <c r="K30" s="23">
        <v>100.0</v>
      </c>
      <c r="L30" s="23">
        <v>100.0</v>
      </c>
      <c r="M30" s="23">
        <v>100.0</v>
      </c>
      <c r="N30" s="102">
        <v>99.0</v>
      </c>
      <c r="O30" s="102">
        <v>100.0</v>
      </c>
    </row>
    <row r="31">
      <c r="O31" s="51"/>
    </row>
    <row r="32">
      <c r="O32" s="51"/>
    </row>
    <row r="33">
      <c r="N33" s="103"/>
      <c r="O33" s="51"/>
    </row>
  </sheetData>
  <mergeCells count="2">
    <mergeCell ref="B30:C30"/>
    <mergeCell ref="K3:L3"/>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51" t="s">
        <v>64</v>
      </c>
    </row>
    <row r="3">
      <c r="A3" s="51" t="s">
        <v>64</v>
      </c>
      <c r="B3" s="1"/>
      <c r="C3" s="2"/>
      <c r="D3" s="104" t="s">
        <v>65</v>
      </c>
      <c r="E3" s="105"/>
      <c r="F3" s="106"/>
      <c r="G3" s="107">
        <v>43586.0</v>
      </c>
    </row>
    <row r="4" ht="77.25" customHeight="1">
      <c r="B4" s="5" t="s">
        <v>0</v>
      </c>
      <c r="C4" s="5" t="s">
        <v>1</v>
      </c>
      <c r="D4" s="37" t="s">
        <v>53</v>
      </c>
      <c r="E4" s="37" t="s">
        <v>56</v>
      </c>
      <c r="F4" s="37" t="s">
        <v>66</v>
      </c>
      <c r="G4" s="37" t="s">
        <v>67</v>
      </c>
    </row>
    <row r="5">
      <c r="B5" s="8"/>
      <c r="C5" s="9"/>
      <c r="D5" s="108" t="s">
        <v>68</v>
      </c>
      <c r="E5" s="108" t="s">
        <v>69</v>
      </c>
      <c r="F5" s="87" t="s">
        <v>61</v>
      </c>
      <c r="G5" s="108" t="s">
        <v>70</v>
      </c>
    </row>
    <row r="6">
      <c r="B6" s="12"/>
      <c r="C6" s="8" t="s">
        <v>5</v>
      </c>
      <c r="D6" s="109">
        <v>1000.0</v>
      </c>
      <c r="E6" s="89">
        <v>2250.0</v>
      </c>
      <c r="F6" s="89">
        <v>2439.0</v>
      </c>
      <c r="G6" s="89">
        <v>2250.0</v>
      </c>
    </row>
    <row r="7">
      <c r="A7" s="51" t="s">
        <v>71</v>
      </c>
      <c r="B7" s="13"/>
      <c r="C7" s="8" t="s">
        <v>6</v>
      </c>
      <c r="D7" s="110">
        <v>0.82</v>
      </c>
      <c r="E7" s="110">
        <v>0.82</v>
      </c>
      <c r="F7" s="29">
        <v>0.82</v>
      </c>
      <c r="G7" s="16">
        <v>0.82</v>
      </c>
    </row>
    <row r="8">
      <c r="C8" s="8" t="s">
        <v>7</v>
      </c>
      <c r="D8" s="16">
        <v>0.95</v>
      </c>
      <c r="E8" s="16">
        <v>0.95</v>
      </c>
      <c r="F8" s="29">
        <v>0.95</v>
      </c>
      <c r="G8" s="16">
        <v>0.95</v>
      </c>
    </row>
    <row r="9">
      <c r="B9" s="8"/>
      <c r="C9" s="8" t="s">
        <v>8</v>
      </c>
      <c r="D9" s="41">
        <v>0.031</v>
      </c>
      <c r="E9" s="41">
        <v>0.028</v>
      </c>
      <c r="F9" s="111">
        <v>0.025</v>
      </c>
      <c r="G9" s="112">
        <v>0.025</v>
      </c>
    </row>
    <row r="10">
      <c r="B10" s="8" t="s">
        <v>9</v>
      </c>
      <c r="C10" s="9" t="s">
        <v>10</v>
      </c>
      <c r="D10" s="20">
        <v>39.0</v>
      </c>
      <c r="E10" s="20">
        <v>35.0</v>
      </c>
      <c r="F10" s="20">
        <v>35.0</v>
      </c>
      <c r="G10" s="18">
        <v>38.1</v>
      </c>
    </row>
    <row r="11">
      <c r="B11" s="19" t="s">
        <v>3</v>
      </c>
      <c r="C11" s="20" t="s">
        <v>11</v>
      </c>
      <c r="D11" s="20">
        <v>25.0</v>
      </c>
      <c r="E11" s="20">
        <v>31.0</v>
      </c>
      <c r="F11" s="20">
        <v>26.0</v>
      </c>
      <c r="G11" s="18">
        <v>27.1</v>
      </c>
    </row>
    <row r="12">
      <c r="B12" s="19"/>
      <c r="C12" s="20" t="s">
        <v>12</v>
      </c>
      <c r="D12" s="20"/>
      <c r="E12" s="20"/>
      <c r="F12" s="9">
        <v>4.0</v>
      </c>
      <c r="G12" s="11"/>
    </row>
    <row r="13">
      <c r="B13" s="8"/>
      <c r="C13" s="9" t="s">
        <v>13</v>
      </c>
      <c r="D13" s="20">
        <v>6.0</v>
      </c>
      <c r="E13" s="20"/>
      <c r="F13" s="9">
        <v>6.0</v>
      </c>
      <c r="G13" s="11"/>
    </row>
    <row r="14">
      <c r="B14" s="8"/>
      <c r="C14" s="20" t="s">
        <v>14</v>
      </c>
      <c r="D14" s="20">
        <v>4.0</v>
      </c>
      <c r="E14" s="9">
        <v>11.0</v>
      </c>
      <c r="F14" s="9">
        <v>4.0</v>
      </c>
      <c r="G14" s="11"/>
    </row>
    <row r="15">
      <c r="B15" s="8" t="s">
        <v>15</v>
      </c>
      <c r="C15" s="20" t="s">
        <v>16</v>
      </c>
      <c r="D15" s="20"/>
      <c r="E15" s="20"/>
      <c r="F15" s="9">
        <v>2.0</v>
      </c>
      <c r="G15" s="18">
        <v>8.7</v>
      </c>
    </row>
    <row r="16">
      <c r="B16" s="8" t="s">
        <v>17</v>
      </c>
      <c r="C16" s="21" t="s">
        <v>18</v>
      </c>
      <c r="D16" s="20"/>
      <c r="E16" s="20"/>
      <c r="F16" s="20"/>
      <c r="G16" s="18">
        <v>3.6</v>
      </c>
    </row>
    <row r="17">
      <c r="B17" s="8" t="s">
        <v>19</v>
      </c>
      <c r="C17" s="9" t="s">
        <v>20</v>
      </c>
      <c r="D17" s="20"/>
      <c r="E17" s="20"/>
      <c r="F17" s="9">
        <v>4.0</v>
      </c>
      <c r="G17" s="18">
        <v>1.3</v>
      </c>
    </row>
    <row r="18">
      <c r="B18" s="19" t="s">
        <v>21</v>
      </c>
      <c r="C18" s="9" t="s">
        <v>22</v>
      </c>
      <c r="D18" s="20"/>
      <c r="E18" s="20"/>
      <c r="F18" s="20"/>
      <c r="G18" s="18">
        <v>1.9</v>
      </c>
    </row>
    <row r="19">
      <c r="B19" s="8"/>
      <c r="C19" s="20" t="s">
        <v>23</v>
      </c>
      <c r="D19" s="20">
        <v>3.0</v>
      </c>
      <c r="E19" s="20"/>
      <c r="F19" s="20"/>
      <c r="G19" s="11"/>
    </row>
    <row r="20">
      <c r="B20" s="8" t="s">
        <v>24</v>
      </c>
      <c r="C20" s="20" t="s">
        <v>25</v>
      </c>
      <c r="D20" s="20"/>
      <c r="E20" s="20"/>
      <c r="F20" s="20"/>
      <c r="G20" s="18">
        <v>2.8</v>
      </c>
    </row>
    <row r="21">
      <c r="B21" s="8" t="s">
        <v>26</v>
      </c>
      <c r="C21" s="9" t="s">
        <v>27</v>
      </c>
      <c r="D21" s="20"/>
      <c r="E21" s="20"/>
      <c r="F21" s="20"/>
      <c r="G21" s="18">
        <v>0.5</v>
      </c>
    </row>
    <row r="22">
      <c r="B22" s="8" t="s">
        <v>28</v>
      </c>
      <c r="C22" s="9" t="s">
        <v>29</v>
      </c>
      <c r="D22" s="20"/>
      <c r="E22" s="20"/>
      <c r="F22" s="20"/>
      <c r="G22" s="11"/>
    </row>
    <row r="23">
      <c r="B23" s="11"/>
      <c r="C23" s="20" t="s">
        <v>30</v>
      </c>
      <c r="D23" s="20"/>
      <c r="E23" s="20"/>
      <c r="F23" s="20"/>
      <c r="G23" s="11"/>
    </row>
    <row r="24">
      <c r="B24" s="11"/>
      <c r="C24" s="20" t="s">
        <v>31</v>
      </c>
      <c r="D24" s="20">
        <v>7.0</v>
      </c>
      <c r="E24" s="9">
        <v>7.0</v>
      </c>
      <c r="F24" s="20"/>
      <c r="G24" s="11"/>
    </row>
    <row r="25">
      <c r="B25" s="11"/>
      <c r="C25" s="20" t="s">
        <v>32</v>
      </c>
      <c r="D25" s="20">
        <v>3.0</v>
      </c>
      <c r="E25" s="9">
        <v>16.0</v>
      </c>
      <c r="F25" s="9">
        <v>19.0</v>
      </c>
      <c r="G25" s="18">
        <v>16.2</v>
      </c>
    </row>
    <row r="26">
      <c r="B26" s="11"/>
      <c r="C26" s="9" t="s">
        <v>33</v>
      </c>
      <c r="D26" s="20"/>
      <c r="E26" s="20"/>
      <c r="F26" s="20"/>
      <c r="G26" s="11"/>
    </row>
    <row r="27">
      <c r="B27" s="11"/>
      <c r="C27" s="20" t="s">
        <v>34</v>
      </c>
      <c r="D27" s="20">
        <v>13.0</v>
      </c>
      <c r="E27" s="20"/>
      <c r="F27" s="20"/>
      <c r="G27" s="11"/>
    </row>
    <row r="28">
      <c r="B28" s="11"/>
      <c r="C28" s="9" t="s">
        <v>35</v>
      </c>
      <c r="D28" s="20"/>
      <c r="E28" s="20"/>
      <c r="F28" s="20"/>
      <c r="G28" s="11"/>
    </row>
    <row r="29">
      <c r="B29" s="11"/>
      <c r="C29" s="9" t="s">
        <v>37</v>
      </c>
      <c r="D29" s="20"/>
      <c r="E29" s="20"/>
      <c r="F29" s="20"/>
      <c r="G29" s="11"/>
    </row>
    <row r="30">
      <c r="B30" s="22" t="s">
        <v>40</v>
      </c>
      <c r="C30" s="4"/>
      <c r="D30" s="48">
        <f>SUM(D10:D27)</f>
        <v>100</v>
      </c>
      <c r="E30" s="23">
        <v>100.0</v>
      </c>
      <c r="F30" s="23">
        <v>100.0</v>
      </c>
      <c r="G30" s="23">
        <v>100.2</v>
      </c>
    </row>
  </sheetData>
  <mergeCells count="2">
    <mergeCell ref="B30:C30"/>
    <mergeCell ref="D3:F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c r="B1" s="2"/>
      <c r="C1" s="33">
        <v>43282.0</v>
      </c>
      <c r="D1" s="33">
        <v>43351.0</v>
      </c>
      <c r="E1" s="115">
        <v>43374.0</v>
      </c>
      <c r="F1" s="105"/>
      <c r="G1" s="105"/>
      <c r="H1" s="106"/>
      <c r="I1" s="82">
        <v>43405.0</v>
      </c>
      <c r="J1" s="33">
        <v>43435.0</v>
      </c>
      <c r="K1" s="35">
        <v>43466.0</v>
      </c>
      <c r="L1" s="35">
        <v>43497.0</v>
      </c>
      <c r="M1" s="83">
        <v>43525.0</v>
      </c>
      <c r="N1" s="4"/>
      <c r="O1" s="25">
        <v>43556.0</v>
      </c>
      <c r="P1" s="152">
        <v>43586.0</v>
      </c>
      <c r="Q1" s="4"/>
      <c r="R1" s="3">
        <v>43617.0</v>
      </c>
      <c r="S1" s="4"/>
      <c r="T1" s="153">
        <v>43647.0</v>
      </c>
    </row>
    <row r="2" ht="97.5" customHeight="1">
      <c r="A2" s="5" t="s">
        <v>0</v>
      </c>
      <c r="B2" s="5" t="s">
        <v>1</v>
      </c>
      <c r="C2" s="37" t="s">
        <v>2</v>
      </c>
      <c r="D2" s="85" t="s">
        <v>2</v>
      </c>
      <c r="E2" s="37" t="s">
        <v>2</v>
      </c>
      <c r="F2" s="37" t="s">
        <v>53</v>
      </c>
      <c r="G2" s="37" t="s">
        <v>56</v>
      </c>
      <c r="H2" s="37" t="s">
        <v>66</v>
      </c>
      <c r="I2" s="86" t="s">
        <v>2</v>
      </c>
      <c r="J2" s="86" t="s">
        <v>2</v>
      </c>
      <c r="K2" s="37" t="s">
        <v>2</v>
      </c>
      <c r="L2" s="86" t="s">
        <v>58</v>
      </c>
      <c r="M2" s="37" t="s">
        <v>59</v>
      </c>
      <c r="N2" s="37" t="s">
        <v>2</v>
      </c>
      <c r="O2" s="37" t="s">
        <v>2</v>
      </c>
      <c r="P2" s="37" t="s">
        <v>67</v>
      </c>
      <c r="Q2" s="37" t="s">
        <v>2</v>
      </c>
      <c r="R2" s="6" t="s">
        <v>2</v>
      </c>
      <c r="S2" s="7" t="s">
        <v>3</v>
      </c>
      <c r="T2" s="37" t="s">
        <v>88</v>
      </c>
      <c r="U2" s="37" t="s">
        <v>2</v>
      </c>
    </row>
    <row r="3">
      <c r="A3" s="8"/>
      <c r="B3" s="9"/>
      <c r="C3" s="27" t="s">
        <v>60</v>
      </c>
      <c r="D3" s="87" t="s">
        <v>61</v>
      </c>
      <c r="E3" s="27" t="s">
        <v>60</v>
      </c>
      <c r="F3" s="108" t="s">
        <v>68</v>
      </c>
      <c r="G3" s="108" t="s">
        <v>69</v>
      </c>
      <c r="H3" s="87" t="s">
        <v>61</v>
      </c>
      <c r="I3" s="10" t="s">
        <v>4</v>
      </c>
      <c r="J3" s="10" t="s">
        <v>4</v>
      </c>
      <c r="K3" s="10" t="s">
        <v>62</v>
      </c>
      <c r="L3" s="10" t="s">
        <v>4</v>
      </c>
      <c r="M3" s="88" t="s">
        <v>63</v>
      </c>
      <c r="N3" s="10" t="s">
        <v>4</v>
      </c>
      <c r="O3" s="10" t="s">
        <v>4</v>
      </c>
      <c r="P3" s="108" t="s">
        <v>70</v>
      </c>
      <c r="Q3" s="10" t="s">
        <v>4</v>
      </c>
      <c r="R3" s="10" t="s">
        <v>4</v>
      </c>
      <c r="S3" s="11"/>
      <c r="T3" s="27" t="s">
        <v>70</v>
      </c>
      <c r="U3" s="10" t="s">
        <v>4</v>
      </c>
    </row>
    <row r="4">
      <c r="A4" s="12"/>
      <c r="B4" s="8" t="s">
        <v>5</v>
      </c>
      <c r="C4" s="27">
        <v>800.0</v>
      </c>
      <c r="D4" s="89">
        <v>1478.0</v>
      </c>
      <c r="E4" s="89">
        <v>1478.0</v>
      </c>
      <c r="F4" s="109">
        <v>1000.0</v>
      </c>
      <c r="G4" s="89">
        <v>2250.0</v>
      </c>
      <c r="H4" s="89">
        <v>2439.0</v>
      </c>
      <c r="I4" s="27">
        <v>800.0</v>
      </c>
      <c r="J4" s="27">
        <v>800.0</v>
      </c>
      <c r="K4" s="27">
        <v>1478.0</v>
      </c>
      <c r="L4" s="10">
        <v>800.0</v>
      </c>
      <c r="M4" s="88">
        <v>2000.0</v>
      </c>
      <c r="N4" s="10">
        <v>800.0</v>
      </c>
      <c r="O4" s="10">
        <v>800.0</v>
      </c>
      <c r="P4" s="89">
        <v>2250.0</v>
      </c>
      <c r="Q4" s="10">
        <v>800.0</v>
      </c>
      <c r="R4" s="10">
        <v>800.0</v>
      </c>
      <c r="S4" s="11"/>
      <c r="T4" s="51">
        <v>2015.0</v>
      </c>
      <c r="U4" s="10">
        <v>800.0</v>
      </c>
    </row>
    <row r="5">
      <c r="A5" s="13"/>
      <c r="B5" s="8" t="s">
        <v>6</v>
      </c>
      <c r="C5" s="16">
        <v>0.7</v>
      </c>
      <c r="D5" s="29">
        <v>0.7</v>
      </c>
      <c r="E5" s="16">
        <v>0.7</v>
      </c>
      <c r="F5" s="110">
        <v>0.82</v>
      </c>
      <c r="G5" s="110">
        <v>0.82</v>
      </c>
      <c r="H5" s="29">
        <v>0.82</v>
      </c>
      <c r="I5" s="16">
        <v>0.7</v>
      </c>
      <c r="J5" s="16">
        <v>0.7</v>
      </c>
      <c r="K5" s="16">
        <v>0.7</v>
      </c>
      <c r="L5" s="14">
        <v>0.7</v>
      </c>
      <c r="M5" s="90">
        <v>0.7</v>
      </c>
      <c r="N5" s="14">
        <v>0.7</v>
      </c>
      <c r="O5" s="14">
        <v>0.7</v>
      </c>
      <c r="P5" s="16">
        <v>0.82</v>
      </c>
      <c r="Q5" s="14">
        <v>0.7</v>
      </c>
      <c r="R5" s="14">
        <v>0.7</v>
      </c>
      <c r="S5" s="11"/>
      <c r="T5" s="154">
        <v>0.82</v>
      </c>
      <c r="U5" s="14">
        <v>0.7</v>
      </c>
    </row>
    <row r="6">
      <c r="B6" s="8" t="s">
        <v>7</v>
      </c>
      <c r="C6" s="16">
        <v>0.95</v>
      </c>
      <c r="D6" s="16">
        <v>0.95</v>
      </c>
      <c r="E6" s="16">
        <v>0.95</v>
      </c>
      <c r="F6" s="16">
        <v>0.95</v>
      </c>
      <c r="G6" s="16">
        <v>0.95</v>
      </c>
      <c r="H6" s="29">
        <v>0.95</v>
      </c>
      <c r="I6" s="16">
        <v>0.95</v>
      </c>
      <c r="J6" s="16">
        <v>0.95</v>
      </c>
      <c r="K6" s="16">
        <v>0.95</v>
      </c>
      <c r="L6" s="16">
        <v>0.95</v>
      </c>
      <c r="M6" s="16">
        <v>0.95</v>
      </c>
      <c r="N6" s="16">
        <v>0.95</v>
      </c>
      <c r="O6" s="16">
        <v>0.95</v>
      </c>
      <c r="P6" s="16">
        <v>0.95</v>
      </c>
      <c r="Q6" s="16">
        <v>0.95</v>
      </c>
      <c r="R6" s="16">
        <v>0.95</v>
      </c>
      <c r="S6" s="11"/>
      <c r="T6" s="16">
        <v>0.95</v>
      </c>
      <c r="U6" s="16">
        <v>0.95</v>
      </c>
    </row>
    <row r="7">
      <c r="A7" s="8"/>
      <c r="B7" s="8" t="s">
        <v>8</v>
      </c>
      <c r="C7" s="91">
        <v>0.0347</v>
      </c>
      <c r="D7" s="41">
        <v>0.026</v>
      </c>
      <c r="E7" s="41">
        <v>0.026</v>
      </c>
      <c r="F7" s="41">
        <v>0.031</v>
      </c>
      <c r="G7" s="41">
        <v>0.028</v>
      </c>
      <c r="H7" s="111">
        <v>0.025</v>
      </c>
      <c r="I7" s="17">
        <v>0.0347</v>
      </c>
      <c r="J7" s="17">
        <v>0.0347</v>
      </c>
      <c r="K7" s="42">
        <v>0.026</v>
      </c>
      <c r="L7" s="17">
        <v>0.0347</v>
      </c>
      <c r="M7" s="42">
        <v>0.022</v>
      </c>
      <c r="N7" s="17">
        <v>0.0347</v>
      </c>
      <c r="O7" s="17">
        <v>0.0347</v>
      </c>
      <c r="P7" s="112">
        <v>0.025</v>
      </c>
      <c r="Q7" s="17">
        <v>0.0347</v>
      </c>
      <c r="R7" s="17">
        <v>0.0347</v>
      </c>
      <c r="S7" s="11"/>
      <c r="T7" s="155">
        <v>0.022</v>
      </c>
      <c r="U7" s="17">
        <v>0.0347</v>
      </c>
    </row>
    <row r="8">
      <c r="A8" s="8" t="s">
        <v>9</v>
      </c>
      <c r="B8" s="9" t="s">
        <v>10</v>
      </c>
      <c r="C8" s="9">
        <v>27.0</v>
      </c>
      <c r="D8" s="92">
        <v>33.0</v>
      </c>
      <c r="E8" s="9">
        <v>31.0</v>
      </c>
      <c r="F8" s="20">
        <v>39.0</v>
      </c>
      <c r="G8" s="20">
        <v>35.0</v>
      </c>
      <c r="H8" s="20">
        <v>35.0</v>
      </c>
      <c r="I8" s="9">
        <v>29.0</v>
      </c>
      <c r="J8" s="9">
        <v>30.0</v>
      </c>
      <c r="K8" s="20">
        <v>32.0</v>
      </c>
      <c r="L8" s="18">
        <v>31.0</v>
      </c>
      <c r="M8" s="18">
        <v>37.5</v>
      </c>
      <c r="N8" s="18">
        <v>31.0</v>
      </c>
      <c r="O8" s="18">
        <v>34.0</v>
      </c>
      <c r="P8" s="18">
        <v>38.1</v>
      </c>
      <c r="Q8" s="18">
        <v>34.0</v>
      </c>
      <c r="R8" s="18">
        <v>36.0</v>
      </c>
      <c r="S8" s="18">
        <v>39.0</v>
      </c>
      <c r="T8" s="51">
        <v>37.0</v>
      </c>
      <c r="U8" s="18">
        <v>35.0</v>
      </c>
    </row>
    <row r="9">
      <c r="A9" s="19" t="s">
        <v>3</v>
      </c>
      <c r="B9" s="20" t="s">
        <v>11</v>
      </c>
      <c r="C9" s="9">
        <v>25.0</v>
      </c>
      <c r="D9" s="93">
        <v>28.0</v>
      </c>
      <c r="E9" s="9">
        <v>33.0</v>
      </c>
      <c r="F9" s="20">
        <v>25.0</v>
      </c>
      <c r="G9" s="20">
        <v>31.0</v>
      </c>
      <c r="H9" s="20">
        <v>26.0</v>
      </c>
      <c r="I9" s="9">
        <v>34.0</v>
      </c>
      <c r="J9" s="9">
        <v>39.0</v>
      </c>
      <c r="K9" s="94">
        <v>32.0</v>
      </c>
      <c r="L9" s="18">
        <v>30.0</v>
      </c>
      <c r="M9" s="18">
        <v>28.6</v>
      </c>
      <c r="N9" s="18">
        <v>32.0</v>
      </c>
      <c r="O9" s="18">
        <v>28.0</v>
      </c>
      <c r="P9" s="18">
        <v>27.1</v>
      </c>
      <c r="Q9" s="18">
        <v>28.0</v>
      </c>
      <c r="R9" s="18">
        <v>28.0</v>
      </c>
      <c r="S9" s="18">
        <v>26.0</v>
      </c>
      <c r="T9" s="51">
        <v>26.0</v>
      </c>
      <c r="U9" s="18">
        <v>27.0</v>
      </c>
    </row>
    <row r="10">
      <c r="A10" s="19"/>
      <c r="B10" s="20" t="s">
        <v>12</v>
      </c>
      <c r="C10" s="9">
        <v>4.0</v>
      </c>
      <c r="D10" s="95"/>
      <c r="E10" s="9">
        <v>1.0</v>
      </c>
      <c r="F10" s="20"/>
      <c r="G10" s="20"/>
      <c r="H10" s="9">
        <v>4.0</v>
      </c>
      <c r="I10" s="9"/>
      <c r="J10" s="9"/>
      <c r="K10" s="96"/>
      <c r="L10" s="11"/>
      <c r="M10" s="11"/>
      <c r="N10" s="11"/>
      <c r="O10" s="11"/>
      <c r="P10" s="11"/>
      <c r="R10" s="11"/>
      <c r="S10" s="11"/>
      <c r="U10" s="11"/>
    </row>
    <row r="11">
      <c r="A11" s="8"/>
      <c r="B11" s="9" t="s">
        <v>13</v>
      </c>
      <c r="C11" s="9">
        <v>8.0</v>
      </c>
      <c r="D11" s="93">
        <v>10.0</v>
      </c>
      <c r="E11" s="9">
        <v>4.0</v>
      </c>
      <c r="F11" s="20">
        <v>6.0</v>
      </c>
      <c r="G11" s="20"/>
      <c r="H11" s="9">
        <v>6.0</v>
      </c>
      <c r="I11" s="9"/>
      <c r="J11" s="9"/>
      <c r="K11" s="20"/>
      <c r="L11" s="11"/>
      <c r="M11" s="11"/>
      <c r="N11" s="11"/>
      <c r="O11" s="11"/>
      <c r="P11" s="11"/>
      <c r="R11" s="11"/>
      <c r="S11" s="11"/>
      <c r="U11" s="11"/>
    </row>
    <row r="12">
      <c r="A12" s="8"/>
      <c r="B12" s="20" t="s">
        <v>14</v>
      </c>
      <c r="C12" s="9">
        <v>7.0</v>
      </c>
      <c r="D12" s="95"/>
      <c r="E12" s="9">
        <v>9.0</v>
      </c>
      <c r="F12" s="20">
        <v>4.0</v>
      </c>
      <c r="G12" s="9">
        <v>11.0</v>
      </c>
      <c r="H12" s="9">
        <v>4.0</v>
      </c>
      <c r="I12" s="9">
        <v>10.0</v>
      </c>
      <c r="J12" s="9"/>
      <c r="K12" s="20"/>
      <c r="L12" s="11"/>
      <c r="M12" s="11"/>
      <c r="N12" s="11"/>
      <c r="O12" s="11"/>
      <c r="P12" s="11"/>
      <c r="R12" s="11"/>
      <c r="S12" s="11"/>
      <c r="U12" s="11"/>
    </row>
    <row r="13">
      <c r="A13" s="8" t="s">
        <v>15</v>
      </c>
      <c r="B13" s="20" t="s">
        <v>16</v>
      </c>
      <c r="C13" s="20"/>
      <c r="D13" s="92"/>
      <c r="E13" s="20"/>
      <c r="F13" s="20"/>
      <c r="G13" s="20"/>
      <c r="H13" s="9">
        <v>2.0</v>
      </c>
      <c r="I13" s="9"/>
      <c r="J13" s="9">
        <v>4.0</v>
      </c>
      <c r="K13" s="20">
        <v>4.0</v>
      </c>
      <c r="L13" s="18">
        <v>7.0</v>
      </c>
      <c r="M13" s="18">
        <v>7.6</v>
      </c>
      <c r="N13" s="18">
        <v>8.0</v>
      </c>
      <c r="O13" s="18">
        <v>8.0</v>
      </c>
      <c r="P13" s="18">
        <v>8.7</v>
      </c>
      <c r="Q13" s="51">
        <v>10.0</v>
      </c>
      <c r="R13" s="18">
        <v>11.0</v>
      </c>
      <c r="S13" s="18">
        <v>11.0</v>
      </c>
      <c r="T13" s="51">
        <v>9.0</v>
      </c>
      <c r="U13" s="18">
        <v>11.0</v>
      </c>
    </row>
    <row r="14">
      <c r="A14" s="8" t="s">
        <v>17</v>
      </c>
      <c r="B14" s="21" t="s">
        <v>18</v>
      </c>
      <c r="C14" s="20"/>
      <c r="D14" s="92"/>
      <c r="E14" s="9">
        <v>1.0</v>
      </c>
      <c r="F14" s="20"/>
      <c r="G14" s="20"/>
      <c r="H14" s="20"/>
      <c r="I14" s="9">
        <v>3.0</v>
      </c>
      <c r="J14" s="9">
        <v>3.0</v>
      </c>
      <c r="K14" s="20">
        <v>2.0</v>
      </c>
      <c r="L14" s="18">
        <v>2.0</v>
      </c>
      <c r="M14" s="18">
        <v>4.1</v>
      </c>
      <c r="N14" s="18">
        <v>2.0</v>
      </c>
      <c r="O14" s="18">
        <v>1.0</v>
      </c>
      <c r="P14" s="18">
        <v>3.6</v>
      </c>
      <c r="R14" s="11"/>
      <c r="S14" s="11"/>
      <c r="T14" s="51">
        <v>3.0</v>
      </c>
      <c r="U14" s="18">
        <v>1.0</v>
      </c>
    </row>
    <row r="15">
      <c r="A15" s="8" t="s">
        <v>19</v>
      </c>
      <c r="B15" s="9" t="s">
        <v>20</v>
      </c>
      <c r="C15" s="9">
        <v>2.0</v>
      </c>
      <c r="D15" s="97">
        <v>3.0</v>
      </c>
      <c r="E15" s="9">
        <v>1.0</v>
      </c>
      <c r="F15" s="20"/>
      <c r="G15" s="20"/>
      <c r="H15" s="9">
        <v>4.0</v>
      </c>
      <c r="I15" s="9">
        <v>2.0</v>
      </c>
      <c r="J15" s="9">
        <v>2.0</v>
      </c>
      <c r="K15" s="20">
        <v>2.0</v>
      </c>
      <c r="L15" s="18">
        <v>2.0</v>
      </c>
      <c r="M15" s="18">
        <v>2.7</v>
      </c>
      <c r="N15" s="18">
        <v>3.0</v>
      </c>
      <c r="O15" s="18">
        <v>3.0</v>
      </c>
      <c r="P15" s="18">
        <v>1.3</v>
      </c>
      <c r="R15" s="11"/>
      <c r="S15" s="11"/>
      <c r="T15" s="51">
        <v>2.0</v>
      </c>
      <c r="U15" s="18">
        <v>2.0</v>
      </c>
    </row>
    <row r="16">
      <c r="A16" s="19" t="s">
        <v>21</v>
      </c>
      <c r="B16" s="9" t="s">
        <v>22</v>
      </c>
      <c r="C16" s="20"/>
      <c r="D16" s="92"/>
      <c r="E16" s="20"/>
      <c r="F16" s="20"/>
      <c r="G16" s="20"/>
      <c r="H16" s="20"/>
      <c r="I16" s="20"/>
      <c r="J16" s="20"/>
      <c r="K16" s="20"/>
      <c r="L16" s="11"/>
      <c r="M16" s="11"/>
      <c r="N16" s="11"/>
      <c r="O16" s="18">
        <v>1.0</v>
      </c>
      <c r="P16" s="18">
        <v>1.9</v>
      </c>
      <c r="R16" s="11"/>
      <c r="S16" s="11"/>
      <c r="T16" s="51">
        <v>1.0</v>
      </c>
      <c r="U16" s="18"/>
    </row>
    <row r="17">
      <c r="A17" s="8"/>
      <c r="B17" s="20" t="s">
        <v>23</v>
      </c>
      <c r="C17" s="9">
        <v>3.0</v>
      </c>
      <c r="D17" s="92"/>
      <c r="E17" s="20"/>
      <c r="F17" s="20">
        <v>3.0</v>
      </c>
      <c r="G17" s="20"/>
      <c r="H17" s="20"/>
      <c r="I17" s="20"/>
      <c r="J17" s="20"/>
      <c r="K17" s="20"/>
      <c r="L17" s="11"/>
      <c r="M17" s="11"/>
      <c r="N17" s="11"/>
      <c r="O17" s="11"/>
      <c r="P17" s="11"/>
      <c r="R17" s="11"/>
      <c r="S17" s="11"/>
      <c r="U17" s="11"/>
    </row>
    <row r="18">
      <c r="A18" s="8" t="s">
        <v>24</v>
      </c>
      <c r="B18" s="20" t="s">
        <v>25</v>
      </c>
      <c r="C18" s="20"/>
      <c r="D18" s="92">
        <v>2.0</v>
      </c>
      <c r="E18" s="9">
        <v>1.0</v>
      </c>
      <c r="F18" s="20"/>
      <c r="G18" s="20"/>
      <c r="H18" s="20"/>
      <c r="I18" s="9">
        <v>4.0</v>
      </c>
      <c r="J18" s="9">
        <v>2.0</v>
      </c>
      <c r="K18" s="20">
        <v>3.0</v>
      </c>
      <c r="L18" s="18">
        <v>3.0</v>
      </c>
      <c r="M18" s="11"/>
      <c r="N18" s="18">
        <v>2.0</v>
      </c>
      <c r="O18" s="18">
        <v>1.0</v>
      </c>
      <c r="P18" s="18">
        <v>2.8</v>
      </c>
      <c r="R18" s="11"/>
      <c r="S18" s="11"/>
      <c r="T18" s="51">
        <v>0.3</v>
      </c>
      <c r="U18" s="18"/>
    </row>
    <row r="19">
      <c r="A19" s="8" t="s">
        <v>26</v>
      </c>
      <c r="B19" s="9" t="s">
        <v>27</v>
      </c>
      <c r="C19" s="20"/>
      <c r="D19" s="92"/>
      <c r="E19" s="20"/>
      <c r="F19" s="20"/>
      <c r="G19" s="20"/>
      <c r="H19" s="20"/>
      <c r="I19" s="20"/>
      <c r="J19" s="20"/>
      <c r="K19" s="20"/>
      <c r="L19" s="11"/>
      <c r="M19" s="11"/>
      <c r="N19" s="18">
        <v>1.0</v>
      </c>
      <c r="O19" s="11"/>
      <c r="P19" s="18">
        <v>0.5</v>
      </c>
      <c r="R19" s="11"/>
      <c r="S19" s="11"/>
      <c r="T19" s="51">
        <v>1.0</v>
      </c>
      <c r="U19" s="18"/>
    </row>
    <row r="20">
      <c r="A20" s="8" t="s">
        <v>28</v>
      </c>
      <c r="B20" s="9" t="s">
        <v>29</v>
      </c>
      <c r="C20" s="20"/>
      <c r="D20" s="92"/>
      <c r="E20" s="20"/>
      <c r="F20" s="20"/>
      <c r="G20" s="20"/>
      <c r="H20" s="20"/>
      <c r="I20" s="20"/>
      <c r="J20" s="20"/>
      <c r="K20" s="20"/>
      <c r="L20" s="11"/>
      <c r="M20" s="11"/>
      <c r="N20" s="11"/>
      <c r="O20" s="11"/>
      <c r="P20" s="11"/>
      <c r="R20" s="11"/>
      <c r="S20" s="11"/>
      <c r="T20" s="51">
        <v>0.3</v>
      </c>
      <c r="U20" s="18"/>
    </row>
    <row r="21">
      <c r="A21" s="11"/>
      <c r="B21" s="20" t="s">
        <v>30</v>
      </c>
      <c r="C21" s="9">
        <v>2.0</v>
      </c>
      <c r="D21" s="92"/>
      <c r="E21" s="20"/>
      <c r="F21" s="20"/>
      <c r="G21" s="20"/>
      <c r="H21" s="20"/>
      <c r="I21" s="20"/>
      <c r="J21" s="20"/>
      <c r="K21" s="20"/>
      <c r="L21" s="11"/>
      <c r="M21" s="11"/>
      <c r="N21" s="11"/>
      <c r="O21" s="11"/>
      <c r="P21" s="11"/>
      <c r="R21" s="11"/>
      <c r="S21" s="11"/>
      <c r="U21" s="11"/>
    </row>
    <row r="22">
      <c r="A22" s="11"/>
      <c r="B22" s="20" t="s">
        <v>31</v>
      </c>
      <c r="C22" s="20"/>
      <c r="D22" s="92"/>
      <c r="E22" s="20"/>
      <c r="F22" s="20">
        <v>7.0</v>
      </c>
      <c r="G22" s="9">
        <v>7.0</v>
      </c>
      <c r="H22" s="20"/>
      <c r="I22" s="20"/>
      <c r="J22" s="20"/>
      <c r="K22" s="20"/>
      <c r="L22" s="11"/>
      <c r="M22" s="18">
        <v>1.3</v>
      </c>
      <c r="N22" s="11"/>
      <c r="O22" s="11"/>
      <c r="P22" s="11"/>
      <c r="R22" s="11"/>
      <c r="S22" s="11"/>
      <c r="U22" s="11"/>
    </row>
    <row r="23">
      <c r="A23" s="11"/>
      <c r="B23" s="20" t="s">
        <v>32</v>
      </c>
      <c r="C23" s="9">
        <v>6.0</v>
      </c>
      <c r="D23" s="92">
        <v>4.0</v>
      </c>
      <c r="E23" s="9">
        <v>7.0</v>
      </c>
      <c r="F23" s="20">
        <v>3.0</v>
      </c>
      <c r="G23" s="9">
        <v>16.0</v>
      </c>
      <c r="H23" s="9">
        <v>19.0</v>
      </c>
      <c r="I23" s="9">
        <v>10.0</v>
      </c>
      <c r="J23" s="9"/>
      <c r="K23" s="20"/>
      <c r="L23" s="11"/>
      <c r="M23" s="18">
        <v>5.3</v>
      </c>
      <c r="N23" s="18">
        <v>11.0</v>
      </c>
      <c r="O23" s="11"/>
      <c r="P23" s="18">
        <v>16.2</v>
      </c>
      <c r="R23" s="11"/>
      <c r="S23" s="11"/>
      <c r="T23" s="51">
        <v>7.0</v>
      </c>
      <c r="U23" s="18"/>
    </row>
    <row r="24">
      <c r="A24" s="11"/>
      <c r="B24" s="9" t="s">
        <v>33</v>
      </c>
      <c r="C24" s="9"/>
      <c r="D24" s="97"/>
      <c r="E24" s="9"/>
      <c r="F24" s="20"/>
      <c r="G24" s="20"/>
      <c r="H24" s="20"/>
      <c r="I24" s="9"/>
      <c r="J24" s="9"/>
      <c r="K24" s="20"/>
      <c r="L24" s="11"/>
      <c r="M24" s="18">
        <v>9.3</v>
      </c>
      <c r="N24" s="98"/>
      <c r="O24" s="11"/>
      <c r="P24" s="11"/>
      <c r="R24" s="11"/>
      <c r="S24" s="11"/>
      <c r="U24" s="11"/>
    </row>
    <row r="25">
      <c r="A25" s="11"/>
      <c r="B25" s="20" t="s">
        <v>34</v>
      </c>
      <c r="C25" s="9">
        <v>16.0</v>
      </c>
      <c r="D25" s="97">
        <v>20.0</v>
      </c>
      <c r="E25" s="9">
        <v>12.0</v>
      </c>
      <c r="F25" s="20">
        <v>13.0</v>
      </c>
      <c r="G25" s="20"/>
      <c r="H25" s="20"/>
      <c r="I25" s="9">
        <v>7.0</v>
      </c>
      <c r="J25" s="9"/>
      <c r="K25" s="20"/>
      <c r="L25" s="11"/>
      <c r="M25" s="11"/>
      <c r="N25" s="99">
        <v>10.0</v>
      </c>
      <c r="O25" s="11"/>
      <c r="P25" s="11"/>
      <c r="R25" s="11"/>
      <c r="S25" s="11"/>
      <c r="U25" s="11"/>
    </row>
    <row r="26">
      <c r="A26" s="11"/>
      <c r="B26" s="9" t="s">
        <v>35</v>
      </c>
      <c r="C26" s="20"/>
      <c r="D26" s="97"/>
      <c r="E26" s="9"/>
      <c r="F26" s="20"/>
      <c r="G26" s="20"/>
      <c r="H26" s="20"/>
      <c r="I26" s="9"/>
      <c r="J26" s="9"/>
      <c r="K26" s="9"/>
      <c r="L26" s="18"/>
      <c r="M26" s="18">
        <v>3.6</v>
      </c>
      <c r="N26" s="100"/>
      <c r="O26" s="11"/>
      <c r="P26" s="11"/>
      <c r="R26" s="11"/>
      <c r="S26" s="11"/>
      <c r="U26" s="11"/>
    </row>
    <row r="27">
      <c r="A27" s="11"/>
      <c r="B27" s="9" t="s">
        <v>37</v>
      </c>
      <c r="C27" s="20"/>
      <c r="D27" s="97"/>
      <c r="E27" s="9"/>
      <c r="F27" s="20"/>
      <c r="G27" s="20"/>
      <c r="H27" s="20"/>
      <c r="I27" s="9"/>
      <c r="J27" s="28">
        <v>20.0</v>
      </c>
      <c r="K27" s="28">
        <v>25.0</v>
      </c>
      <c r="L27" s="7">
        <v>25.0</v>
      </c>
      <c r="M27" s="18"/>
      <c r="N27" s="18"/>
      <c r="O27" s="7">
        <v>24.0</v>
      </c>
      <c r="P27" s="11"/>
      <c r="R27" s="11"/>
      <c r="S27" s="11"/>
      <c r="U27" s="18">
        <v>24.0</v>
      </c>
    </row>
    <row r="28">
      <c r="A28" s="22" t="s">
        <v>40</v>
      </c>
      <c r="B28" s="4"/>
      <c r="C28" s="23">
        <v>100.0</v>
      </c>
      <c r="D28" s="101">
        <f t="shared" ref="D28:F28" si="1">SUM(D8:D25)</f>
        <v>100</v>
      </c>
      <c r="E28" s="48">
        <f t="shared" si="1"/>
        <v>100</v>
      </c>
      <c r="F28" s="48">
        <f t="shared" si="1"/>
        <v>100</v>
      </c>
      <c r="G28" s="23">
        <v>100.0</v>
      </c>
      <c r="H28" s="23">
        <v>100.0</v>
      </c>
      <c r="I28" s="23">
        <v>99.0</v>
      </c>
      <c r="J28" s="23">
        <v>100.0</v>
      </c>
      <c r="K28" s="23">
        <v>100.0</v>
      </c>
      <c r="L28" s="23">
        <v>100.0</v>
      </c>
      <c r="M28" s="23">
        <v>100.0</v>
      </c>
      <c r="N28" s="23">
        <v>100.0</v>
      </c>
      <c r="O28" s="23">
        <v>100.0</v>
      </c>
      <c r="P28" s="23">
        <v>100.2</v>
      </c>
      <c r="R28" s="23">
        <v>75.0</v>
      </c>
      <c r="S28" s="23">
        <v>76.0</v>
      </c>
      <c r="T28" s="51">
        <v>100.6</v>
      </c>
      <c r="U28" s="98">
        <v>100.0</v>
      </c>
    </row>
    <row r="29">
      <c r="U29" s="51"/>
    </row>
    <row r="30">
      <c r="U30" s="51"/>
    </row>
    <row r="31">
      <c r="U31" s="51"/>
    </row>
  </sheetData>
  <mergeCells count="6">
    <mergeCell ref="A28:B28"/>
    <mergeCell ref="M1:N1"/>
    <mergeCell ref="E1:H1"/>
    <mergeCell ref="P1:Q1"/>
    <mergeCell ref="T1:U1"/>
    <mergeCell ref="R1:S1"/>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B5" s="2"/>
      <c r="C5" s="113">
        <v>43160.0</v>
      </c>
      <c r="D5" s="114">
        <v>43221.0</v>
      </c>
      <c r="E5" s="115">
        <v>43282.0</v>
      </c>
      <c r="F5" s="106"/>
      <c r="G5" s="33">
        <v>43313.0</v>
      </c>
      <c r="H5" s="115">
        <v>43344.0</v>
      </c>
      <c r="I5" s="106"/>
      <c r="J5" s="115">
        <v>43374.0</v>
      </c>
      <c r="K5" s="105"/>
      <c r="L5" s="105"/>
      <c r="M5" s="106"/>
      <c r="N5" s="82">
        <v>43405.0</v>
      </c>
      <c r="O5" s="115">
        <v>43435.0</v>
      </c>
      <c r="P5" s="106"/>
      <c r="Q5" s="116">
        <v>43466.0</v>
      </c>
      <c r="R5" s="4"/>
      <c r="S5" s="116">
        <v>43497.0</v>
      </c>
      <c r="T5" s="4"/>
      <c r="U5" s="83">
        <v>43525.0</v>
      </c>
      <c r="V5" s="117"/>
      <c r="W5" s="4"/>
      <c r="X5" s="83">
        <v>43556.0</v>
      </c>
      <c r="Y5" s="4"/>
      <c r="Z5" s="83">
        <v>43586.0</v>
      </c>
      <c r="AA5" s="4"/>
      <c r="AB5" s="83">
        <v>43647.0</v>
      </c>
      <c r="AC5" s="117"/>
      <c r="AD5" s="4"/>
    </row>
    <row r="6">
      <c r="B6" s="5" t="s">
        <v>1</v>
      </c>
      <c r="C6" s="6" t="s">
        <v>52</v>
      </c>
      <c r="D6" s="37" t="s">
        <v>52</v>
      </c>
      <c r="E6" s="37" t="s">
        <v>2</v>
      </c>
      <c r="F6" s="37" t="s">
        <v>52</v>
      </c>
      <c r="G6" s="37" t="s">
        <v>53</v>
      </c>
      <c r="H6" s="37" t="s">
        <v>52</v>
      </c>
      <c r="I6" s="6" t="s">
        <v>2</v>
      </c>
      <c r="J6" s="37" t="s">
        <v>53</v>
      </c>
      <c r="K6" s="37" t="s">
        <v>2</v>
      </c>
      <c r="L6" s="37" t="s">
        <v>56</v>
      </c>
      <c r="M6" s="37" t="s">
        <v>66</v>
      </c>
      <c r="N6" s="86" t="s">
        <v>2</v>
      </c>
      <c r="O6" s="6" t="s">
        <v>2</v>
      </c>
      <c r="P6" s="6" t="s">
        <v>52</v>
      </c>
      <c r="Q6" s="37" t="s">
        <v>2</v>
      </c>
      <c r="R6" s="6" t="s">
        <v>54</v>
      </c>
      <c r="S6" s="118" t="s">
        <v>56</v>
      </c>
      <c r="T6" s="86" t="s">
        <v>58</v>
      </c>
      <c r="U6" s="37" t="s">
        <v>59</v>
      </c>
      <c r="V6" s="6" t="s">
        <v>2</v>
      </c>
      <c r="W6" s="37" t="s">
        <v>54</v>
      </c>
      <c r="X6" s="37" t="s">
        <v>53</v>
      </c>
      <c r="Y6" s="37" t="s">
        <v>2</v>
      </c>
      <c r="Z6" s="37" t="s">
        <v>67</v>
      </c>
      <c r="AA6" s="37" t="s">
        <v>72</v>
      </c>
      <c r="AB6" s="37" t="s">
        <v>73</v>
      </c>
      <c r="AC6" s="37" t="s">
        <v>54</v>
      </c>
      <c r="AD6" s="37" t="s">
        <v>2</v>
      </c>
    </row>
    <row r="7">
      <c r="B7" s="9"/>
      <c r="C7" s="27" t="s">
        <v>55</v>
      </c>
      <c r="D7" s="27" t="s">
        <v>55</v>
      </c>
      <c r="E7" s="27" t="s">
        <v>60</v>
      </c>
      <c r="F7" s="27" t="s">
        <v>55</v>
      </c>
      <c r="G7" s="27" t="s">
        <v>55</v>
      </c>
      <c r="H7" s="27" t="s">
        <v>55</v>
      </c>
      <c r="I7" s="87" t="s">
        <v>61</v>
      </c>
      <c r="J7" s="109" t="s">
        <v>68</v>
      </c>
      <c r="K7" s="27" t="s">
        <v>60</v>
      </c>
      <c r="L7" s="109" t="s">
        <v>69</v>
      </c>
      <c r="M7" s="87" t="s">
        <v>61</v>
      </c>
      <c r="N7" s="10" t="s">
        <v>4</v>
      </c>
      <c r="O7" s="10" t="s">
        <v>4</v>
      </c>
      <c r="P7" s="27" t="s">
        <v>55</v>
      </c>
      <c r="Q7" s="10" t="s">
        <v>62</v>
      </c>
      <c r="R7" s="27" t="s">
        <v>55</v>
      </c>
      <c r="S7" s="27" t="s">
        <v>57</v>
      </c>
      <c r="T7" s="10" t="s">
        <v>4</v>
      </c>
      <c r="U7" s="88" t="s">
        <v>63</v>
      </c>
      <c r="V7" s="10" t="s">
        <v>4</v>
      </c>
      <c r="W7" s="27" t="s">
        <v>55</v>
      </c>
      <c r="X7" s="27" t="s">
        <v>57</v>
      </c>
      <c r="Y7" s="10" t="s">
        <v>4</v>
      </c>
      <c r="Z7" s="27" t="s">
        <v>70</v>
      </c>
      <c r="AA7" s="10" t="s">
        <v>4</v>
      </c>
      <c r="AB7" s="27" t="s">
        <v>70</v>
      </c>
      <c r="AC7" s="27" t="s">
        <v>55</v>
      </c>
      <c r="AD7" s="10" t="s">
        <v>4</v>
      </c>
    </row>
    <row r="8">
      <c r="B8" s="8" t="s">
        <v>5</v>
      </c>
      <c r="C8" s="40">
        <v>900.0</v>
      </c>
      <c r="D8" s="40">
        <v>900.0</v>
      </c>
      <c r="E8" s="27">
        <v>800.0</v>
      </c>
      <c r="F8" s="27">
        <v>900.0</v>
      </c>
      <c r="G8" s="27">
        <v>1000.0</v>
      </c>
      <c r="H8" s="27">
        <v>901.0</v>
      </c>
      <c r="I8" s="89">
        <v>1478.0</v>
      </c>
      <c r="J8" s="109">
        <v>1000.0</v>
      </c>
      <c r="K8" s="89">
        <v>1478.0</v>
      </c>
      <c r="L8" s="89">
        <v>2250.0</v>
      </c>
      <c r="M8" s="89">
        <v>2439.0</v>
      </c>
      <c r="N8" s="27">
        <v>800.0</v>
      </c>
      <c r="O8" s="27">
        <v>800.0</v>
      </c>
      <c r="P8" s="27">
        <v>900.0</v>
      </c>
      <c r="Q8" s="27">
        <v>1478.0</v>
      </c>
      <c r="R8" s="27">
        <v>900.0</v>
      </c>
      <c r="S8" s="27">
        <v>1815.0</v>
      </c>
      <c r="T8" s="10">
        <v>800.0</v>
      </c>
      <c r="U8" s="88">
        <v>2000.0</v>
      </c>
      <c r="V8" s="10">
        <v>800.0</v>
      </c>
      <c r="W8" s="27">
        <v>900.0</v>
      </c>
      <c r="X8" s="27">
        <v>2000.0</v>
      </c>
      <c r="Y8" s="10">
        <v>800.0</v>
      </c>
      <c r="Z8" s="40">
        <v>2250.0</v>
      </c>
      <c r="AA8" s="10">
        <v>800.0</v>
      </c>
      <c r="AB8" s="18">
        <v>2015.0</v>
      </c>
      <c r="AC8" s="27">
        <v>900.0</v>
      </c>
      <c r="AD8" s="10">
        <v>800.0</v>
      </c>
    </row>
    <row r="9">
      <c r="B9" s="8" t="s">
        <v>6</v>
      </c>
      <c r="C9" s="16">
        <v>0.44</v>
      </c>
      <c r="D9" s="16">
        <v>0.44</v>
      </c>
      <c r="E9" s="16">
        <v>0.7</v>
      </c>
      <c r="F9" s="16">
        <v>0.44</v>
      </c>
      <c r="G9" s="16">
        <v>0.44</v>
      </c>
      <c r="H9" s="16">
        <v>0.44</v>
      </c>
      <c r="I9" s="29">
        <v>0.7</v>
      </c>
      <c r="J9" s="110">
        <v>0.82</v>
      </c>
      <c r="K9" s="16">
        <v>0.7</v>
      </c>
      <c r="L9" s="110">
        <v>0.82</v>
      </c>
      <c r="M9" s="29">
        <v>0.82</v>
      </c>
      <c r="N9" s="16">
        <v>0.7</v>
      </c>
      <c r="O9" s="16">
        <v>0.7</v>
      </c>
      <c r="P9" s="16">
        <v>0.44</v>
      </c>
      <c r="Q9" s="16">
        <v>0.7</v>
      </c>
      <c r="R9" s="16">
        <v>0.44</v>
      </c>
      <c r="S9" s="16">
        <v>0.58</v>
      </c>
      <c r="T9" s="14">
        <v>0.7</v>
      </c>
      <c r="U9" s="90">
        <v>0.7</v>
      </c>
      <c r="V9" s="14">
        <v>0.7</v>
      </c>
      <c r="W9" s="16">
        <v>0.44</v>
      </c>
      <c r="X9" s="16">
        <v>0.58</v>
      </c>
      <c r="Y9" s="14">
        <v>0.7</v>
      </c>
      <c r="Z9" s="16">
        <v>0.82</v>
      </c>
      <c r="AA9" s="14">
        <v>0.7</v>
      </c>
      <c r="AB9" s="119">
        <v>0.82</v>
      </c>
      <c r="AC9" s="16">
        <v>0.44</v>
      </c>
      <c r="AD9" s="14">
        <v>0.7</v>
      </c>
    </row>
    <row r="10">
      <c r="B10" s="8" t="s">
        <v>7</v>
      </c>
      <c r="C10" s="16">
        <v>0.95</v>
      </c>
      <c r="D10" s="16">
        <v>0.95</v>
      </c>
      <c r="E10" s="16">
        <v>0.95</v>
      </c>
      <c r="F10" s="16">
        <v>0.95</v>
      </c>
      <c r="G10" s="16">
        <v>0.95</v>
      </c>
      <c r="H10" s="16">
        <v>0.95</v>
      </c>
      <c r="I10" s="16">
        <v>0.95</v>
      </c>
      <c r="J10" s="16">
        <v>0.95</v>
      </c>
      <c r="K10" s="16">
        <v>0.95</v>
      </c>
      <c r="L10" s="16">
        <v>0.95</v>
      </c>
      <c r="M10" s="16">
        <v>0.95</v>
      </c>
      <c r="N10" s="16">
        <v>0.95</v>
      </c>
      <c r="O10" s="16">
        <v>0.95</v>
      </c>
      <c r="P10" s="16">
        <v>0.95</v>
      </c>
      <c r="Q10" s="16">
        <v>0.95</v>
      </c>
      <c r="R10" s="16">
        <v>0.95</v>
      </c>
      <c r="S10" s="16">
        <v>0.95</v>
      </c>
      <c r="T10" s="16">
        <v>0.95</v>
      </c>
      <c r="U10" s="16">
        <v>0.95</v>
      </c>
      <c r="V10" s="16">
        <v>0.95</v>
      </c>
      <c r="W10" s="16">
        <v>0.95</v>
      </c>
      <c r="X10" s="16">
        <v>0.95</v>
      </c>
      <c r="Y10" s="16">
        <v>0.95</v>
      </c>
      <c r="Z10" s="16">
        <v>0.95</v>
      </c>
      <c r="AA10" s="16">
        <v>0.95</v>
      </c>
      <c r="AB10" s="16">
        <v>0.95</v>
      </c>
      <c r="AC10" s="16">
        <v>0.95</v>
      </c>
      <c r="AD10" s="16">
        <v>0.95</v>
      </c>
    </row>
    <row r="11">
      <c r="B11" s="8" t="s">
        <v>8</v>
      </c>
      <c r="C11" s="41">
        <v>0.033</v>
      </c>
      <c r="D11" s="41">
        <v>0.033</v>
      </c>
      <c r="E11" s="91">
        <v>0.0347</v>
      </c>
      <c r="F11" s="41">
        <v>0.033</v>
      </c>
      <c r="G11" s="41">
        <v>0.031</v>
      </c>
      <c r="H11" s="41">
        <v>0.033</v>
      </c>
      <c r="I11" s="41">
        <v>0.026</v>
      </c>
      <c r="J11" s="41">
        <v>0.031</v>
      </c>
      <c r="K11" s="41">
        <v>0.026</v>
      </c>
      <c r="L11" s="41">
        <v>0.028</v>
      </c>
      <c r="M11" s="120"/>
      <c r="N11" s="17">
        <v>0.0347</v>
      </c>
      <c r="O11" s="17">
        <v>0.0347</v>
      </c>
      <c r="P11" s="42">
        <v>0.033</v>
      </c>
      <c r="Q11" s="42">
        <v>0.026</v>
      </c>
      <c r="R11" s="42">
        <v>0.033</v>
      </c>
      <c r="S11" s="42">
        <v>0.023</v>
      </c>
      <c r="T11" s="17">
        <v>0.0347</v>
      </c>
      <c r="U11" s="42">
        <v>0.022</v>
      </c>
      <c r="V11" s="17">
        <v>0.0347</v>
      </c>
      <c r="W11" s="42">
        <v>0.033</v>
      </c>
      <c r="X11" s="17">
        <v>0.0219</v>
      </c>
      <c r="Y11" s="17">
        <v>0.0347</v>
      </c>
      <c r="Z11" s="112">
        <v>0.025</v>
      </c>
      <c r="AA11" s="17">
        <v>0.0347</v>
      </c>
      <c r="AB11" s="121">
        <v>0.022</v>
      </c>
      <c r="AC11" s="42">
        <v>0.033</v>
      </c>
      <c r="AD11" s="17">
        <v>0.0347</v>
      </c>
    </row>
    <row r="12">
      <c r="B12" s="20" t="s">
        <v>32</v>
      </c>
      <c r="C12" s="9">
        <v>16.5</v>
      </c>
      <c r="D12" s="20">
        <v>17.4</v>
      </c>
      <c r="E12" s="9">
        <v>6.0</v>
      </c>
      <c r="F12" s="20">
        <v>24.6</v>
      </c>
      <c r="G12" s="20">
        <v>5.0</v>
      </c>
      <c r="H12" s="20">
        <v>19.6</v>
      </c>
      <c r="I12" s="20">
        <v>4.0</v>
      </c>
      <c r="J12" s="20">
        <v>3.0</v>
      </c>
      <c r="K12" s="9">
        <v>7.0</v>
      </c>
      <c r="L12" s="9">
        <v>16.0</v>
      </c>
      <c r="M12" s="9">
        <v>19.0</v>
      </c>
      <c r="N12" s="9">
        <v>10.0</v>
      </c>
      <c r="O12" s="9"/>
      <c r="P12" s="9"/>
      <c r="Q12" s="20"/>
      <c r="R12" s="9">
        <v>13.4</v>
      </c>
      <c r="S12" s="122">
        <v>16.7</v>
      </c>
      <c r="T12" s="11"/>
      <c r="U12" s="18">
        <v>5.3</v>
      </c>
      <c r="V12" s="18">
        <v>11.0</v>
      </c>
      <c r="W12" s="18">
        <v>26.6</v>
      </c>
      <c r="X12" s="18">
        <v>7.0</v>
      </c>
      <c r="Y12" s="11"/>
      <c r="Z12" s="18">
        <v>16.2</v>
      </c>
      <c r="AA12" s="11"/>
      <c r="AB12" s="18">
        <v>7.0</v>
      </c>
      <c r="AC12" s="18">
        <v>18.9</v>
      </c>
      <c r="AD12" s="18"/>
    </row>
    <row r="13">
      <c r="B13" s="9" t="s">
        <v>33</v>
      </c>
      <c r="C13" s="20"/>
      <c r="D13" s="20"/>
      <c r="E13" s="9"/>
      <c r="F13" s="20"/>
      <c r="G13" s="20"/>
      <c r="H13" s="20"/>
      <c r="I13" s="9"/>
      <c r="J13" s="20"/>
      <c r="K13" s="9"/>
      <c r="L13" s="20"/>
      <c r="M13" s="20"/>
      <c r="N13" s="9"/>
      <c r="O13" s="9"/>
      <c r="P13" s="9"/>
      <c r="Q13" s="20"/>
      <c r="R13" s="9">
        <v>18.0</v>
      </c>
      <c r="S13" s="123"/>
      <c r="T13" s="11"/>
      <c r="U13" s="18">
        <v>9.3</v>
      </c>
      <c r="V13" s="98"/>
      <c r="W13" s="11"/>
      <c r="X13" s="11"/>
      <c r="Y13" s="11"/>
      <c r="Z13" s="11"/>
      <c r="AA13" s="11"/>
      <c r="AB13" s="11"/>
      <c r="AC13" s="11"/>
      <c r="AD13" s="11"/>
    </row>
    <row r="14">
      <c r="B14" s="20" t="s">
        <v>34</v>
      </c>
      <c r="C14" s="20"/>
      <c r="D14" s="20"/>
      <c r="E14" s="9">
        <v>16.0</v>
      </c>
      <c r="F14" s="20"/>
      <c r="G14" s="20">
        <v>12.0</v>
      </c>
      <c r="H14" s="20"/>
      <c r="I14" s="9">
        <v>20.0</v>
      </c>
      <c r="J14" s="20">
        <v>13.0</v>
      </c>
      <c r="K14" s="9">
        <v>12.0</v>
      </c>
      <c r="L14" s="20"/>
      <c r="M14" s="20"/>
      <c r="N14" s="9">
        <v>7.0</v>
      </c>
      <c r="O14" s="9"/>
      <c r="P14" s="9"/>
      <c r="Q14" s="20"/>
      <c r="R14" s="20"/>
      <c r="S14" s="123"/>
      <c r="T14" s="11"/>
      <c r="U14" s="11"/>
      <c r="V14" s="99">
        <v>10.0</v>
      </c>
      <c r="W14" s="11"/>
      <c r="X14" s="18">
        <v>15.0</v>
      </c>
      <c r="Y14" s="11"/>
      <c r="Z14" s="11"/>
      <c r="AA14" s="11"/>
      <c r="AB14" s="11"/>
      <c r="AC14" s="11"/>
      <c r="AD14" s="11"/>
    </row>
    <row r="15">
      <c r="B15" s="9" t="s">
        <v>35</v>
      </c>
      <c r="C15" s="20"/>
      <c r="D15" s="20"/>
      <c r="E15" s="20"/>
      <c r="F15" s="20"/>
      <c r="G15" s="20"/>
      <c r="H15" s="20"/>
      <c r="I15" s="9"/>
      <c r="J15" s="20"/>
      <c r="K15" s="9"/>
      <c r="L15" s="20"/>
      <c r="M15" s="20"/>
      <c r="N15" s="9"/>
      <c r="O15" s="9"/>
      <c r="P15" s="9"/>
      <c r="Q15" s="9"/>
      <c r="R15" s="47"/>
      <c r="S15" s="124"/>
      <c r="T15" s="18"/>
      <c r="U15" s="18">
        <v>3.6</v>
      </c>
      <c r="V15" s="100"/>
      <c r="W15" s="11"/>
      <c r="X15" s="11"/>
      <c r="Y15" s="11"/>
      <c r="Z15" s="11"/>
      <c r="AA15" s="11"/>
      <c r="AB15" s="11"/>
      <c r="AC15" s="11"/>
      <c r="AD15" s="11"/>
    </row>
    <row r="16">
      <c r="B16" s="9" t="s">
        <v>36</v>
      </c>
      <c r="C16" s="20"/>
      <c r="D16" s="20"/>
      <c r="E16" s="20"/>
      <c r="F16" s="20"/>
      <c r="G16" s="20"/>
      <c r="H16" s="20"/>
      <c r="I16" s="9"/>
      <c r="J16" s="20"/>
      <c r="K16" s="9"/>
      <c r="L16" s="20"/>
      <c r="M16" s="20"/>
      <c r="N16" s="9"/>
      <c r="O16" s="9"/>
      <c r="P16" s="9"/>
      <c r="Q16" s="9"/>
      <c r="R16" s="47"/>
      <c r="S16" s="124"/>
      <c r="T16" s="18"/>
      <c r="U16" s="18"/>
      <c r="V16" s="100"/>
      <c r="W16" s="11"/>
      <c r="X16" s="11"/>
      <c r="Y16" s="18"/>
      <c r="Z16" s="11"/>
      <c r="AA16" s="11"/>
      <c r="AB16" s="11"/>
      <c r="AC16" s="11"/>
      <c r="AD16" s="11"/>
    </row>
    <row r="17">
      <c r="B17" s="9" t="s">
        <v>37</v>
      </c>
      <c r="C17" s="20"/>
      <c r="D17" s="20"/>
      <c r="E17" s="20"/>
      <c r="F17" s="20"/>
      <c r="G17" s="20"/>
      <c r="H17" s="20"/>
      <c r="I17" s="9"/>
      <c r="J17" s="20"/>
      <c r="K17" s="9"/>
      <c r="L17" s="20"/>
      <c r="M17" s="20"/>
      <c r="N17" s="9"/>
      <c r="O17" s="28">
        <v>20.0</v>
      </c>
      <c r="P17" s="9"/>
      <c r="Q17" s="28">
        <v>25.0</v>
      </c>
      <c r="R17" s="47"/>
      <c r="S17" s="124"/>
      <c r="T17" s="7">
        <v>25.0</v>
      </c>
      <c r="U17" s="18"/>
      <c r="V17" s="18"/>
      <c r="W17" s="11"/>
      <c r="X17" s="11"/>
      <c r="Y17" s="7">
        <v>24.0</v>
      </c>
      <c r="Z17" s="11"/>
      <c r="AA17" s="7">
        <v>24.0</v>
      </c>
      <c r="AB17" s="11"/>
      <c r="AC17" s="11"/>
      <c r="AD17" s="7">
        <v>24.0</v>
      </c>
    </row>
    <row r="18">
      <c r="B18" s="9" t="s">
        <v>38</v>
      </c>
      <c r="C18" s="20"/>
      <c r="D18" s="20"/>
      <c r="E18" s="20"/>
      <c r="F18" s="20"/>
      <c r="G18" s="20"/>
      <c r="H18" s="20"/>
      <c r="I18" s="9"/>
      <c r="J18" s="20"/>
      <c r="K18" s="9"/>
      <c r="L18" s="20"/>
      <c r="M18" s="20"/>
      <c r="N18" s="9"/>
      <c r="O18" s="9"/>
      <c r="P18" s="9"/>
      <c r="Q18" s="9"/>
      <c r="R18" s="47"/>
      <c r="S18" s="124"/>
      <c r="T18" s="18"/>
      <c r="U18" s="18"/>
      <c r="V18" s="18"/>
      <c r="W18" s="11"/>
      <c r="X18" s="11"/>
      <c r="Y18" s="18"/>
      <c r="Z18" s="11"/>
      <c r="AA18" s="11"/>
      <c r="AB18" s="18">
        <v>2.0</v>
      </c>
      <c r="AC18" s="18"/>
      <c r="AD18" s="18"/>
    </row>
    <row r="19">
      <c r="B19" s="9" t="s">
        <v>39</v>
      </c>
      <c r="C19" s="20"/>
      <c r="D19" s="20"/>
      <c r="E19" s="20"/>
      <c r="F19" s="20"/>
      <c r="G19" s="20"/>
      <c r="H19" s="20"/>
      <c r="I19" s="9"/>
      <c r="J19" s="20"/>
      <c r="K19" s="9"/>
      <c r="L19" s="20"/>
      <c r="M19" s="20"/>
      <c r="N19" s="9"/>
      <c r="O19" s="9"/>
      <c r="P19" s="9"/>
      <c r="Q19" s="9"/>
      <c r="R19" s="47"/>
      <c r="S19" s="124"/>
      <c r="T19" s="18"/>
      <c r="U19" s="18"/>
      <c r="V19" s="18"/>
      <c r="W19" s="11"/>
      <c r="X19" s="11"/>
      <c r="Y19" s="18"/>
      <c r="Z19" s="11"/>
      <c r="AA19" s="11"/>
      <c r="AB19" s="18">
        <v>12.0</v>
      </c>
      <c r="AC19" s="18"/>
      <c r="AD19" s="18"/>
    </row>
    <row r="20">
      <c r="B20" s="51" t="s">
        <v>74</v>
      </c>
      <c r="C20" s="9">
        <v>16.5</v>
      </c>
      <c r="D20" s="20">
        <v>17.4</v>
      </c>
      <c r="E20" s="51">
        <v>22.0</v>
      </c>
      <c r="F20" s="20">
        <v>24.6</v>
      </c>
      <c r="G20" s="51">
        <v>17.0</v>
      </c>
      <c r="H20" s="20">
        <v>19.6</v>
      </c>
      <c r="I20" s="51">
        <v>24.0</v>
      </c>
      <c r="J20" s="51">
        <v>16.0</v>
      </c>
      <c r="K20" s="51">
        <v>19.0</v>
      </c>
      <c r="L20" s="51">
        <v>16.0</v>
      </c>
      <c r="M20" s="51">
        <v>19.0</v>
      </c>
      <c r="N20" s="51">
        <v>17.0</v>
      </c>
      <c r="O20" s="51">
        <v>20.0</v>
      </c>
      <c r="Q20" s="51">
        <v>25.0</v>
      </c>
      <c r="R20" s="51">
        <v>31.4</v>
      </c>
      <c r="S20" s="122">
        <v>16.7</v>
      </c>
      <c r="T20" s="51">
        <v>25.0</v>
      </c>
      <c r="U20" s="51">
        <v>18.2</v>
      </c>
      <c r="V20" s="51">
        <v>21.0</v>
      </c>
      <c r="W20" s="51">
        <v>26.6</v>
      </c>
      <c r="X20" s="51">
        <v>22.0</v>
      </c>
      <c r="Y20" s="51">
        <v>24.0</v>
      </c>
      <c r="Z20" s="51">
        <v>16.2</v>
      </c>
      <c r="AA20" s="51">
        <v>24.0</v>
      </c>
      <c r="AB20" s="51">
        <v>21.0</v>
      </c>
      <c r="AC20" s="51">
        <v>18.9</v>
      </c>
      <c r="AD20" s="51">
        <v>24.0</v>
      </c>
    </row>
  </sheetData>
  <mergeCells count="10">
    <mergeCell ref="H5:I5"/>
    <mergeCell ref="E5:F5"/>
    <mergeCell ref="Q5:R5"/>
    <mergeCell ref="O5:P5"/>
    <mergeCell ref="S5:T5"/>
    <mergeCell ref="J5:M5"/>
    <mergeCell ref="X5:Y5"/>
    <mergeCell ref="AB5:AD5"/>
    <mergeCell ref="Z5:AA5"/>
    <mergeCell ref="U5:W5"/>
  </mergeCells>
  <drawing r:id="rId2"/>
  <legacyDrawing r:id="rId3"/>
</worksheet>
</file>