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730" windowHeight="11565"/>
  </bookViews>
  <sheets>
    <sheet name="ArmSOC0814" sheetId="1" r:id="rId1"/>
  </sheets>
  <calcPr calcId="125725"/>
</workbook>
</file>

<file path=xl/calcChain.xml><?xml version="1.0" encoding="utf-8"?>
<calcChain xmlns="http://schemas.openxmlformats.org/spreadsheetml/2006/main">
  <c r="Q6" i="1"/>
  <c r="Q5"/>
  <c r="N2"/>
  <c r="N3"/>
  <c r="N4"/>
  <c r="N5"/>
  <c r="N49" s="1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</calcChain>
</file>

<file path=xl/sharedStrings.xml><?xml version="1.0" encoding="utf-8"?>
<sst xmlns="http://schemas.openxmlformats.org/spreadsheetml/2006/main" count="289" uniqueCount="210">
  <si>
    <t>Qty</t>
  </si>
  <si>
    <t>Value</t>
  </si>
  <si>
    <t>Device</t>
  </si>
  <si>
    <t>Package</t>
  </si>
  <si>
    <t>Parts</t>
  </si>
  <si>
    <t>Description</t>
  </si>
  <si>
    <t>MPN</t>
  </si>
  <si>
    <t>OC_FARNELL</t>
  </si>
  <si>
    <t>OC_MOUSER</t>
  </si>
  <si>
    <t>OC_RS</t>
  </si>
  <si>
    <t>TOLERANCE</t>
  </si>
  <si>
    <t>VOLTAGE</t>
  </si>
  <si>
    <t>0R</t>
  </si>
  <si>
    <t>R_TF-0R-0.0625W-0.05%-0402</t>
  </si>
  <si>
    <t>R0402</t>
  </si>
  <si>
    <t>R16, R30</t>
  </si>
  <si>
    <t>Resistor</t>
  </si>
  <si>
    <t>0.05%</t>
  </si>
  <si>
    <t>100K</t>
  </si>
  <si>
    <t>R_TF-100K-0.125W-1%-0402</t>
  </si>
  <si>
    <t>R1</t>
  </si>
  <si>
    <t>-</t>
  </si>
  <si>
    <t>100nF</t>
  </si>
  <si>
    <t>C_TF-100N-25V-0402</t>
  </si>
  <si>
    <t>C0402</t>
  </si>
  <si>
    <t>C1, C2, C3, C4, C5, C6, C7, C8, C9, C12, C13, C17, C18, C19, C20, C25, C26, C33, C35, C36, C37, C38, C39, C40, C41</t>
  </si>
  <si>
    <t>Capacitor SMD</t>
  </si>
  <si>
    <t>723-5174</t>
  </si>
  <si>
    <t>25V</t>
  </si>
  <si>
    <t>100pF</t>
  </si>
  <si>
    <t>C_TF-100P-50V-0402</t>
  </si>
  <si>
    <t>C23</t>
  </si>
  <si>
    <t>50V</t>
  </si>
  <si>
    <t>10K</t>
  </si>
  <si>
    <t>R_TF-10K-0.125W-1%-0402</t>
  </si>
  <si>
    <t>R20, R34</t>
  </si>
  <si>
    <t>678-4697</t>
  </si>
  <si>
    <t>10uF</t>
  </si>
  <si>
    <t>C_TF-10U-25V-0805</t>
  </si>
  <si>
    <t>C0805</t>
  </si>
  <si>
    <t>C21</t>
  </si>
  <si>
    <t>120R</t>
  </si>
  <si>
    <t>R_TF-120R-0.125W-1%-0402</t>
  </si>
  <si>
    <t>R17, R18, R21, R25</t>
  </si>
  <si>
    <t>1K</t>
  </si>
  <si>
    <t>R_TF-1K-0.125W-1%-0402</t>
  </si>
  <si>
    <t>R22, R32</t>
  </si>
  <si>
    <t>1K5</t>
  </si>
  <si>
    <t>R_TF-1K5-0.125W-1%-0402</t>
  </si>
  <si>
    <t>R3, R4</t>
  </si>
  <si>
    <t>1N4148</t>
  </si>
  <si>
    <t>SOD123</t>
  </si>
  <si>
    <t>D3</t>
  </si>
  <si>
    <t>1N4148W-7-F.</t>
  </si>
  <si>
    <t>1uF</t>
  </si>
  <si>
    <t>C_TF-1U-16V-0402</t>
  </si>
  <si>
    <t>C10, C11, C14, C15, C16, C27, C28, C29</t>
  </si>
  <si>
    <t>741-4409</t>
  </si>
  <si>
    <t>16V</t>
  </si>
  <si>
    <t>2.2uF</t>
  </si>
  <si>
    <t>C_TF-2U2-10V-0603</t>
  </si>
  <si>
    <t>C0603</t>
  </si>
  <si>
    <t>C32, C34</t>
  </si>
  <si>
    <t>10V</t>
  </si>
  <si>
    <t>22R</t>
  </si>
  <si>
    <t>R_TF-22R-0.063W-1%-0402</t>
  </si>
  <si>
    <t>R5, R6, R7, R8, R9, R10, R11, R12, R13, R14, R15, R26, R28</t>
  </si>
  <si>
    <t>667-8558</t>
  </si>
  <si>
    <t>22pF</t>
  </si>
  <si>
    <t>C_TF-22P-50V-0402</t>
  </si>
  <si>
    <t>C30, C31</t>
  </si>
  <si>
    <t>240R</t>
  </si>
  <si>
    <t>R_TF-240R-0.250W-1%-0805</t>
  </si>
  <si>
    <t>R0805</t>
  </si>
  <si>
    <t>R19</t>
  </si>
  <si>
    <t>189-4176</t>
  </si>
  <si>
    <t>721-7690</t>
  </si>
  <si>
    <t>4.7uF</t>
  </si>
  <si>
    <t>C_TF-4U7-25V-0805</t>
  </si>
  <si>
    <t>C24, C42</t>
  </si>
  <si>
    <t>698-3403</t>
  </si>
  <si>
    <t>100V</t>
  </si>
  <si>
    <t>470pF</t>
  </si>
  <si>
    <t>C_TF-470P-50V-0603</t>
  </si>
  <si>
    <t>C1H1, C1L1, C2H1, C2L1</t>
  </si>
  <si>
    <t>723-5714</t>
  </si>
  <si>
    <t>47R</t>
  </si>
  <si>
    <t>R_TF-47R-0.063W-1%-0402</t>
  </si>
  <si>
    <t>R2, R23, R24</t>
  </si>
  <si>
    <t>560pF</t>
  </si>
  <si>
    <t>C_TF-560P-50V-0402</t>
  </si>
  <si>
    <t>C22</t>
  </si>
  <si>
    <t>50F</t>
  </si>
  <si>
    <t>5M1</t>
  </si>
  <si>
    <t>R_TF-5M1-0.1W-5%-0402</t>
  </si>
  <si>
    <t>R29, R31</t>
  </si>
  <si>
    <t>7B-8.000MAAJ-T</t>
  </si>
  <si>
    <t>TXC-OSC-7B</t>
  </si>
  <si>
    <t>Y1</t>
  </si>
  <si>
    <t>B6B-ZR</t>
  </si>
  <si>
    <t>SWD</t>
  </si>
  <si>
    <t>ZH CONNECTOR 1.5 mm, 6 pin 1 row</t>
  </si>
  <si>
    <t>B82799C0/S0</t>
  </si>
  <si>
    <t>IND0302-8</t>
  </si>
  <si>
    <t>L2</t>
  </si>
  <si>
    <t>BC817-16-SOT23</t>
  </si>
  <si>
    <t>SOT23-BEC</t>
  </si>
  <si>
    <t>Q1, Q2, Q3</t>
  </si>
  <si>
    <t>Transistor NPN BC817</t>
  </si>
  <si>
    <t xml:space="preserve"> 751-3487</t>
  </si>
  <si>
    <t>BLM18H</t>
  </si>
  <si>
    <t>L1</t>
  </si>
  <si>
    <t>Ferrita</t>
  </si>
  <si>
    <t>BLM18HG601SN1D</t>
  </si>
  <si>
    <t xml:space="preserve">724-1378 </t>
  </si>
  <si>
    <t>DURIS S 5</t>
  </si>
  <si>
    <t>DURIS_S5</t>
  </si>
  <si>
    <t>LD1</t>
  </si>
  <si>
    <t xml:space="preserve"> GW PSLLS1.EC-GUHQ-5C7E-1</t>
  </si>
  <si>
    <t xml:space="preserve"> 783-3135</t>
  </si>
  <si>
    <t>HSMF-C155</t>
  </si>
  <si>
    <t>HSMF-C</t>
  </si>
  <si>
    <t>D2</t>
  </si>
  <si>
    <t>Led bicolor Red Green</t>
  </si>
  <si>
    <t xml:space="preserve">486-0430 </t>
  </si>
  <si>
    <t>IS66WVE4M16BL</t>
  </si>
  <si>
    <t>TFBGA-48-ISSI</t>
  </si>
  <si>
    <t>U5</t>
  </si>
  <si>
    <t>3.0V Core Async/Page PSRAM</t>
  </si>
  <si>
    <t xml:space="preserve">870-66WVE4M16BLL70BL </t>
  </si>
  <si>
    <t>LEDGREENCHIPLED_0805</t>
  </si>
  <si>
    <t>CHIPLED_0805</t>
  </si>
  <si>
    <t>LED1</t>
  </si>
  <si>
    <t>LED</t>
  </si>
  <si>
    <t>LG R971</t>
  </si>
  <si>
    <t>654-5773</t>
  </si>
  <si>
    <t>LM2937IMP-5.0</t>
  </si>
  <si>
    <t>SOT223</t>
  </si>
  <si>
    <t>IC3</t>
  </si>
  <si>
    <t>400 and 500 mA Low Dropout Voltage Regulator</t>
  </si>
  <si>
    <t>761-5609</t>
  </si>
  <si>
    <t>MCP2562</t>
  </si>
  <si>
    <t>SO08</t>
  </si>
  <si>
    <t>U6</t>
  </si>
  <si>
    <t>CAN TRANSCEIVER VCC variable</t>
  </si>
  <si>
    <t>MCP2562-E/SN</t>
  </si>
  <si>
    <t>MRA4003T3G</t>
  </si>
  <si>
    <t>SMA</t>
  </si>
  <si>
    <t>D1</t>
  </si>
  <si>
    <t>545-2434</t>
  </si>
  <si>
    <t>MT9M131</t>
  </si>
  <si>
    <t>APTINA</t>
  </si>
  <si>
    <t>U2</t>
  </si>
  <si>
    <t>Sensor óptico CMOS</t>
  </si>
  <si>
    <t xml:space="preserve">MT9M131C12STC </t>
  </si>
  <si>
    <t xml:space="preserve">669-5875 </t>
  </si>
  <si>
    <t>MVS0608</t>
  </si>
  <si>
    <t>SENS1</t>
  </si>
  <si>
    <t>MVS0608.02</t>
  </si>
  <si>
    <t>PESD1CAN</t>
  </si>
  <si>
    <t>SOT23</t>
  </si>
  <si>
    <t>DP2</t>
  </si>
  <si>
    <t>NXP</t>
  </si>
  <si>
    <t>508-860</t>
  </si>
  <si>
    <t>S4B-ZR</t>
  </si>
  <si>
    <t>J1</t>
  </si>
  <si>
    <t>SMDC050F-0.5A-1206</t>
  </si>
  <si>
    <t>F1206</t>
  </si>
  <si>
    <t>F1</t>
  </si>
  <si>
    <t>PolySwitch (TM) Resettable Device</t>
  </si>
  <si>
    <t>NANOSMDC050F/13.2</t>
  </si>
  <si>
    <t>134-5942</t>
  </si>
  <si>
    <t>138-679</t>
  </si>
  <si>
    <t>STM32F407IGH6</t>
  </si>
  <si>
    <t>BGA176C65P15X15_1000X1000X60</t>
  </si>
  <si>
    <t>U1</t>
  </si>
  <si>
    <t>ARM Cortex-M4 32b MCU+FPU,176 UFBGA</t>
  </si>
  <si>
    <t>STMPS2141</t>
  </si>
  <si>
    <t>SOT23-5L</t>
  </si>
  <si>
    <t>U3</t>
  </si>
  <si>
    <t>Enhanced single channel power switch</t>
  </si>
  <si>
    <t>STMPS2141STR</t>
  </si>
  <si>
    <t>511-STMPS2141STR</t>
  </si>
  <si>
    <t>TEMT6200FX1</t>
  </si>
  <si>
    <t>PHOTO_NPN_0805</t>
  </si>
  <si>
    <t>L_SNS</t>
  </si>
  <si>
    <t>Fototransistor NPN VISHAY de espectro visible</t>
  </si>
  <si>
    <t>TEMT6200FX01</t>
  </si>
  <si>
    <t>710-3853</t>
  </si>
  <si>
    <t>TPS71828_30_DRV_6</t>
  </si>
  <si>
    <t>DRV6_1P6X1</t>
  </si>
  <si>
    <t>U4</t>
  </si>
  <si>
    <t>Regulador DC/DC con doble salida 3v y 2.8v 200mA</t>
  </si>
  <si>
    <t>tps71828-30_drv_6</t>
  </si>
  <si>
    <t>595-TPS71828-30DRVR</t>
  </si>
  <si>
    <t>USB_VERT</t>
  </si>
  <si>
    <t>USB3140</t>
  </si>
  <si>
    <t>J3</t>
  </si>
  <si>
    <t>USB3140-30-0170-1-C</t>
  </si>
  <si>
    <t>Connector</t>
  </si>
  <si>
    <t>Housing</t>
  </si>
  <si>
    <t>Lens Holder</t>
  </si>
  <si>
    <t>PCB Mounting and Manufacturing</t>
  </si>
  <si>
    <t>UNIT PRICE</t>
  </si>
  <si>
    <t>SUBTOTAL</t>
  </si>
  <si>
    <t>Laser</t>
  </si>
  <si>
    <t>Lens</t>
  </si>
  <si>
    <t>Total Amount</t>
  </si>
  <si>
    <t>Components</t>
  </si>
  <si>
    <t>PCB Manufacturing</t>
  </si>
</sst>
</file>

<file path=xl/styles.xml><?xml version="1.0" encoding="utf-8"?>
<styleSheet xmlns="http://schemas.openxmlformats.org/spreadsheetml/2006/main">
  <numFmts count="2">
    <numFmt numFmtId="164" formatCode="_-* #,##0.00\ [$€-C0A]_-;\-* #,##0.00\ [$€-C0A]_-;_-* &quot;-&quot;??\ [$€-C0A]_-;_-@_-"/>
    <numFmt numFmtId="165" formatCode="_-* #,##0.000\ [$€-C0A]_-;\-* #,##0.000\ [$€-C0A]_-;_-* &quot;-&quot;??\ [$€-C0A]_-;_-@_-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right"/>
    </xf>
    <xf numFmtId="165" fontId="0" fillId="0" borderId="0" xfId="0" applyNumberFormat="1" applyAlignment="1">
      <alignment horizontal="right"/>
    </xf>
    <xf numFmtId="0" fontId="13" fillId="33" borderId="0" xfId="0" applyFont="1" applyFill="1" applyBorder="1" applyAlignment="1">
      <alignment wrapText="1"/>
    </xf>
    <xf numFmtId="0" fontId="13" fillId="33" borderId="0" xfId="0" applyFont="1" applyFill="1" applyBorder="1"/>
    <xf numFmtId="0" fontId="13" fillId="33" borderId="0" xfId="0" applyFont="1" applyFill="1" applyBorder="1" applyAlignment="1">
      <alignment horizontal="right"/>
    </xf>
    <xf numFmtId="164" fontId="13" fillId="33" borderId="0" xfId="0" applyNumberFormat="1" applyFont="1" applyFill="1" applyBorder="1" applyAlignment="1">
      <alignment horizontal="right"/>
    </xf>
    <xf numFmtId="0" fontId="0" fillId="33" borderId="0" xfId="0" applyFill="1" applyAlignment="1">
      <alignment horizontal="left" wrapText="1"/>
    </xf>
    <xf numFmtId="0" fontId="0" fillId="33" borderId="0" xfId="0" applyFill="1" applyAlignment="1">
      <alignment horizontal="left"/>
    </xf>
    <xf numFmtId="0" fontId="0" fillId="0" borderId="0" xfId="0" applyBorder="1" applyAlignment="1">
      <alignment horizontal="left"/>
    </xf>
    <xf numFmtId="165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8">
    <dxf>
      <numFmt numFmtId="165" formatCode="_-* #,##0.000\ [$€-C0A]_-;\-* #,##0.000\ [$€-C0A]_-;_-* &quot;-&quot;??\ [$€-C0A]_-;_-@_-"/>
      <alignment horizontal="right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alignment horizontal="general" vertical="bottom" textRotation="0" wrapText="1" indent="0" relativeIndent="255" justifyLastLine="0" shrinkToFit="0" mergeCell="0" readingOrder="0"/>
    </dxf>
    <dxf>
      <alignment horizontal="left" vertical="bottom" textRotation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</c:title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ArmSOC0814!$P$5:$P$6</c:f>
              <c:strCache>
                <c:ptCount val="2"/>
                <c:pt idx="0">
                  <c:v>Components</c:v>
                </c:pt>
                <c:pt idx="1">
                  <c:v>PCB Manufacturing</c:v>
                </c:pt>
              </c:strCache>
            </c:strRef>
          </c:cat>
          <c:val>
            <c:numRef>
              <c:f>ArmSOC0814!$Q$5:$Q$6</c:f>
              <c:numCache>
                <c:formatCode>_-* #,##0000\ [$€-C0A]_-;\-* #,##0000\ [$€-C0A]_-;_-* "-"??\ [$€-C0A]_-;_-@_-</c:formatCode>
                <c:ptCount val="2"/>
                <c:pt idx="0">
                  <c:v>103.39509999999999</c:v>
                </c:pt>
                <c:pt idx="1">
                  <c:v>250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466725</xdr:colOff>
      <xdr:row>3</xdr:row>
      <xdr:rowOff>876300</xdr:rowOff>
    </xdr:from>
    <xdr:to>
      <xdr:col>20</xdr:col>
      <xdr:colOff>466725</xdr:colOff>
      <xdr:row>13</xdr:row>
      <xdr:rowOff>400050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N49" totalsRowShown="0" headerRowDxfId="7">
  <autoFilter ref="A1:N49">
    <filterColumn colId="11"/>
    <filterColumn colId="13"/>
  </autoFilter>
  <tableColumns count="14">
    <tableColumn id="2" name="Value"/>
    <tableColumn id="3" name="Device"/>
    <tableColumn id="4" name="Package"/>
    <tableColumn id="5" name="Parts" dataDxfId="6"/>
    <tableColumn id="6" name="Description"/>
    <tableColumn id="11" name="MPN"/>
    <tableColumn id="12" name="OC_FARNELL" dataDxfId="5"/>
    <tableColumn id="13" name="OC_MOUSER" dataDxfId="4"/>
    <tableColumn id="15" name="OC_RS" dataDxfId="3"/>
    <tableColumn id="19" name="TOLERANCE"/>
    <tableColumn id="21" name="VOLTAGE"/>
    <tableColumn id="7" name="UNIT PRICE" dataDxfId="2"/>
    <tableColumn id="1" name="Qty" dataDxfId="1"/>
    <tableColumn id="8" name="SUBTOTAL" dataDxfId="0">
      <calculatedColumnFormula>Tabla1[[#This Row],[UNIT PRICE]]*Tabla1[[#This Row],[Qty]]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9"/>
  <sheetViews>
    <sheetView tabSelected="1" topLeftCell="D4" workbookViewId="0">
      <selection activeCell="R17" sqref="R17"/>
    </sheetView>
  </sheetViews>
  <sheetFormatPr baseColWidth="10" defaultRowHeight="15"/>
  <cols>
    <col min="1" max="1" width="0" hidden="1" customWidth="1"/>
    <col min="2" max="2" width="22.5703125" hidden="1" customWidth="1"/>
    <col min="3" max="3" width="27.140625" hidden="1" customWidth="1"/>
    <col min="4" max="4" width="17.28515625" bestFit="1" customWidth="1"/>
    <col min="5" max="5" width="48.42578125" style="2" bestFit="1" customWidth="1"/>
    <col min="6" max="6" width="48.42578125" hidden="1" customWidth="1"/>
    <col min="7" max="7" width="14.42578125" hidden="1" customWidth="1"/>
    <col min="8" max="8" width="23.140625" style="3" hidden="1" customWidth="1"/>
    <col min="9" max="9" width="9.140625" style="3" hidden="1" customWidth="1"/>
    <col min="10" max="10" width="11.28515625" style="3" hidden="1" customWidth="1"/>
    <col min="11" max="11" width="13.7109375" hidden="1" customWidth="1"/>
    <col min="12" max="12" width="13.140625" bestFit="1" customWidth="1"/>
    <col min="13" max="13" width="6.42578125" bestFit="1" customWidth="1"/>
    <col min="14" max="14" width="12.42578125" bestFit="1" customWidth="1"/>
  </cols>
  <sheetData>
    <row r="1" spans="1:17" s="4" customFormat="1">
      <c r="A1" s="4" t="s">
        <v>1</v>
      </c>
      <c r="B1" s="4" t="s">
        <v>2</v>
      </c>
      <c r="C1" s="4" t="s">
        <v>3</v>
      </c>
      <c r="D1" s="13" t="s">
        <v>4</v>
      </c>
      <c r="E1" s="14" t="s">
        <v>5</v>
      </c>
      <c r="F1" s="14" t="s">
        <v>6</v>
      </c>
      <c r="G1" s="14" t="s">
        <v>7</v>
      </c>
      <c r="H1" s="14" t="s">
        <v>8</v>
      </c>
      <c r="I1" s="14" t="s">
        <v>9</v>
      </c>
      <c r="J1" s="14" t="s">
        <v>10</v>
      </c>
      <c r="K1" s="14" t="s">
        <v>11</v>
      </c>
      <c r="L1" s="14" t="s">
        <v>203</v>
      </c>
      <c r="M1" s="14" t="s">
        <v>0</v>
      </c>
      <c r="N1" s="14" t="s">
        <v>204</v>
      </c>
      <c r="O1" s="15"/>
    </row>
    <row r="2" spans="1:17">
      <c r="A2" t="s">
        <v>12</v>
      </c>
      <c r="B2" t="s">
        <v>13</v>
      </c>
      <c r="C2" t="s">
        <v>14</v>
      </c>
      <c r="D2" s="2" t="s">
        <v>15</v>
      </c>
      <c r="E2" t="s">
        <v>16</v>
      </c>
      <c r="G2" s="3">
        <v>2073956</v>
      </c>
      <c r="J2" t="s">
        <v>17</v>
      </c>
      <c r="L2" s="3">
        <v>9.9000000000000008E-3</v>
      </c>
      <c r="M2">
        <v>2</v>
      </c>
      <c r="N2" s="8">
        <f>Tabla1[[#This Row],[UNIT PRICE]]*Tabla1[[#This Row],[Qty]]</f>
        <v>1.9800000000000002E-2</v>
      </c>
      <c r="O2" s="5"/>
    </row>
    <row r="3" spans="1:17">
      <c r="A3" t="s">
        <v>18</v>
      </c>
      <c r="B3" t="s">
        <v>19</v>
      </c>
      <c r="C3" t="s">
        <v>14</v>
      </c>
      <c r="D3" s="2" t="s">
        <v>20</v>
      </c>
      <c r="E3" t="s">
        <v>16</v>
      </c>
      <c r="G3" s="3">
        <v>1738877</v>
      </c>
      <c r="I3" s="3" t="s">
        <v>21</v>
      </c>
      <c r="J3" s="1">
        <v>0.01</v>
      </c>
      <c r="L3" s="3">
        <v>4.4499999999999998E-2</v>
      </c>
      <c r="M3">
        <v>1</v>
      </c>
      <c r="N3" s="8">
        <f>Tabla1[[#This Row],[UNIT PRICE]]*Tabla1[[#This Row],[Qty]]</f>
        <v>4.4499999999999998E-2</v>
      </c>
      <c r="O3" s="5"/>
    </row>
    <row r="4" spans="1:17" ht="103.5" customHeight="1">
      <c r="A4" t="s">
        <v>22</v>
      </c>
      <c r="B4" t="s">
        <v>23</v>
      </c>
      <c r="C4" t="s">
        <v>24</v>
      </c>
      <c r="D4" s="2" t="s">
        <v>25</v>
      </c>
      <c r="E4" t="s">
        <v>26</v>
      </c>
      <c r="G4" s="3">
        <v>1867948</v>
      </c>
      <c r="I4" s="3" t="s">
        <v>27</v>
      </c>
      <c r="J4" s="1">
        <v>0.1</v>
      </c>
      <c r="K4" t="s">
        <v>28</v>
      </c>
      <c r="L4" s="3">
        <v>0.33300000000000002</v>
      </c>
      <c r="M4">
        <v>25</v>
      </c>
      <c r="N4" s="8">
        <f>Tabla1[[#This Row],[UNIT PRICE]]*Tabla1[[#This Row],[Qty]]</f>
        <v>8.3250000000000011</v>
      </c>
      <c r="O4" s="5"/>
    </row>
    <row r="5" spans="1:17">
      <c r="A5" t="s">
        <v>29</v>
      </c>
      <c r="B5" t="s">
        <v>30</v>
      </c>
      <c r="C5" t="s">
        <v>24</v>
      </c>
      <c r="D5" s="2" t="s">
        <v>31</v>
      </c>
      <c r="E5" t="s">
        <v>26</v>
      </c>
      <c r="G5" s="3">
        <v>1414572</v>
      </c>
      <c r="J5" s="1">
        <v>0.05</v>
      </c>
      <c r="K5" t="s">
        <v>32</v>
      </c>
      <c r="L5" s="3">
        <v>0.33300000000000002</v>
      </c>
      <c r="M5">
        <v>1</v>
      </c>
      <c r="N5" s="8">
        <f>Tabla1[[#This Row],[UNIT PRICE]]*Tabla1[[#This Row],[Qty]]</f>
        <v>0.33300000000000002</v>
      </c>
      <c r="O5" s="5"/>
      <c r="P5" t="s">
        <v>208</v>
      </c>
      <c r="Q5" s="16">
        <f>SUM(N2:N47)</f>
        <v>103.39509999999999</v>
      </c>
    </row>
    <row r="6" spans="1:17">
      <c r="A6" t="s">
        <v>33</v>
      </c>
      <c r="B6" t="s">
        <v>34</v>
      </c>
      <c r="C6" t="s">
        <v>14</v>
      </c>
      <c r="D6" s="2" t="s">
        <v>35</v>
      </c>
      <c r="E6" t="s">
        <v>16</v>
      </c>
      <c r="G6" s="3">
        <v>1738864</v>
      </c>
      <c r="I6" s="3" t="s">
        <v>36</v>
      </c>
      <c r="J6" s="1">
        <v>0.01</v>
      </c>
      <c r="L6" s="3">
        <v>4.4999999999999998E-2</v>
      </c>
      <c r="M6">
        <v>2</v>
      </c>
      <c r="N6" s="8">
        <f>Tabla1[[#This Row],[UNIT PRICE]]*Tabla1[[#This Row],[Qty]]</f>
        <v>0.09</v>
      </c>
      <c r="O6" s="5"/>
      <c r="P6" t="s">
        <v>209</v>
      </c>
      <c r="Q6" s="16">
        <f>N48</f>
        <v>250</v>
      </c>
    </row>
    <row r="7" spans="1:17">
      <c r="A7" t="s">
        <v>37</v>
      </c>
      <c r="B7" t="s">
        <v>38</v>
      </c>
      <c r="C7" t="s">
        <v>39</v>
      </c>
      <c r="D7" s="2" t="s">
        <v>40</v>
      </c>
      <c r="E7" t="s">
        <v>26</v>
      </c>
      <c r="G7" s="3">
        <v>1867958</v>
      </c>
      <c r="I7" s="3" t="s">
        <v>21</v>
      </c>
      <c r="J7" s="1">
        <v>0.1</v>
      </c>
      <c r="K7" t="s">
        <v>28</v>
      </c>
      <c r="L7" s="3">
        <v>0.48099999999999998</v>
      </c>
      <c r="M7">
        <v>1</v>
      </c>
      <c r="N7" s="8">
        <f>Tabla1[[#This Row],[UNIT PRICE]]*Tabla1[[#This Row],[Qty]]</f>
        <v>0.48099999999999998</v>
      </c>
      <c r="O7" s="5"/>
    </row>
    <row r="8" spans="1:17">
      <c r="A8" t="s">
        <v>41</v>
      </c>
      <c r="B8" t="s">
        <v>42</v>
      </c>
      <c r="C8" t="s">
        <v>14</v>
      </c>
      <c r="D8" s="2" t="s">
        <v>43</v>
      </c>
      <c r="E8" t="s">
        <v>16</v>
      </c>
      <c r="G8" s="3">
        <v>1738838</v>
      </c>
      <c r="I8" s="3" t="s">
        <v>21</v>
      </c>
      <c r="J8" s="1">
        <v>0.01</v>
      </c>
      <c r="L8" s="3">
        <v>3.3399999999999999E-2</v>
      </c>
      <c r="M8">
        <v>4</v>
      </c>
      <c r="N8" s="8">
        <f>Tabla1[[#This Row],[UNIT PRICE]]*Tabla1[[#This Row],[Qty]]</f>
        <v>0.1336</v>
      </c>
      <c r="O8" s="5"/>
    </row>
    <row r="9" spans="1:17">
      <c r="A9" t="s">
        <v>44</v>
      </c>
      <c r="B9" t="s">
        <v>45</v>
      </c>
      <c r="C9" t="s">
        <v>14</v>
      </c>
      <c r="D9" s="2" t="s">
        <v>46</v>
      </c>
      <c r="E9" t="s">
        <v>16</v>
      </c>
      <c r="G9" s="3">
        <v>1738850</v>
      </c>
      <c r="I9" s="3" t="s">
        <v>21</v>
      </c>
      <c r="J9" s="1">
        <v>0.01</v>
      </c>
      <c r="L9" s="3">
        <v>4.2099999999999999E-2</v>
      </c>
      <c r="M9">
        <v>2</v>
      </c>
      <c r="N9" s="8">
        <f>Tabla1[[#This Row],[UNIT PRICE]]*Tabla1[[#This Row],[Qty]]</f>
        <v>8.4199999999999997E-2</v>
      </c>
      <c r="O9" s="5"/>
    </row>
    <row r="10" spans="1:17">
      <c r="A10" t="s">
        <v>47</v>
      </c>
      <c r="B10" t="s">
        <v>48</v>
      </c>
      <c r="C10" t="s">
        <v>14</v>
      </c>
      <c r="D10" s="2" t="s">
        <v>49</v>
      </c>
      <c r="E10" t="s">
        <v>16</v>
      </c>
      <c r="G10" s="3">
        <v>1738852</v>
      </c>
      <c r="I10" s="3" t="s">
        <v>21</v>
      </c>
      <c r="J10" s="1">
        <v>0.01</v>
      </c>
      <c r="L10" s="3">
        <v>3.4500000000000003E-2</v>
      </c>
      <c r="M10">
        <v>2</v>
      </c>
      <c r="N10" s="8">
        <f>Tabla1[[#This Row],[UNIT PRICE]]*Tabla1[[#This Row],[Qty]]</f>
        <v>6.9000000000000006E-2</v>
      </c>
      <c r="O10" s="5"/>
    </row>
    <row r="11" spans="1:17">
      <c r="A11" t="s">
        <v>50</v>
      </c>
      <c r="B11" t="s">
        <v>50</v>
      </c>
      <c r="C11" t="s">
        <v>51</v>
      </c>
      <c r="D11" s="2" t="s">
        <v>52</v>
      </c>
      <c r="E11"/>
      <c r="F11" t="s">
        <v>53</v>
      </c>
      <c r="G11" s="3">
        <v>1776392</v>
      </c>
      <c r="J11"/>
      <c r="L11" s="3">
        <v>0.19900000000000001</v>
      </c>
      <c r="M11">
        <v>1</v>
      </c>
      <c r="N11" s="8">
        <f>Tabla1[[#This Row],[UNIT PRICE]]*Tabla1[[#This Row],[Qty]]</f>
        <v>0.19900000000000001</v>
      </c>
      <c r="O11" s="5"/>
    </row>
    <row r="12" spans="1:17" ht="30">
      <c r="A12" t="s">
        <v>54</v>
      </c>
      <c r="B12" t="s">
        <v>55</v>
      </c>
      <c r="C12" t="s">
        <v>24</v>
      </c>
      <c r="D12" s="2" t="s">
        <v>56</v>
      </c>
      <c r="E12" t="s">
        <v>26</v>
      </c>
      <c r="G12" s="3">
        <v>2112701</v>
      </c>
      <c r="I12" s="3" t="s">
        <v>57</v>
      </c>
      <c r="J12" s="1">
        <v>0.1</v>
      </c>
      <c r="K12" t="s">
        <v>58</v>
      </c>
      <c r="L12" s="3">
        <v>3.8199999999999998E-2</v>
      </c>
      <c r="M12">
        <v>8</v>
      </c>
      <c r="N12" s="8">
        <f>Tabla1[[#This Row],[UNIT PRICE]]*Tabla1[[#This Row],[Qty]]</f>
        <v>0.30559999999999998</v>
      </c>
      <c r="O12" s="5"/>
    </row>
    <row r="13" spans="1:17">
      <c r="A13" t="s">
        <v>59</v>
      </c>
      <c r="B13" t="s">
        <v>60</v>
      </c>
      <c r="C13" t="s">
        <v>61</v>
      </c>
      <c r="D13" s="2" t="s">
        <v>62</v>
      </c>
      <c r="E13" t="s">
        <v>26</v>
      </c>
      <c r="G13" s="3">
        <v>1833808</v>
      </c>
      <c r="I13" s="3" t="s">
        <v>21</v>
      </c>
      <c r="J13" s="1">
        <v>0.1</v>
      </c>
      <c r="K13" t="s">
        <v>63</v>
      </c>
      <c r="L13" s="3">
        <v>0.23200000000000001</v>
      </c>
      <c r="M13">
        <v>2</v>
      </c>
      <c r="N13" s="8">
        <f>Tabla1[[#This Row],[UNIT PRICE]]*Tabla1[[#This Row],[Qty]]</f>
        <v>0.46400000000000002</v>
      </c>
      <c r="O13" s="5"/>
    </row>
    <row r="14" spans="1:17" ht="45">
      <c r="A14" t="s">
        <v>64</v>
      </c>
      <c r="B14" t="s">
        <v>65</v>
      </c>
      <c r="C14" t="s">
        <v>14</v>
      </c>
      <c r="D14" s="2" t="s">
        <v>66</v>
      </c>
      <c r="E14" t="s">
        <v>16</v>
      </c>
      <c r="G14" s="3">
        <v>2331490</v>
      </c>
      <c r="I14" s="3" t="s">
        <v>67</v>
      </c>
      <c r="J14" s="1">
        <v>0.01</v>
      </c>
      <c r="L14" s="3">
        <v>1.0200000000000001E-2</v>
      </c>
      <c r="M14">
        <v>13</v>
      </c>
      <c r="N14" s="8">
        <f>Tabla1[[#This Row],[UNIT PRICE]]*Tabla1[[#This Row],[Qty]]</f>
        <v>0.1326</v>
      </c>
      <c r="O14" s="5"/>
    </row>
    <row r="15" spans="1:17">
      <c r="A15" t="s">
        <v>68</v>
      </c>
      <c r="B15" t="s">
        <v>69</v>
      </c>
      <c r="C15" t="s">
        <v>24</v>
      </c>
      <c r="D15" s="2" t="s">
        <v>70</v>
      </c>
      <c r="E15" t="s">
        <v>26</v>
      </c>
      <c r="G15" s="3">
        <v>2332500</v>
      </c>
      <c r="I15" s="3" t="s">
        <v>21</v>
      </c>
      <c r="J15" s="1">
        <v>0.05</v>
      </c>
      <c r="K15" t="s">
        <v>32</v>
      </c>
      <c r="L15" s="3">
        <v>0.57799999999999996</v>
      </c>
      <c r="M15">
        <v>2</v>
      </c>
      <c r="N15" s="8">
        <f>Tabla1[[#This Row],[UNIT PRICE]]*Tabla1[[#This Row],[Qty]]</f>
        <v>1.1559999999999999</v>
      </c>
      <c r="O15" s="5"/>
    </row>
    <row r="16" spans="1:17">
      <c r="A16" t="s">
        <v>71</v>
      </c>
      <c r="B16" t="s">
        <v>72</v>
      </c>
      <c r="C16" t="s">
        <v>73</v>
      </c>
      <c r="D16" s="2" t="s">
        <v>74</v>
      </c>
      <c r="E16" t="s">
        <v>16</v>
      </c>
      <c r="G16" s="3" t="s">
        <v>75</v>
      </c>
      <c r="I16" s="3" t="s">
        <v>76</v>
      </c>
      <c r="J16" s="1">
        <v>0.01</v>
      </c>
      <c r="L16" s="3">
        <v>0.13500000000000001</v>
      </c>
      <c r="M16">
        <v>1</v>
      </c>
      <c r="N16" s="8">
        <f>Tabla1[[#This Row],[UNIT PRICE]]*Tabla1[[#This Row],[Qty]]</f>
        <v>0.13500000000000001</v>
      </c>
      <c r="O16" s="5"/>
    </row>
    <row r="17" spans="1:15">
      <c r="A17" t="s">
        <v>77</v>
      </c>
      <c r="B17" t="s">
        <v>78</v>
      </c>
      <c r="C17" t="s">
        <v>39</v>
      </c>
      <c r="D17" s="2" t="s">
        <v>79</v>
      </c>
      <c r="E17" t="s">
        <v>26</v>
      </c>
      <c r="G17" s="3">
        <v>2112757</v>
      </c>
      <c r="I17" s="3" t="s">
        <v>80</v>
      </c>
      <c r="J17" s="1">
        <v>0.1</v>
      </c>
      <c r="K17" t="s">
        <v>81</v>
      </c>
      <c r="L17" s="3">
        <v>0.315</v>
      </c>
      <c r="M17">
        <v>2</v>
      </c>
      <c r="N17" s="8">
        <f>Tabla1[[#This Row],[UNIT PRICE]]*Tabla1[[#This Row],[Qty]]</f>
        <v>0.63</v>
      </c>
      <c r="O17" s="5"/>
    </row>
    <row r="18" spans="1:15" ht="30">
      <c r="A18" t="s">
        <v>82</v>
      </c>
      <c r="B18" t="s">
        <v>83</v>
      </c>
      <c r="C18" t="s">
        <v>61</v>
      </c>
      <c r="D18" s="2" t="s">
        <v>84</v>
      </c>
      <c r="E18" t="s">
        <v>26</v>
      </c>
      <c r="G18" s="3">
        <v>1520287</v>
      </c>
      <c r="I18" s="3" t="s">
        <v>85</v>
      </c>
      <c r="J18" s="1">
        <v>0.1</v>
      </c>
      <c r="K18" t="s">
        <v>32</v>
      </c>
      <c r="L18" s="3">
        <v>0.06</v>
      </c>
      <c r="M18">
        <v>4</v>
      </c>
      <c r="N18" s="8">
        <f>Tabla1[[#This Row],[UNIT PRICE]]*Tabla1[[#This Row],[Qty]]</f>
        <v>0.24</v>
      </c>
      <c r="O18" s="5"/>
    </row>
    <row r="19" spans="1:15">
      <c r="A19" t="s">
        <v>86</v>
      </c>
      <c r="B19" t="s">
        <v>87</v>
      </c>
      <c r="C19" t="s">
        <v>14</v>
      </c>
      <c r="D19" s="2" t="s">
        <v>88</v>
      </c>
      <c r="E19" t="s">
        <v>16</v>
      </c>
      <c r="G19" s="3">
        <v>1358007</v>
      </c>
      <c r="J19" s="1">
        <v>0.01</v>
      </c>
      <c r="L19" s="3">
        <v>1.2E-2</v>
      </c>
      <c r="M19">
        <v>3</v>
      </c>
      <c r="N19" s="8">
        <f>Tabla1[[#This Row],[UNIT PRICE]]*Tabla1[[#This Row],[Qty]]</f>
        <v>3.6000000000000004E-2</v>
      </c>
      <c r="O19" s="5"/>
    </row>
    <row r="20" spans="1:15">
      <c r="A20" t="s">
        <v>89</v>
      </c>
      <c r="B20" t="s">
        <v>90</v>
      </c>
      <c r="C20" t="s">
        <v>24</v>
      </c>
      <c r="D20" s="2" t="s">
        <v>91</v>
      </c>
      <c r="E20" t="s">
        <v>26</v>
      </c>
      <c r="G20" s="3">
        <v>2210786</v>
      </c>
      <c r="J20" s="1">
        <v>0.05</v>
      </c>
      <c r="K20" t="s">
        <v>92</v>
      </c>
      <c r="L20" s="3">
        <v>0.13400000000000001</v>
      </c>
      <c r="M20">
        <v>1</v>
      </c>
      <c r="N20" s="8">
        <f>Tabla1[[#This Row],[UNIT PRICE]]*Tabla1[[#This Row],[Qty]]</f>
        <v>0.13400000000000001</v>
      </c>
      <c r="O20" s="5"/>
    </row>
    <row r="21" spans="1:15">
      <c r="A21" t="s">
        <v>93</v>
      </c>
      <c r="B21" t="s">
        <v>94</v>
      </c>
      <c r="C21" t="s">
        <v>14</v>
      </c>
      <c r="D21" s="2" t="s">
        <v>95</v>
      </c>
      <c r="E21" t="s">
        <v>16</v>
      </c>
      <c r="G21" s="3">
        <v>2324329</v>
      </c>
      <c r="J21" s="1">
        <v>0.05</v>
      </c>
      <c r="L21" s="3">
        <v>1.0999999999999999E-2</v>
      </c>
      <c r="M21">
        <v>2</v>
      </c>
      <c r="N21" s="8">
        <f>Tabla1[[#This Row],[UNIT PRICE]]*Tabla1[[#This Row],[Qty]]</f>
        <v>2.1999999999999999E-2</v>
      </c>
      <c r="O21" s="5"/>
    </row>
    <row r="22" spans="1:15">
      <c r="A22" t="s">
        <v>96</v>
      </c>
      <c r="B22" t="s">
        <v>96</v>
      </c>
      <c r="C22" t="s">
        <v>97</v>
      </c>
      <c r="D22" s="2" t="s">
        <v>98</v>
      </c>
      <c r="E22"/>
      <c r="F22" t="s">
        <v>96</v>
      </c>
      <c r="G22" s="3">
        <v>2308726</v>
      </c>
      <c r="I22" s="3" t="s">
        <v>21</v>
      </c>
      <c r="J22"/>
      <c r="L22" s="3">
        <v>1.43</v>
      </c>
      <c r="M22">
        <v>1</v>
      </c>
      <c r="N22" s="8">
        <f>Tabla1[[#This Row],[UNIT PRICE]]*Tabla1[[#This Row],[Qty]]</f>
        <v>1.43</v>
      </c>
      <c r="O22" s="5"/>
    </row>
    <row r="23" spans="1:15">
      <c r="A23" t="s">
        <v>99</v>
      </c>
      <c r="B23" t="s">
        <v>99</v>
      </c>
      <c r="C23" t="s">
        <v>99</v>
      </c>
      <c r="D23" s="2" t="s">
        <v>100</v>
      </c>
      <c r="E23" t="s">
        <v>101</v>
      </c>
      <c r="F23" t="s">
        <v>99</v>
      </c>
      <c r="G23" s="3">
        <v>9491805</v>
      </c>
      <c r="J23"/>
      <c r="L23" s="3">
        <v>0.35099999999999998</v>
      </c>
      <c r="M23">
        <v>1</v>
      </c>
      <c r="N23" s="8">
        <f>Tabla1[[#This Row],[UNIT PRICE]]*Tabla1[[#This Row],[Qty]]</f>
        <v>0.35099999999999998</v>
      </c>
      <c r="O23" s="5"/>
    </row>
    <row r="24" spans="1:15">
      <c r="A24" t="s">
        <v>102</v>
      </c>
      <c r="B24" t="s">
        <v>102</v>
      </c>
      <c r="C24" t="s">
        <v>103</v>
      </c>
      <c r="D24" s="2" t="s">
        <v>104</v>
      </c>
      <c r="E24"/>
      <c r="G24" s="3">
        <v>1644930</v>
      </c>
      <c r="J24"/>
      <c r="L24" s="3">
        <v>4.07</v>
      </c>
      <c r="M24">
        <v>1</v>
      </c>
      <c r="N24" s="8">
        <f>Tabla1[[#This Row],[UNIT PRICE]]*Tabla1[[#This Row],[Qty]]</f>
        <v>4.07</v>
      </c>
      <c r="O24" s="5"/>
    </row>
    <row r="25" spans="1:15">
      <c r="A25" t="s">
        <v>105</v>
      </c>
      <c r="B25" t="s">
        <v>105</v>
      </c>
      <c r="C25" t="s">
        <v>106</v>
      </c>
      <c r="D25" s="2" t="s">
        <v>107</v>
      </c>
      <c r="E25" t="s">
        <v>108</v>
      </c>
      <c r="G25" s="3">
        <v>1902481</v>
      </c>
      <c r="I25" s="3" t="s">
        <v>109</v>
      </c>
      <c r="J25"/>
      <c r="L25" s="3">
        <v>0.27200000000000002</v>
      </c>
      <c r="M25">
        <v>3</v>
      </c>
      <c r="N25" s="8">
        <f>Tabla1[[#This Row],[UNIT PRICE]]*Tabla1[[#This Row],[Qty]]</f>
        <v>0.81600000000000006</v>
      </c>
      <c r="O25" s="5"/>
    </row>
    <row r="26" spans="1:15">
      <c r="A26" t="s">
        <v>110</v>
      </c>
      <c r="B26" t="s">
        <v>110</v>
      </c>
      <c r="C26">
        <v>603</v>
      </c>
      <c r="D26" s="2" t="s">
        <v>111</v>
      </c>
      <c r="E26" t="s">
        <v>112</v>
      </c>
      <c r="F26" t="s">
        <v>113</v>
      </c>
      <c r="G26" s="3">
        <v>1515733</v>
      </c>
      <c r="I26" s="3" t="s">
        <v>114</v>
      </c>
      <c r="J26"/>
      <c r="L26" s="3">
        <v>9.1800000000000007E-2</v>
      </c>
      <c r="M26">
        <v>1</v>
      </c>
      <c r="N26" s="8">
        <f>Tabla1[[#This Row],[UNIT PRICE]]*Tabla1[[#This Row],[Qty]]</f>
        <v>9.1800000000000007E-2</v>
      </c>
      <c r="O26" s="5"/>
    </row>
    <row r="27" spans="1:15">
      <c r="A27" t="s">
        <v>115</v>
      </c>
      <c r="B27" t="s">
        <v>116</v>
      </c>
      <c r="C27" t="s">
        <v>116</v>
      </c>
      <c r="D27" s="2" t="s">
        <v>117</v>
      </c>
      <c r="E27"/>
      <c r="F27" t="s">
        <v>118</v>
      </c>
      <c r="G27" s="3"/>
      <c r="I27" s="3" t="s">
        <v>119</v>
      </c>
      <c r="J27"/>
      <c r="L27" s="3">
        <v>0.16900000000000001</v>
      </c>
      <c r="M27">
        <v>1</v>
      </c>
      <c r="N27" s="8">
        <f>Tabla1[[#This Row],[UNIT PRICE]]*Tabla1[[#This Row],[Qty]]</f>
        <v>0.16900000000000001</v>
      </c>
      <c r="O27" s="5"/>
    </row>
    <row r="28" spans="1:15">
      <c r="A28" t="s">
        <v>120</v>
      </c>
      <c r="B28" t="s">
        <v>120</v>
      </c>
      <c r="C28" t="s">
        <v>121</v>
      </c>
      <c r="D28" s="2" t="s">
        <v>122</v>
      </c>
      <c r="E28" t="s">
        <v>123</v>
      </c>
      <c r="F28" t="s">
        <v>120</v>
      </c>
      <c r="G28" s="3">
        <v>5790888</v>
      </c>
      <c r="I28" s="3" t="s">
        <v>124</v>
      </c>
      <c r="J28"/>
      <c r="L28" s="3">
        <v>0.373</v>
      </c>
      <c r="M28">
        <v>1</v>
      </c>
      <c r="N28" s="8">
        <f>Tabla1[[#This Row],[UNIT PRICE]]*Tabla1[[#This Row],[Qty]]</f>
        <v>0.373</v>
      </c>
      <c r="O28" s="5"/>
    </row>
    <row r="29" spans="1:15">
      <c r="A29" t="s">
        <v>125</v>
      </c>
      <c r="B29" t="s">
        <v>125</v>
      </c>
      <c r="C29" t="s">
        <v>126</v>
      </c>
      <c r="D29" s="2" t="s">
        <v>127</v>
      </c>
      <c r="E29" t="s">
        <v>128</v>
      </c>
      <c r="F29" t="s">
        <v>125</v>
      </c>
      <c r="G29" s="3"/>
      <c r="H29" s="3" t="s">
        <v>129</v>
      </c>
      <c r="J29"/>
      <c r="L29" s="3">
        <v>4.92</v>
      </c>
      <c r="M29">
        <v>1</v>
      </c>
      <c r="N29" s="8">
        <f>Tabla1[[#This Row],[UNIT PRICE]]*Tabla1[[#This Row],[Qty]]</f>
        <v>4.92</v>
      </c>
      <c r="O29" s="5"/>
    </row>
    <row r="30" spans="1:15">
      <c r="A30" t="s">
        <v>130</v>
      </c>
      <c r="B30" t="s">
        <v>130</v>
      </c>
      <c r="C30" t="s">
        <v>131</v>
      </c>
      <c r="D30" s="2" t="s">
        <v>132</v>
      </c>
      <c r="E30" t="s">
        <v>133</v>
      </c>
      <c r="F30" t="s">
        <v>134</v>
      </c>
      <c r="G30" s="3"/>
      <c r="I30" s="3" t="s">
        <v>135</v>
      </c>
      <c r="J30"/>
      <c r="L30" s="3">
        <v>4.9000000000000002E-2</v>
      </c>
      <c r="M30">
        <v>1</v>
      </c>
      <c r="N30" s="8">
        <f>Tabla1[[#This Row],[UNIT PRICE]]*Tabla1[[#This Row],[Qty]]</f>
        <v>4.9000000000000002E-2</v>
      </c>
      <c r="O30" s="5"/>
    </row>
    <row r="31" spans="1:15">
      <c r="A31" t="s">
        <v>136</v>
      </c>
      <c r="B31" t="s">
        <v>136</v>
      </c>
      <c r="C31" t="s">
        <v>137</v>
      </c>
      <c r="D31" s="2" t="s">
        <v>138</v>
      </c>
      <c r="E31" t="s">
        <v>139</v>
      </c>
      <c r="F31" t="s">
        <v>136</v>
      </c>
      <c r="G31" s="3">
        <v>1798318</v>
      </c>
      <c r="I31" s="3" t="s">
        <v>140</v>
      </c>
      <c r="J31"/>
      <c r="L31" s="3">
        <v>1.24</v>
      </c>
      <c r="M31">
        <v>1</v>
      </c>
      <c r="N31" s="8">
        <f>Tabla1[[#This Row],[UNIT PRICE]]*Tabla1[[#This Row],[Qty]]</f>
        <v>1.24</v>
      </c>
      <c r="O31" s="5"/>
    </row>
    <row r="32" spans="1:15">
      <c r="A32" t="s">
        <v>141</v>
      </c>
      <c r="B32" t="s">
        <v>141</v>
      </c>
      <c r="C32" t="s">
        <v>142</v>
      </c>
      <c r="D32" s="2" t="s">
        <v>143</v>
      </c>
      <c r="E32" t="s">
        <v>144</v>
      </c>
      <c r="F32" t="s">
        <v>145</v>
      </c>
      <c r="G32" s="3">
        <v>2362839</v>
      </c>
      <c r="I32" s="3" t="s">
        <v>21</v>
      </c>
      <c r="J32"/>
      <c r="L32" s="3">
        <v>1.1200000000000001</v>
      </c>
      <c r="M32">
        <v>1</v>
      </c>
      <c r="N32" s="8">
        <f>Tabla1[[#This Row],[UNIT PRICE]]*Tabla1[[#This Row],[Qty]]</f>
        <v>1.1200000000000001</v>
      </c>
      <c r="O32" s="5"/>
    </row>
    <row r="33" spans="1:15">
      <c r="A33" t="s">
        <v>146</v>
      </c>
      <c r="B33" t="s">
        <v>146</v>
      </c>
      <c r="C33" t="s">
        <v>147</v>
      </c>
      <c r="D33" s="2" t="s">
        <v>148</v>
      </c>
      <c r="E33" t="s">
        <v>146</v>
      </c>
      <c r="F33" t="s">
        <v>146</v>
      </c>
      <c r="G33" s="3">
        <v>1459134</v>
      </c>
      <c r="I33" s="3" t="s">
        <v>149</v>
      </c>
      <c r="J33"/>
      <c r="L33" s="3">
        <v>0.36399999999999999</v>
      </c>
      <c r="M33">
        <v>1</v>
      </c>
      <c r="N33" s="8">
        <f>Tabla1[[#This Row],[UNIT PRICE]]*Tabla1[[#This Row],[Qty]]</f>
        <v>0.36399999999999999</v>
      </c>
      <c r="O33" s="5"/>
    </row>
    <row r="34" spans="1:15">
      <c r="A34" t="s">
        <v>150</v>
      </c>
      <c r="B34" t="s">
        <v>150</v>
      </c>
      <c r="C34" t="s">
        <v>151</v>
      </c>
      <c r="D34" s="2" t="s">
        <v>152</v>
      </c>
      <c r="E34" t="s">
        <v>153</v>
      </c>
      <c r="F34" t="s">
        <v>154</v>
      </c>
      <c r="G34" s="3"/>
      <c r="I34" s="3" t="s">
        <v>155</v>
      </c>
      <c r="J34"/>
      <c r="L34" s="3">
        <v>17.38</v>
      </c>
      <c r="M34">
        <v>1</v>
      </c>
      <c r="N34" s="8">
        <f>Tabla1[[#This Row],[UNIT PRICE]]*Tabla1[[#This Row],[Qty]]</f>
        <v>17.38</v>
      </c>
      <c r="O34" s="5"/>
    </row>
    <row r="35" spans="1:15">
      <c r="A35" t="s">
        <v>156</v>
      </c>
      <c r="B35" t="s">
        <v>156</v>
      </c>
      <c r="C35" t="s">
        <v>156</v>
      </c>
      <c r="D35" s="2" t="s">
        <v>157</v>
      </c>
      <c r="E35"/>
      <c r="F35" t="s">
        <v>158</v>
      </c>
      <c r="G35" s="3">
        <v>1768152</v>
      </c>
      <c r="J35"/>
      <c r="L35" s="3">
        <v>5.76</v>
      </c>
      <c r="M35">
        <v>1</v>
      </c>
      <c r="N35" s="8">
        <f>Tabla1[[#This Row],[UNIT PRICE]]*Tabla1[[#This Row],[Qty]]</f>
        <v>5.76</v>
      </c>
      <c r="O35" s="5"/>
    </row>
    <row r="36" spans="1:15">
      <c r="A36" t="s">
        <v>159</v>
      </c>
      <c r="B36" t="s">
        <v>159</v>
      </c>
      <c r="C36" t="s">
        <v>160</v>
      </c>
      <c r="D36" s="2" t="s">
        <v>161</v>
      </c>
      <c r="E36" t="s">
        <v>162</v>
      </c>
      <c r="F36" t="s">
        <v>159</v>
      </c>
      <c r="G36" s="3">
        <v>1510703</v>
      </c>
      <c r="I36" s="3" t="s">
        <v>163</v>
      </c>
      <c r="J36"/>
      <c r="L36" s="3">
        <v>0.20799999999999999</v>
      </c>
      <c r="M36">
        <v>1</v>
      </c>
      <c r="N36" s="8">
        <f>Tabla1[[#This Row],[UNIT PRICE]]*Tabla1[[#This Row],[Qty]]</f>
        <v>0.20799999999999999</v>
      </c>
      <c r="O36" s="5"/>
    </row>
    <row r="37" spans="1:15">
      <c r="A37" t="s">
        <v>164</v>
      </c>
      <c r="B37" t="s">
        <v>164</v>
      </c>
      <c r="C37" t="s">
        <v>164</v>
      </c>
      <c r="D37" s="2" t="s">
        <v>165</v>
      </c>
      <c r="E37" t="s">
        <v>199</v>
      </c>
      <c r="F37" t="s">
        <v>164</v>
      </c>
      <c r="G37" s="3">
        <v>9491830</v>
      </c>
      <c r="J37"/>
      <c r="L37" s="3">
        <v>0.29099999999999998</v>
      </c>
      <c r="M37">
        <v>1</v>
      </c>
      <c r="N37" s="8">
        <f>Tabla1[[#This Row],[UNIT PRICE]]*Tabla1[[#This Row],[Qty]]</f>
        <v>0.29099999999999998</v>
      </c>
      <c r="O37" s="5"/>
    </row>
    <row r="38" spans="1:15">
      <c r="A38" t="s">
        <v>166</v>
      </c>
      <c r="B38" t="s">
        <v>166</v>
      </c>
      <c r="C38" t="s">
        <v>167</v>
      </c>
      <c r="D38" s="2" t="s">
        <v>168</v>
      </c>
      <c r="E38" t="s">
        <v>169</v>
      </c>
      <c r="F38" t="s">
        <v>170</v>
      </c>
      <c r="G38" s="3" t="s">
        <v>171</v>
      </c>
      <c r="I38" s="3" t="s">
        <v>172</v>
      </c>
      <c r="J38"/>
      <c r="L38" s="3">
        <v>0.51100000000000001</v>
      </c>
      <c r="M38">
        <v>1</v>
      </c>
      <c r="N38" s="8">
        <f>Tabla1[[#This Row],[UNIT PRICE]]*Tabla1[[#This Row],[Qty]]</f>
        <v>0.51100000000000001</v>
      </c>
      <c r="O38" s="5"/>
    </row>
    <row r="39" spans="1:15">
      <c r="A39" t="s">
        <v>173</v>
      </c>
      <c r="B39" t="s">
        <v>173</v>
      </c>
      <c r="C39" t="s">
        <v>174</v>
      </c>
      <c r="D39" s="2" t="s">
        <v>175</v>
      </c>
      <c r="E39" t="s">
        <v>176</v>
      </c>
      <c r="F39" t="s">
        <v>173</v>
      </c>
      <c r="G39" s="3">
        <v>2064365</v>
      </c>
      <c r="J39"/>
      <c r="L39" s="3">
        <v>12.68</v>
      </c>
      <c r="M39">
        <v>1</v>
      </c>
      <c r="N39" s="8">
        <f>Tabla1[[#This Row],[UNIT PRICE]]*Tabla1[[#This Row],[Qty]]</f>
        <v>12.68</v>
      </c>
      <c r="O39" s="5"/>
    </row>
    <row r="40" spans="1:15">
      <c r="A40" t="s">
        <v>177</v>
      </c>
      <c r="B40" t="s">
        <v>177</v>
      </c>
      <c r="C40" t="s">
        <v>178</v>
      </c>
      <c r="D40" s="2" t="s">
        <v>179</v>
      </c>
      <c r="E40" t="s">
        <v>180</v>
      </c>
      <c r="F40" t="s">
        <v>181</v>
      </c>
      <c r="G40" s="3"/>
      <c r="H40" s="3" t="s">
        <v>182</v>
      </c>
      <c r="J40"/>
      <c r="L40" s="3">
        <v>0.878</v>
      </c>
      <c r="M40">
        <v>1</v>
      </c>
      <c r="N40" s="8">
        <f>Tabla1[[#This Row],[UNIT PRICE]]*Tabla1[[#This Row],[Qty]]</f>
        <v>0.878</v>
      </c>
      <c r="O40" s="5"/>
    </row>
    <row r="41" spans="1:15">
      <c r="A41" t="s">
        <v>183</v>
      </c>
      <c r="B41" t="s">
        <v>183</v>
      </c>
      <c r="C41" t="s">
        <v>184</v>
      </c>
      <c r="D41" s="2" t="s">
        <v>185</v>
      </c>
      <c r="E41" t="s">
        <v>186</v>
      </c>
      <c r="F41" t="s">
        <v>187</v>
      </c>
      <c r="G41" s="3">
        <v>1497672</v>
      </c>
      <c r="I41" s="3" t="s">
        <v>188</v>
      </c>
      <c r="J41"/>
      <c r="L41" s="3">
        <v>0.93899999999999995</v>
      </c>
      <c r="M41">
        <v>1</v>
      </c>
      <c r="N41" s="8">
        <f>Tabla1[[#This Row],[UNIT PRICE]]*Tabla1[[#This Row],[Qty]]</f>
        <v>0.93899999999999995</v>
      </c>
      <c r="O41" s="5"/>
    </row>
    <row r="42" spans="1:15">
      <c r="A42" t="s">
        <v>189</v>
      </c>
      <c r="B42" t="s">
        <v>189</v>
      </c>
      <c r="C42" t="s">
        <v>190</v>
      </c>
      <c r="D42" s="2" t="s">
        <v>191</v>
      </c>
      <c r="E42" t="s">
        <v>192</v>
      </c>
      <c r="F42" t="s">
        <v>193</v>
      </c>
      <c r="G42" s="3"/>
      <c r="H42" s="3" t="s">
        <v>194</v>
      </c>
      <c r="J42"/>
      <c r="L42" s="3">
        <v>1.61</v>
      </c>
      <c r="M42">
        <v>1</v>
      </c>
      <c r="N42" s="8">
        <f>Tabla1[[#This Row],[UNIT PRICE]]*Tabla1[[#This Row],[Qty]]</f>
        <v>1.61</v>
      </c>
      <c r="O42" s="5"/>
    </row>
    <row r="43" spans="1:15">
      <c r="A43" t="s">
        <v>195</v>
      </c>
      <c r="B43" t="s">
        <v>195</v>
      </c>
      <c r="C43" t="s">
        <v>196</v>
      </c>
      <c r="D43" s="2" t="s">
        <v>197</v>
      </c>
      <c r="E43" t="s">
        <v>199</v>
      </c>
      <c r="F43" t="s">
        <v>198</v>
      </c>
      <c r="G43" s="3">
        <v>2311900</v>
      </c>
      <c r="J43"/>
      <c r="L43" s="3">
        <v>0.94</v>
      </c>
      <c r="M43">
        <v>1</v>
      </c>
      <c r="N43" s="8">
        <f>Tabla1[[#This Row],[UNIT PRICE]]*Tabla1[[#This Row],[Qty]]</f>
        <v>0.94</v>
      </c>
      <c r="O43" s="5"/>
    </row>
    <row r="44" spans="1:15">
      <c r="A44" s="5"/>
      <c r="B44" s="5"/>
      <c r="C44" s="5"/>
      <c r="D44" s="6"/>
      <c r="E44" s="6" t="s">
        <v>200</v>
      </c>
      <c r="F44" s="5"/>
      <c r="G44" s="7"/>
      <c r="H44" s="7"/>
      <c r="I44" s="7"/>
      <c r="J44" s="5"/>
      <c r="K44" s="5"/>
      <c r="L44" s="7">
        <v>25</v>
      </c>
      <c r="M44" s="5">
        <v>1</v>
      </c>
      <c r="N44" s="8">
        <f>Tabla1[[#This Row],[UNIT PRICE]]*Tabla1[[#This Row],[Qty]]</f>
        <v>25</v>
      </c>
      <c r="O44" s="5"/>
    </row>
    <row r="45" spans="1:15">
      <c r="A45" s="5"/>
      <c r="B45" s="5"/>
      <c r="C45" s="5"/>
      <c r="D45" s="6"/>
      <c r="E45" s="6" t="s">
        <v>201</v>
      </c>
      <c r="F45" s="5"/>
      <c r="G45" s="7"/>
      <c r="H45" s="7"/>
      <c r="I45" s="7"/>
      <c r="J45" s="5"/>
      <c r="K45" s="5"/>
      <c r="L45" s="7">
        <v>0.05</v>
      </c>
      <c r="M45" s="5">
        <v>1</v>
      </c>
      <c r="N45" s="8">
        <f>Tabla1[[#This Row],[UNIT PRICE]]*Tabla1[[#This Row],[Qty]]</f>
        <v>0.05</v>
      </c>
      <c r="O45" s="5"/>
    </row>
    <row r="46" spans="1:15">
      <c r="A46" s="5"/>
      <c r="B46" s="5"/>
      <c r="C46" s="5"/>
      <c r="D46" s="6"/>
      <c r="E46" s="6" t="s">
        <v>206</v>
      </c>
      <c r="F46" s="5"/>
      <c r="G46" s="7"/>
      <c r="H46" s="7"/>
      <c r="I46" s="7"/>
      <c r="J46" s="5"/>
      <c r="K46" s="5"/>
      <c r="L46" s="7">
        <v>3.56</v>
      </c>
      <c r="M46" s="7">
        <v>1</v>
      </c>
      <c r="N46" s="8">
        <f>Tabla1[[#This Row],[UNIT PRICE]]*Tabla1[[#This Row],[Qty]]</f>
        <v>3.56</v>
      </c>
      <c r="O46" s="5"/>
    </row>
    <row r="47" spans="1:15">
      <c r="A47" s="5"/>
      <c r="B47" s="5"/>
      <c r="C47" s="5"/>
      <c r="D47" s="6"/>
      <c r="E47" s="6" t="s">
        <v>205</v>
      </c>
      <c r="F47" s="5"/>
      <c r="G47" s="7"/>
      <c r="H47" s="7"/>
      <c r="I47" s="7"/>
      <c r="J47" s="5"/>
      <c r="K47" s="5"/>
      <c r="L47" s="7">
        <v>2.78</v>
      </c>
      <c r="M47" s="5">
        <v>2</v>
      </c>
      <c r="N47" s="8">
        <f>Tabla1[[#This Row],[UNIT PRICE]]*Tabla1[[#This Row],[Qty]]</f>
        <v>5.56</v>
      </c>
      <c r="O47" s="5"/>
    </row>
    <row r="48" spans="1:15">
      <c r="A48" s="5"/>
      <c r="B48" s="5"/>
      <c r="C48" s="5"/>
      <c r="D48" s="6"/>
      <c r="E48" s="6" t="s">
        <v>202</v>
      </c>
      <c r="F48" s="5"/>
      <c r="G48" s="7"/>
      <c r="H48" s="7"/>
      <c r="I48" s="7"/>
      <c r="J48" s="5"/>
      <c r="K48" s="5"/>
      <c r="L48" s="7">
        <v>250</v>
      </c>
      <c r="M48" s="5">
        <v>1</v>
      </c>
      <c r="N48" s="8">
        <f>Tabla1[[#This Row],[UNIT PRICE]]*Tabla1[[#This Row],[Qty]]</f>
        <v>250</v>
      </c>
      <c r="O48" s="5"/>
    </row>
    <row r="49" spans="1:15">
      <c r="A49" s="5"/>
      <c r="B49" s="5"/>
      <c r="C49" s="5"/>
      <c r="D49" s="9"/>
      <c r="E49" s="9"/>
      <c r="F49" s="10"/>
      <c r="G49" s="11"/>
      <c r="H49" s="11"/>
      <c r="I49" s="11"/>
      <c r="J49" s="11"/>
      <c r="K49" s="10"/>
      <c r="L49" s="11"/>
      <c r="M49" s="11" t="s">
        <v>207</v>
      </c>
      <c r="N49" s="12">
        <f>SUM(N2:N48)</f>
        <v>353.39509999999996</v>
      </c>
      <c r="O49" s="5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ArmSOC0814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Ezio</dc:creator>
  <cp:lastModifiedBy>Rafel</cp:lastModifiedBy>
  <dcterms:created xsi:type="dcterms:W3CDTF">2014-09-30T14:55:54Z</dcterms:created>
  <dcterms:modified xsi:type="dcterms:W3CDTF">2015-05-30T11:31:28Z</dcterms:modified>
</cp:coreProperties>
</file>