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21315" windowHeight="11565"/>
  </bookViews>
  <sheets>
    <sheet name="Hoja1" sheetId="1" r:id="rId1"/>
    <sheet name="Festivos" sheetId="2" r:id="rId2"/>
    <sheet name="Hoja3" sheetId="3" r:id="rId3"/>
  </sheets>
  <definedNames>
    <definedName name="Festivos">Festivos!$B$3:$B$19</definedName>
  </definedNames>
  <calcPr calcId="125725"/>
</workbook>
</file>

<file path=xl/calcChain.xml><?xml version="1.0" encoding="utf-8"?>
<calcChain xmlns="http://schemas.openxmlformats.org/spreadsheetml/2006/main">
  <c r="B19" i="2"/>
  <c r="B18"/>
  <c r="A19"/>
  <c r="A18"/>
  <c r="B4" i="1"/>
  <c r="F11" s="1"/>
  <c r="B13" i="2"/>
  <c r="B14"/>
  <c r="B4"/>
  <c r="B5"/>
  <c r="B6"/>
  <c r="B7"/>
  <c r="B8"/>
  <c r="B9"/>
  <c r="B10"/>
  <c r="B11"/>
  <c r="B12"/>
  <c r="B15"/>
  <c r="B16"/>
  <c r="B17"/>
  <c r="B3"/>
  <c r="F8" i="1" l="1"/>
  <c r="F10"/>
  <c r="F12"/>
  <c r="F9"/>
  <c r="F13" l="1"/>
</calcChain>
</file>

<file path=xl/sharedStrings.xml><?xml version="1.0" encoding="utf-8"?>
<sst xmlns="http://schemas.openxmlformats.org/spreadsheetml/2006/main" count="39" uniqueCount="38">
  <si>
    <t>Miembro Equipo</t>
  </si>
  <si>
    <t>Inicio Sprint</t>
  </si>
  <si>
    <t>Final Sprint</t>
  </si>
  <si>
    <t>Vacaciones</t>
  </si>
  <si>
    <t>Días laborables</t>
  </si>
  <si>
    <t>Fecha</t>
  </si>
  <si>
    <t>Descripción</t>
  </si>
  <si>
    <t>Año</t>
  </si>
  <si>
    <t>Dia</t>
  </si>
  <si>
    <t>Primer de anyo</t>
  </si>
  <si>
    <t>Reyes</t>
  </si>
  <si>
    <t>Día del trabajador</t>
  </si>
  <si>
    <t>Lunes de Pasqua</t>
  </si>
  <si>
    <t>Jueves Santo</t>
  </si>
  <si>
    <t>Pascua florida</t>
  </si>
  <si>
    <t>San Juan</t>
  </si>
  <si>
    <t>Virgen de la Asunción</t>
  </si>
  <si>
    <t>Diada</t>
  </si>
  <si>
    <t>La Mercé</t>
  </si>
  <si>
    <t>Constitución</t>
  </si>
  <si>
    <t>Inmaculada Concepción</t>
  </si>
  <si>
    <t>Navidad</t>
  </si>
  <si>
    <t>San Esteve</t>
  </si>
  <si>
    <t>Fiesta TF</t>
  </si>
  <si>
    <t>Trabajo Nocturno</t>
  </si>
  <si>
    <t>Otras ausencias</t>
  </si>
  <si>
    <t>Horas Disponibles</t>
  </si>
  <si>
    <t>Rafel Mormeneo</t>
  </si>
  <si>
    <t>Miquel Mas</t>
  </si>
  <si>
    <t>Ezio Cappellino</t>
  </si>
  <si>
    <t>Víctor Sánchez</t>
  </si>
  <si>
    <t>Dedicación</t>
  </si>
  <si>
    <t>Marc Gispert</t>
  </si>
  <si>
    <t>Capacidad Sprint</t>
  </si>
  <si>
    <t>Primer de año siguiente</t>
  </si>
  <si>
    <t>Reyes año siguiente</t>
  </si>
  <si>
    <t>Factor Dedicación</t>
  </si>
  <si>
    <t>Indica el tiempo efectivo para realizar las tareas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</si>
</sst>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16" fontId="0" fillId="0" borderId="0" xfId="0" applyNumberForma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2" fillId="4" borderId="0" xfId="0" applyFont="1" applyFill="1"/>
    <xf numFmtId="16" fontId="4" fillId="5" borderId="1" xfId="0" applyNumberFormat="1" applyFont="1" applyFill="1" applyBorder="1"/>
    <xf numFmtId="14" fontId="4" fillId="5" borderId="1" xfId="0" applyNumberFormat="1" applyFont="1" applyFill="1" applyBorder="1"/>
    <xf numFmtId="0" fontId="4" fillId="5" borderId="1" xfId="0" applyFont="1" applyFill="1" applyBorder="1"/>
    <xf numFmtId="16" fontId="4" fillId="5" borderId="0" xfId="0" applyNumberFormat="1" applyFont="1" applyFill="1" applyBorder="1"/>
    <xf numFmtId="14" fontId="4" fillId="5" borderId="0" xfId="0" applyNumberFormat="1" applyFont="1" applyFill="1" applyBorder="1"/>
    <xf numFmtId="0" fontId="4" fillId="5" borderId="0" xfId="0" applyFont="1" applyFill="1" applyBorder="1"/>
    <xf numFmtId="0" fontId="3" fillId="2" borderId="9" xfId="0" applyFont="1" applyFill="1" applyBorder="1" applyAlignment="1" applyProtection="1">
      <alignment horizontal="left"/>
      <protection locked="0"/>
    </xf>
    <xf numFmtId="0" fontId="3" fillId="2" borderId="10" xfId="0" applyFont="1" applyFill="1" applyBorder="1" applyAlignment="1" applyProtection="1">
      <alignment horizontal="left"/>
      <protection locked="0"/>
    </xf>
    <xf numFmtId="0" fontId="3" fillId="2" borderId="1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7" borderId="2" xfId="0" applyFill="1" applyBorder="1" applyProtection="1">
      <protection locked="0"/>
    </xf>
    <xf numFmtId="14" fontId="0" fillId="7" borderId="1" xfId="0" applyNumberFormat="1" applyFill="1" applyBorder="1" applyProtection="1">
      <protection locked="0"/>
    </xf>
    <xf numFmtId="0" fontId="0" fillId="7" borderId="1" xfId="0" applyFill="1" applyBorder="1" applyProtection="1">
      <protection locked="0"/>
    </xf>
    <xf numFmtId="0" fontId="0" fillId="7" borderId="3" xfId="0" applyFill="1" applyBorder="1" applyProtection="1">
      <protection locked="0"/>
    </xf>
    <xf numFmtId="0" fontId="0" fillId="7" borderId="4" xfId="0" applyFill="1" applyBorder="1" applyProtection="1">
      <protection locked="0"/>
    </xf>
    <xf numFmtId="14" fontId="0" fillId="7" borderId="0" xfId="0" applyNumberFormat="1" applyFill="1" applyBorder="1" applyProtection="1">
      <protection locked="0"/>
    </xf>
    <xf numFmtId="0" fontId="0" fillId="7" borderId="0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0" fillId="7" borderId="6" xfId="0" applyFill="1" applyBorder="1" applyProtection="1">
      <protection locked="0"/>
    </xf>
    <xf numFmtId="0" fontId="0" fillId="7" borderId="7" xfId="0" applyFill="1" applyBorder="1" applyProtection="1">
      <protection locked="0"/>
    </xf>
    <xf numFmtId="14" fontId="0" fillId="7" borderId="7" xfId="0" applyNumberFormat="1" applyFill="1" applyBorder="1" applyProtection="1">
      <protection locked="0"/>
    </xf>
    <xf numFmtId="0" fontId="0" fillId="7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0" fillId="3" borderId="11" xfId="0" applyFill="1" applyBorder="1" applyProtection="1">
      <protection locked="0"/>
    </xf>
    <xf numFmtId="9" fontId="0" fillId="7" borderId="1" xfId="1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9" fontId="0" fillId="6" borderId="0" xfId="1" applyFont="1" applyFill="1" applyBorder="1" applyProtection="1">
      <protection locked="0"/>
    </xf>
    <xf numFmtId="0" fontId="0" fillId="6" borderId="0" xfId="0" applyFill="1" applyBorder="1" applyProtection="1">
      <protection locked="0"/>
    </xf>
    <xf numFmtId="9" fontId="0" fillId="7" borderId="0" xfId="1" applyFont="1" applyFill="1" applyBorder="1" applyProtection="1">
      <protection locked="0"/>
    </xf>
    <xf numFmtId="9" fontId="0" fillId="7" borderId="7" xfId="1" applyFont="1" applyFill="1" applyBorder="1" applyProtection="1">
      <protection locked="0"/>
    </xf>
    <xf numFmtId="0" fontId="5" fillId="2" borderId="9" xfId="0" applyFont="1" applyFill="1" applyBorder="1" applyAlignment="1" applyProtection="1">
      <alignment horizontal="right"/>
      <protection locked="0"/>
    </xf>
    <xf numFmtId="0" fontId="5" fillId="2" borderId="10" xfId="0" applyFont="1" applyFill="1" applyBorder="1" applyAlignment="1" applyProtection="1">
      <alignment horizontal="right"/>
      <protection locked="0"/>
    </xf>
    <xf numFmtId="0" fontId="4" fillId="7" borderId="7" xfId="0" applyFont="1" applyFill="1" applyBorder="1" applyProtection="1">
      <protection locked="0"/>
    </xf>
    <xf numFmtId="14" fontId="0" fillId="0" borderId="0" xfId="0" applyNumberFormat="1" applyProtection="1">
      <protection locked="0"/>
    </xf>
    <xf numFmtId="0" fontId="4" fillId="7" borderId="0" xfId="0" applyNumberFormat="1" applyFont="1" applyFill="1" applyBorder="1" applyProtection="1">
      <protection hidden="1"/>
    </xf>
    <xf numFmtId="0" fontId="4" fillId="7" borderId="3" xfId="0" applyFont="1" applyFill="1" applyBorder="1" applyProtection="1">
      <protection hidden="1"/>
    </xf>
    <xf numFmtId="0" fontId="4" fillId="6" borderId="5" xfId="0" applyFont="1" applyFill="1" applyBorder="1" applyProtection="1">
      <protection hidden="1"/>
    </xf>
    <xf numFmtId="0" fontId="4" fillId="7" borderId="5" xfId="0" applyFont="1" applyFill="1" applyBorder="1" applyProtection="1">
      <protection hidden="1"/>
    </xf>
    <xf numFmtId="0" fontId="4" fillId="7" borderId="8" xfId="0" applyFont="1" applyFill="1" applyBorder="1" applyProtection="1">
      <protection hidden="1"/>
    </xf>
    <xf numFmtId="0" fontId="5" fillId="2" borderId="11" xfId="0" applyFont="1" applyFill="1" applyBorder="1" applyProtection="1">
      <protection hidden="1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B14" sqref="B14"/>
    </sheetView>
  </sheetViews>
  <sheetFormatPr baseColWidth="10" defaultRowHeight="15"/>
  <cols>
    <col min="1" max="1" width="19.7109375" style="15" customWidth="1"/>
    <col min="2" max="2" width="13.5703125" style="15" customWidth="1"/>
    <col min="3" max="3" width="10.85546875" style="15" bestFit="1" customWidth="1"/>
    <col min="4" max="4" width="16.42578125" style="15" bestFit="1" customWidth="1"/>
    <col min="5" max="5" width="14.7109375" style="15" bestFit="1" customWidth="1"/>
    <col min="6" max="6" width="17" style="15" bestFit="1" customWidth="1"/>
    <col min="7" max="7" width="11.85546875" style="15" bestFit="1" customWidth="1"/>
    <col min="8" max="16384" width="11.42578125" style="15"/>
  </cols>
  <sheetData>
    <row r="1" spans="1:7" ht="23.25">
      <c r="A1" s="12" t="s">
        <v>33</v>
      </c>
      <c r="B1" s="13"/>
      <c r="C1" s="13"/>
      <c r="D1" s="13"/>
      <c r="E1" s="13"/>
      <c r="F1" s="14"/>
    </row>
    <row r="2" spans="1:7">
      <c r="A2" s="16" t="s">
        <v>1</v>
      </c>
      <c r="B2" s="17">
        <v>41946</v>
      </c>
      <c r="C2" s="18"/>
      <c r="D2" s="18"/>
      <c r="E2" s="18"/>
      <c r="F2" s="19"/>
    </row>
    <row r="3" spans="1:7">
      <c r="A3" s="20" t="s">
        <v>2</v>
      </c>
      <c r="B3" s="21">
        <v>41971</v>
      </c>
      <c r="C3" s="22"/>
      <c r="D3" s="21"/>
      <c r="E3" s="22"/>
      <c r="F3" s="23"/>
    </row>
    <row r="4" spans="1:7">
      <c r="A4" s="20" t="s">
        <v>4</v>
      </c>
      <c r="B4" s="41">
        <f>NETWORKDAYS(B2,B3,Festivos)</f>
        <v>20</v>
      </c>
      <c r="C4" s="22"/>
      <c r="D4" s="21"/>
      <c r="E4" s="22"/>
      <c r="F4" s="23"/>
    </row>
    <row r="5" spans="1:7">
      <c r="A5" s="24" t="s">
        <v>36</v>
      </c>
      <c r="B5" s="25">
        <v>1</v>
      </c>
      <c r="C5" s="39" t="s">
        <v>37</v>
      </c>
      <c r="D5" s="25"/>
      <c r="E5" s="26"/>
      <c r="F5" s="27"/>
    </row>
    <row r="7" spans="1:7">
      <c r="A7" s="28" t="s">
        <v>0</v>
      </c>
      <c r="B7" s="29" t="s">
        <v>31</v>
      </c>
      <c r="C7" s="29" t="s">
        <v>3</v>
      </c>
      <c r="D7" s="29" t="s">
        <v>24</v>
      </c>
      <c r="E7" s="29" t="s">
        <v>25</v>
      </c>
      <c r="F7" s="30" t="s">
        <v>26</v>
      </c>
    </row>
    <row r="8" spans="1:7">
      <c r="A8" s="16" t="s">
        <v>28</v>
      </c>
      <c r="B8" s="31">
        <v>0.5</v>
      </c>
      <c r="C8" s="18"/>
      <c r="D8" s="18"/>
      <c r="E8" s="18"/>
      <c r="F8" s="42">
        <f>IF(A8="","",($B$4-C8-D8-E8)*8*B8*$B$5)</f>
        <v>80</v>
      </c>
      <c r="G8" s="40"/>
    </row>
    <row r="9" spans="1:7">
      <c r="A9" s="32" t="s">
        <v>29</v>
      </c>
      <c r="B9" s="33">
        <v>0.5</v>
      </c>
      <c r="C9" s="34"/>
      <c r="D9" s="34">
        <v>6</v>
      </c>
      <c r="E9" s="34"/>
      <c r="F9" s="43">
        <f t="shared" ref="F9:F12" si="0">IF(A9="","",($B$4-C9-D9-E9)*8*B9*$B$5)</f>
        <v>56</v>
      </c>
    </row>
    <row r="10" spans="1:7">
      <c r="A10" s="20" t="s">
        <v>30</v>
      </c>
      <c r="B10" s="35">
        <v>0.8</v>
      </c>
      <c r="C10" s="22"/>
      <c r="D10" s="22"/>
      <c r="E10" s="22"/>
      <c r="F10" s="44">
        <f t="shared" si="0"/>
        <v>128</v>
      </c>
    </row>
    <row r="11" spans="1:7">
      <c r="A11" s="32" t="s">
        <v>32</v>
      </c>
      <c r="B11" s="33">
        <v>0.2</v>
      </c>
      <c r="C11" s="34"/>
      <c r="D11" s="34"/>
      <c r="E11" s="34"/>
      <c r="F11" s="43">
        <f t="shared" si="0"/>
        <v>32</v>
      </c>
    </row>
    <row r="12" spans="1:7">
      <c r="A12" s="24" t="s">
        <v>27</v>
      </c>
      <c r="B12" s="36">
        <v>1</v>
      </c>
      <c r="C12" s="25"/>
      <c r="D12" s="25"/>
      <c r="E12" s="25"/>
      <c r="F12" s="45">
        <f t="shared" si="0"/>
        <v>160</v>
      </c>
    </row>
    <row r="13" spans="1:7" ht="15.75">
      <c r="D13" s="37" t="s">
        <v>33</v>
      </c>
      <c r="E13" s="38"/>
      <c r="F13" s="46">
        <f>SUM(F8:F12)</f>
        <v>456</v>
      </c>
    </row>
  </sheetData>
  <sheetProtection sheet="1" objects="1" scenarios="1"/>
  <mergeCells count="2">
    <mergeCell ref="A1:F1"/>
    <mergeCell ref="D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baseColWidth="10" defaultRowHeight="15"/>
  <cols>
    <col min="1" max="1" width="13.85546875" customWidth="1"/>
    <col min="2" max="2" width="16.85546875" customWidth="1"/>
    <col min="3" max="3" width="26.140625" customWidth="1"/>
  </cols>
  <sheetData>
    <row r="1" spans="1:3" ht="23.25">
      <c r="A1" s="3" t="s">
        <v>7</v>
      </c>
      <c r="B1" s="4">
        <v>2014</v>
      </c>
      <c r="C1" s="4"/>
    </row>
    <row r="2" spans="1:3">
      <c r="A2" s="5" t="s">
        <v>8</v>
      </c>
      <c r="B2" s="5" t="s">
        <v>5</v>
      </c>
      <c r="C2" s="5" t="s">
        <v>6</v>
      </c>
    </row>
    <row r="3" spans="1:3">
      <c r="A3" s="2">
        <v>41640</v>
      </c>
      <c r="B3" s="1">
        <f>IF(A3="","",DATE(B$1,MONTH(A3),DAY(A3)))</f>
        <v>41640</v>
      </c>
      <c r="C3" t="s">
        <v>9</v>
      </c>
    </row>
    <row r="4" spans="1:3">
      <c r="A4" s="2">
        <v>41645</v>
      </c>
      <c r="B4" s="1">
        <f t="shared" ref="B4:B19" si="0">IF(A4="","",DATE(B$1,MONTH(A4),DAY(A4)))</f>
        <v>41645</v>
      </c>
      <c r="C4" t="s">
        <v>10</v>
      </c>
    </row>
    <row r="5" spans="1:3">
      <c r="A5" s="2">
        <v>41747</v>
      </c>
      <c r="B5" s="1">
        <f t="shared" si="0"/>
        <v>41747</v>
      </c>
      <c r="C5" t="s">
        <v>13</v>
      </c>
    </row>
    <row r="6" spans="1:3">
      <c r="A6" s="2">
        <v>41750</v>
      </c>
      <c r="B6" s="1">
        <f t="shared" si="0"/>
        <v>41750</v>
      </c>
      <c r="C6" t="s">
        <v>12</v>
      </c>
    </row>
    <row r="7" spans="1:3">
      <c r="A7" s="2">
        <v>41760</v>
      </c>
      <c r="B7" s="1">
        <f t="shared" si="0"/>
        <v>41760</v>
      </c>
      <c r="C7" t="s">
        <v>11</v>
      </c>
    </row>
    <row r="8" spans="1:3">
      <c r="A8" s="2">
        <v>41799</v>
      </c>
      <c r="B8" s="1">
        <f t="shared" si="0"/>
        <v>41799</v>
      </c>
      <c r="C8" t="s">
        <v>14</v>
      </c>
    </row>
    <row r="9" spans="1:3">
      <c r="A9" s="2">
        <v>41814</v>
      </c>
      <c r="B9" s="1">
        <f t="shared" si="0"/>
        <v>41814</v>
      </c>
      <c r="C9" t="s">
        <v>15</v>
      </c>
    </row>
    <row r="10" spans="1:3">
      <c r="A10" s="2">
        <v>41866</v>
      </c>
      <c r="B10" s="1">
        <f t="shared" si="0"/>
        <v>41866</v>
      </c>
      <c r="C10" t="s">
        <v>16</v>
      </c>
    </row>
    <row r="11" spans="1:3">
      <c r="A11" s="2">
        <v>41893</v>
      </c>
      <c r="B11" s="1">
        <f t="shared" si="0"/>
        <v>41893</v>
      </c>
      <c r="C11" t="s">
        <v>17</v>
      </c>
    </row>
    <row r="12" spans="1:3">
      <c r="A12" s="2">
        <v>41906</v>
      </c>
      <c r="B12" s="1">
        <f t="shared" si="0"/>
        <v>41906</v>
      </c>
      <c r="C12" t="s">
        <v>18</v>
      </c>
    </row>
    <row r="13" spans="1:3">
      <c r="A13" s="2">
        <v>41979</v>
      </c>
      <c r="B13" s="1">
        <f t="shared" si="0"/>
        <v>41979</v>
      </c>
      <c r="C13" t="s">
        <v>19</v>
      </c>
    </row>
    <row r="14" spans="1:3">
      <c r="A14" s="2">
        <v>41981</v>
      </c>
      <c r="B14" s="1">
        <f t="shared" si="0"/>
        <v>41981</v>
      </c>
      <c r="C14" t="s">
        <v>20</v>
      </c>
    </row>
    <row r="15" spans="1:3">
      <c r="A15" s="2">
        <v>41998</v>
      </c>
      <c r="B15" s="1">
        <f t="shared" si="0"/>
        <v>41998</v>
      </c>
      <c r="C15" t="s">
        <v>21</v>
      </c>
    </row>
    <row r="16" spans="1:3">
      <c r="A16" s="2">
        <v>41999</v>
      </c>
      <c r="B16" s="1">
        <f t="shared" si="0"/>
        <v>41999</v>
      </c>
      <c r="C16" t="s">
        <v>22</v>
      </c>
    </row>
    <row r="17" spans="1:3">
      <c r="A17" s="2">
        <v>42004</v>
      </c>
      <c r="B17" s="1">
        <f t="shared" si="0"/>
        <v>42004</v>
      </c>
      <c r="C17" t="s">
        <v>23</v>
      </c>
    </row>
    <row r="18" spans="1:3">
      <c r="A18" s="6">
        <f>A3</f>
        <v>41640</v>
      </c>
      <c r="B18" s="7">
        <f>IF(A18="","",DATE(B$1+1,MONTH(A18),DAY(A18)))</f>
        <v>42005</v>
      </c>
      <c r="C18" s="8" t="s">
        <v>34</v>
      </c>
    </row>
    <row r="19" spans="1:3">
      <c r="A19" s="9">
        <f>A4</f>
        <v>41645</v>
      </c>
      <c r="B19" s="10">
        <f>IF(A19="","",DATE(B$1+1,MONTH(A19),DAY(A19)))</f>
        <v>42010</v>
      </c>
      <c r="C19" s="11" t="s">
        <v>35</v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Festivos</vt:lpstr>
      <vt:lpstr>Hoja3</vt:lpstr>
      <vt:lpstr>Festivos</vt:lpstr>
    </vt:vector>
  </TitlesOfParts>
  <Company>Enginyeria i Arquitectura La Salle - URL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rafel</dc:creator>
  <cp:lastModifiedBy>rafel</cp:lastModifiedBy>
  <dcterms:created xsi:type="dcterms:W3CDTF">2014-10-29T11:54:30Z</dcterms:created>
  <dcterms:modified xsi:type="dcterms:W3CDTF">2014-10-29T12:36:19Z</dcterms:modified>
</cp:coreProperties>
</file>