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7256" windowHeight="5928" activeTab="3"/>
  </bookViews>
  <sheets>
    <sheet name="esercizio base" sheetId="1" r:id="rId1"/>
    <sheet name="esercizio base pt2" sheetId="4" r:id="rId2"/>
    <sheet name="anagrafica_aziendale" sheetId="2" r:id="rId3"/>
    <sheet name="anagrafica_aziendale pt2" sheetId="3" r:id="rId4"/>
  </sheets>
  <definedNames>
    <definedName name="_xlnm._FilterDatabase" localSheetId="2" hidden="1">anagrafica_aziendale!$A$1:$E$11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I8" i="3"/>
  <c r="I7" i="3"/>
  <c r="I6" i="3"/>
  <c r="I5" i="3"/>
  <c r="I4" i="3"/>
  <c r="I3" i="3"/>
  <c r="I2" i="3"/>
  <c r="I11" i="3"/>
  <c r="I10" i="3"/>
  <c r="B3" i="3"/>
  <c r="E11" i="2"/>
  <c r="E10" i="2"/>
  <c r="E9" i="2"/>
  <c r="E8" i="2"/>
  <c r="E7" i="2"/>
  <c r="E6" i="2"/>
  <c r="E5" i="2"/>
  <c r="E4" i="2"/>
  <c r="E2" i="2"/>
  <c r="E3" i="2"/>
  <c r="B11" i="3"/>
  <c r="B10" i="3"/>
  <c r="B9" i="3"/>
  <c r="B8" i="3"/>
  <c r="B7" i="3"/>
  <c r="B6" i="3"/>
  <c r="B5" i="3"/>
  <c r="B4" i="3"/>
  <c r="B2" i="3"/>
  <c r="E11" i="3"/>
  <c r="E10" i="3"/>
  <c r="E9" i="3"/>
  <c r="E8" i="3"/>
  <c r="E7" i="3"/>
  <c r="E6" i="3"/>
  <c r="E5" i="3"/>
  <c r="E4" i="3"/>
  <c r="E3" i="3"/>
  <c r="E2" i="3"/>
  <c r="K7" i="4" l="1"/>
  <c r="K6" i="4"/>
  <c r="K5" i="4"/>
  <c r="K4" i="4"/>
  <c r="K3" i="4"/>
  <c r="J7" i="4"/>
  <c r="J6" i="4"/>
  <c r="J5" i="4"/>
  <c r="J4" i="4"/>
  <c r="J3" i="4"/>
  <c r="I7" i="4"/>
  <c r="I6" i="4"/>
  <c r="I5" i="4"/>
  <c r="I4" i="4"/>
  <c r="I3" i="4"/>
  <c r="B3" i="2"/>
  <c r="B4" i="2"/>
  <c r="B5" i="2"/>
  <c r="B6" i="2"/>
  <c r="B7" i="2"/>
  <c r="B8" i="2"/>
  <c r="B9" i="2"/>
  <c r="B10" i="2"/>
  <c r="B11" i="2"/>
  <c r="B2" i="2"/>
  <c r="H11" i="3"/>
  <c r="H7" i="3"/>
  <c r="H3" i="3"/>
  <c r="D16" i="1"/>
  <c r="E16" i="1"/>
  <c r="H2" i="3"/>
  <c r="H4" i="3"/>
  <c r="H5" i="3"/>
  <c r="H6" i="3"/>
  <c r="H8" i="3"/>
  <c r="H9" i="3"/>
  <c r="C16" i="1"/>
  <c r="D17" i="1"/>
  <c r="E17" i="1"/>
  <c r="C17" i="1"/>
  <c r="E17" i="4"/>
  <c r="D17" i="4"/>
  <c r="C17" i="4"/>
  <c r="E16" i="4"/>
  <c r="D16" i="4"/>
  <c r="C16" i="4"/>
  <c r="H7" i="4"/>
  <c r="G7" i="4"/>
  <c r="H6" i="4"/>
  <c r="G6" i="4"/>
  <c r="H5" i="4"/>
  <c r="G5" i="4"/>
  <c r="H4" i="4"/>
  <c r="G4" i="4"/>
  <c r="H3" i="4"/>
  <c r="G3" i="4"/>
  <c r="F11" i="3"/>
  <c r="F10" i="3"/>
  <c r="H10" i="3"/>
  <c r="F9" i="3"/>
  <c r="G8" i="3"/>
  <c r="F7" i="3"/>
  <c r="G6" i="3"/>
  <c r="F5" i="3"/>
  <c r="G4" i="3"/>
  <c r="F3" i="3"/>
  <c r="G2" i="3"/>
  <c r="G6" i="1"/>
  <c r="G7" i="1"/>
  <c r="H4" i="1"/>
  <c r="H5" i="1"/>
  <c r="H6" i="1"/>
  <c r="H7" i="1"/>
  <c r="H3" i="1"/>
  <c r="G5" i="1"/>
  <c r="G4" i="1"/>
  <c r="G3" i="1"/>
  <c r="F8" i="3" l="1"/>
  <c r="G10" i="3"/>
  <c r="F2" i="3"/>
  <c r="F4" i="3"/>
  <c r="F6" i="3"/>
  <c r="G5" i="3"/>
  <c r="G7" i="3"/>
  <c r="G11" i="3"/>
  <c r="G3" i="3"/>
  <c r="G9" i="3"/>
</calcChain>
</file>

<file path=xl/sharedStrings.xml><?xml version="1.0" encoding="utf-8"?>
<sst xmlns="http://schemas.openxmlformats.org/spreadsheetml/2006/main" count="115" uniqueCount="50">
  <si>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</si>
  <si>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</si>
  <si>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</si>
  <si>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</si>
  <si>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</si>
  <si>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</si>
  <si>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</si>
  <si>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</si>
  <si>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</si>
  <si>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</si>
  <si>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</si>
  <si>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</si>
  <si>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</si>
  <si>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</si>
  <si>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</si>
  <si>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</si>
  <si>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</si>
  <si>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Verona</t>
  </si>
  <si>
    <t>Antonio</t>
  </si>
  <si>
    <t>Bianconi</t>
  </si>
  <si>
    <t>Loretta</t>
  </si>
  <si>
    <t>Rossini</t>
  </si>
  <si>
    <t>Paolo</t>
  </si>
  <si>
    <t>Verdini</t>
  </si>
  <si>
    <t>Vicenza</t>
  </si>
  <si>
    <t>Federica</t>
  </si>
  <si>
    <t>De Rosa</t>
  </si>
  <si>
    <t>Andre</t>
  </si>
  <si>
    <t>Rosa</t>
  </si>
  <si>
    <t>Stefani</t>
  </si>
  <si>
    <t>Neri</t>
  </si>
  <si>
    <t>Maria Luisa</t>
  </si>
  <si>
    <t>Verdi</t>
  </si>
  <si>
    <t>Anna</t>
  </si>
  <si>
    <t>Bianchi</t>
  </si>
  <si>
    <t>Francesca</t>
  </si>
  <si>
    <t>Rossi</t>
  </si>
  <si>
    <t>Luca</t>
  </si>
  <si>
    <t>De Rossi</t>
  </si>
  <si>
    <t>email</t>
  </si>
  <si>
    <t>SEDE</t>
  </si>
  <si>
    <t>Nome</t>
  </si>
  <si>
    <t>Cognome</t>
  </si>
  <si>
    <t>Note</t>
  </si>
  <si>
    <t>Sede (solo) Vicenza</t>
  </si>
  <si>
    <t>Sede (solo) Verona</t>
  </si>
  <si>
    <t>% di Alfa</t>
  </si>
  <si>
    <t>% di Beta</t>
  </si>
  <si>
    <t>% di Gamma</t>
  </si>
  <si>
    <t>con doppio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</si>
</sst>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4" fontId="3" fillId="0" borderId="0" xfId="2" applyFont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0" fontId="1" fillId="0" borderId="0" xfId="3" applyFont="1"/>
    <xf numFmtId="0" fontId="1" fillId="0" borderId="1" xfId="3" applyFont="1" applyBorder="1"/>
    <xf numFmtId="0" fontId="6" fillId="0" borderId="1" xfId="3" applyFont="1" applyBorder="1"/>
    <xf numFmtId="0" fontId="6" fillId="0" borderId="1" xfId="3" applyFont="1" applyFill="1" applyBorder="1"/>
    <xf numFmtId="0" fontId="6" fillId="0" borderId="2" xfId="3" applyFont="1" applyBorder="1"/>
    <xf numFmtId="0" fontId="1" fillId="0" borderId="0" xfId="3" applyFont="1" applyBorder="1"/>
    <xf numFmtId="0" fontId="5" fillId="3" borderId="1" xfId="3" applyFont="1" applyFill="1" applyBorder="1" applyAlignment="1">
      <alignment horizontal="center"/>
    </xf>
    <xf numFmtId="0" fontId="1" fillId="0" borderId="1" xfId="3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  <xf numFmtId="166" fontId="0" fillId="0" borderId="0" xfId="0" applyNumberFormat="1" applyBorder="1" applyProtection="1">
      <protection locked="0"/>
    </xf>
    <xf numFmtId="10" fontId="0" fillId="0" borderId="0" xfId="0" applyNumberFormat="1" applyBorder="1" applyProtection="1">
      <protection locked="0"/>
    </xf>
  </cellXfs>
  <cellStyles count="4">
    <cellStyle name="Euro" xfId="1"/>
    <cellStyle name="Normale" xfId="0" builtinId="0"/>
    <cellStyle name="Normale 2" xfId="3"/>
    <cellStyle name="Valuta" xfId="2" builtinId="4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=""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=""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=""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=""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=""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180975</xdr:rowOff>
    </xdr:from>
    <xdr:to>
      <xdr:col>12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="" xmlns:a16="http://schemas.microsoft.com/office/drawing/2014/main" id="{5E86C2B9-3886-4971-81C4-11F980045AD8}"/>
            </a:ext>
          </a:extLst>
        </xdr:cNvPr>
        <xdr:cNvSpPr/>
      </xdr:nvSpPr>
      <xdr:spPr>
        <a:xfrm>
          <a:off x="6610350" y="371475"/>
          <a:ext cx="796290" cy="25527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12</xdr:col>
      <xdr:colOff>219074</xdr:colOff>
      <xdr:row>1</xdr:row>
      <xdr:rowOff>28575</xdr:rowOff>
    </xdr:from>
    <xdr:to>
      <xdr:col>15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="" xmlns:a16="http://schemas.microsoft.com/office/drawing/2014/main" id="{8631F707-453D-43DF-B542-758CE1446EB4}"/>
            </a:ext>
          </a:extLst>
        </xdr:cNvPr>
        <xdr:cNvSpPr/>
      </xdr:nvSpPr>
      <xdr:spPr>
        <a:xfrm>
          <a:off x="7359014" y="219075"/>
          <a:ext cx="1845945" cy="607695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="" xmlns:a16="http://schemas.microsoft.com/office/drawing/2014/main" id="{EDD033D0-BFF0-420B-AB84-EA2CCC46EE03}"/>
            </a:ext>
          </a:extLst>
        </xdr:cNvPr>
        <xdr:cNvSpPr/>
      </xdr:nvSpPr>
      <xdr:spPr>
        <a:xfrm>
          <a:off x="4617720" y="2920365"/>
          <a:ext cx="781050" cy="25527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12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="" xmlns:a16="http://schemas.microsoft.com/office/drawing/2014/main" id="{E13B989C-30C9-484E-AE52-2412B78F280F}"/>
            </a:ext>
          </a:extLst>
        </xdr:cNvPr>
        <xdr:cNvSpPr/>
      </xdr:nvSpPr>
      <xdr:spPr>
        <a:xfrm>
          <a:off x="5351144" y="2769870"/>
          <a:ext cx="1903095" cy="565785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21</xdr:col>
      <xdr:colOff>9525</xdr:colOff>
      <xdr:row>1</xdr:row>
      <xdr:rowOff>190500</xdr:rowOff>
    </xdr:to>
    <xdr:sp macro="" textlink="">
      <xdr:nvSpPr>
        <xdr:cNvPr id="6" name="Rettangolo 5">
          <a:extLst>
            <a:ext uri="{FF2B5EF4-FFF2-40B4-BE49-F238E27FC236}">
              <a16:creationId xmlns="" xmlns:a16="http://schemas.microsoft.com/office/drawing/2014/main" id="{89C1B8FD-8827-4E84-9414-B7F21012AF6C}"/>
            </a:ext>
          </a:extLst>
        </xdr:cNvPr>
        <xdr:cNvSpPr/>
      </xdr:nvSpPr>
      <xdr:spPr>
        <a:xfrm>
          <a:off x="10273665" y="0"/>
          <a:ext cx="249936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249680" y="2377440"/>
          <a:ext cx="6873240" cy="16459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.bianchi@vi.azienda.it" TargetMode="External"/><Relationship Id="rId2" Type="http://schemas.openxmlformats.org/officeDocument/2006/relationships/hyperlink" Target="mailto:a.bianchi@vi.azienda.it" TargetMode="External"/><Relationship Id="rId1" Type="http://schemas.openxmlformats.org/officeDocument/2006/relationships/hyperlink" Target="mailto:a.bianchi@vi.azienda.it" TargetMode="External"/><Relationship Id="rId4" Type="http://schemas.openxmlformats.org/officeDocument/2006/relationships/hyperlink" Target="mailto:a.bianchi@vi.azienda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7"/>
  <sheetViews>
    <sheetView zoomScaleNormal="100" workbookViewId="0">
      <selection activeCell="K11" sqref="K11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+C3+D3+E3</f>
        <v>8470</v>
      </c>
      <c r="H3" s="10">
        <f>+(C3+D3+E3)/COUNT(C3:E3)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>+C4+D4+E4</f>
        <v>8260</v>
      </c>
      <c r="H4" s="10">
        <f t="shared" ref="H4:H7" si="0">+(C4+D4+E4)/COUNT(C4:E4)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>+C5+D5+E5</f>
        <v>7790</v>
      </c>
      <c r="H5" s="10">
        <f t="shared" si="0"/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ref="G6:G7" si="1">+C6+D6+E6</f>
        <v>7794</v>
      </c>
      <c r="H6" s="10">
        <f t="shared" si="0"/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1"/>
        <v>8161</v>
      </c>
      <c r="H7" s="10">
        <f t="shared" si="0"/>
        <v>2720.3333333333335</v>
      </c>
    </row>
    <row r="8" spans="2:8" x14ac:dyDescent="0.25">
      <c r="B8" s="9" t="s">
        <v>5</v>
      </c>
      <c r="C8" s="10"/>
      <c r="D8" s="10"/>
      <c r="E8" s="10"/>
      <c r="G8" s="10"/>
      <c r="H8" s="10"/>
    </row>
    <row r="9" spans="2:8" x14ac:dyDescent="0.25">
      <c r="B9" s="9" t="s">
        <v>6</v>
      </c>
      <c r="C9" s="10"/>
      <c r="D9" s="10"/>
      <c r="E9" s="10"/>
      <c r="G9" s="10"/>
      <c r="H9" s="10"/>
    </row>
    <row r="10" spans="2:8" x14ac:dyDescent="0.25">
      <c r="B10" s="9" t="s">
        <v>7</v>
      </c>
      <c r="C10" s="10"/>
      <c r="D10" s="10"/>
      <c r="E10" s="10"/>
      <c r="G10" s="10"/>
      <c r="H10" s="10"/>
    </row>
    <row r="11" spans="2:8" x14ac:dyDescent="0.25">
      <c r="B11" s="9" t="s">
        <v>8</v>
      </c>
      <c r="C11" s="10"/>
      <c r="D11" s="10"/>
      <c r="E11" s="10"/>
      <c r="G11" s="10"/>
      <c r="H11" s="10"/>
    </row>
    <row r="12" spans="2:8" x14ac:dyDescent="0.25">
      <c r="B12" s="9" t="s">
        <v>9</v>
      </c>
      <c r="C12" s="10"/>
      <c r="D12" s="10"/>
      <c r="E12" s="10"/>
      <c r="G12" s="10"/>
      <c r="H12" s="10"/>
    </row>
    <row r="13" spans="2:8" x14ac:dyDescent="0.25">
      <c r="B13" s="9" t="s">
        <v>10</v>
      </c>
      <c r="C13" s="10"/>
      <c r="D13" s="10"/>
      <c r="E13" s="10"/>
      <c r="G13" s="10"/>
      <c r="H13" s="10"/>
    </row>
    <row r="14" spans="2:8" x14ac:dyDescent="0.25">
      <c r="B14" s="9" t="s">
        <v>11</v>
      </c>
      <c r="C14" s="10"/>
      <c r="D14" s="10"/>
      <c r="E14" s="10"/>
      <c r="G14" s="10"/>
      <c r="H14" s="10"/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+SUM(C3:C7)</f>
        <v>16090</v>
      </c>
      <c r="D16" s="10">
        <f>+SUM(D3:D14)</f>
        <v>12320</v>
      </c>
      <c r="E16" s="10">
        <f>+SUM(E3:E14)</f>
        <v>12065</v>
      </c>
    </row>
    <row r="17" spans="2:5" ht="15.6" x14ac:dyDescent="0.3">
      <c r="B17" s="4" t="s">
        <v>16</v>
      </c>
      <c r="C17" s="10">
        <f>+AVERAGE(C3:C7)</f>
        <v>3218</v>
      </c>
      <c r="D17" s="10">
        <f t="shared" ref="D17:E17" si="2">+AVERAGE(D3:D7)</f>
        <v>2464</v>
      </c>
      <c r="E17" s="10">
        <f t="shared" si="2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7"/>
  <sheetViews>
    <sheetView zoomScaleNormal="100" workbookViewId="0">
      <selection activeCell="E20" sqref="E20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1" width="13.5546875" style="1" customWidth="1"/>
    <col min="12" max="16384" width="9.109375" style="1"/>
  </cols>
  <sheetData>
    <row r="2" spans="2:11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  <c r="I2" s="19" t="s">
        <v>46</v>
      </c>
      <c r="J2" s="19" t="s">
        <v>47</v>
      </c>
      <c r="K2" s="19" t="s">
        <v>48</v>
      </c>
    </row>
    <row r="3" spans="2:11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+C3+D3+E3</f>
        <v>8470</v>
      </c>
      <c r="H3" s="10">
        <f>+(C3+D3+E3)/COUNT(C3:E3)</f>
        <v>2823.3333333333335</v>
      </c>
      <c r="I3" s="21">
        <f>+C3/$G3</f>
        <v>0.40141676505312868</v>
      </c>
      <c r="J3" s="21">
        <f>+D3/$G3</f>
        <v>0.3270365997638725</v>
      </c>
      <c r="K3" s="21">
        <f>+E3/$G3</f>
        <v>0.27154663518299882</v>
      </c>
    </row>
    <row r="4" spans="2:11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>+C4+D4+E4</f>
        <v>8260</v>
      </c>
      <c r="H4" s="10">
        <f t="shared" ref="H4:H7" si="0">+(C4+D4+E4)/COUNT(C4:E4)</f>
        <v>2753.3333333333335</v>
      </c>
      <c r="I4" s="21">
        <f t="shared" ref="I4:I7" si="1">+C4/$G4</f>
        <v>0.38861985472154964</v>
      </c>
      <c r="J4" s="21">
        <f>+D4/$G4</f>
        <v>0.29661016949152541</v>
      </c>
      <c r="K4" s="21">
        <f t="shared" ref="K4:K7" si="2">+E4/$G4</f>
        <v>0.31476997578692495</v>
      </c>
    </row>
    <row r="5" spans="2:11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>+C5+D5+E5</f>
        <v>7790</v>
      </c>
      <c r="H5" s="10">
        <f t="shared" si="0"/>
        <v>2596.6666666666665</v>
      </c>
      <c r="I5" s="21">
        <f t="shared" si="1"/>
        <v>0.39794608472400511</v>
      </c>
      <c r="J5" s="21">
        <f>+D5/$G5</f>
        <v>0.30102695763799742</v>
      </c>
      <c r="K5" s="21">
        <f t="shared" si="2"/>
        <v>0.30102695763799742</v>
      </c>
    </row>
    <row r="6" spans="2:11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ref="G6:G7" si="3">+C6+D6+E6</f>
        <v>7794</v>
      </c>
      <c r="H6" s="10">
        <f t="shared" si="0"/>
        <v>2598</v>
      </c>
      <c r="I6" s="21">
        <f t="shared" si="1"/>
        <v>0.40415704387990764</v>
      </c>
      <c r="J6" s="21">
        <f>+D6/$G6</f>
        <v>0.29817808570695409</v>
      </c>
      <c r="K6" s="21">
        <f t="shared" si="2"/>
        <v>0.29766487041313833</v>
      </c>
    </row>
    <row r="7" spans="2:11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3"/>
        <v>8161</v>
      </c>
      <c r="H7" s="10">
        <f t="shared" si="0"/>
        <v>2720.3333333333335</v>
      </c>
      <c r="I7" s="21">
        <f t="shared" si="1"/>
        <v>0.39578483029040556</v>
      </c>
      <c r="J7" s="21">
        <f>+D7/$G7</f>
        <v>0.29788016174488419</v>
      </c>
      <c r="K7" s="21">
        <f t="shared" si="2"/>
        <v>0.30633500796471019</v>
      </c>
    </row>
    <row r="8" spans="2:11" x14ac:dyDescent="0.25">
      <c r="B8" s="9" t="s">
        <v>5</v>
      </c>
      <c r="C8" s="10"/>
      <c r="D8" s="10"/>
      <c r="E8" s="10"/>
      <c r="G8" s="10"/>
      <c r="H8" s="10"/>
      <c r="I8" s="20"/>
      <c r="J8" s="20"/>
      <c r="K8" s="20"/>
    </row>
    <row r="9" spans="2:11" x14ac:dyDescent="0.25">
      <c r="B9" s="9" t="s">
        <v>6</v>
      </c>
      <c r="C9" s="10"/>
      <c r="D9" s="10"/>
      <c r="E9" s="10"/>
      <c r="G9" s="10"/>
      <c r="H9" s="10"/>
      <c r="I9" s="20"/>
      <c r="J9" s="20"/>
      <c r="K9" s="20"/>
    </row>
    <row r="10" spans="2:11" x14ac:dyDescent="0.25">
      <c r="B10" s="9" t="s">
        <v>7</v>
      </c>
      <c r="C10" s="10"/>
      <c r="D10" s="10"/>
      <c r="E10" s="10"/>
      <c r="G10" s="10"/>
      <c r="H10" s="10"/>
      <c r="I10" s="20"/>
      <c r="J10" s="20"/>
      <c r="K10" s="20"/>
    </row>
    <row r="11" spans="2:11" x14ac:dyDescent="0.25">
      <c r="B11" s="9" t="s">
        <v>8</v>
      </c>
      <c r="C11" s="10"/>
      <c r="D11" s="10"/>
      <c r="E11" s="10"/>
      <c r="G11" s="10"/>
      <c r="H11" s="10"/>
      <c r="I11" s="20"/>
      <c r="J11" s="20"/>
      <c r="K11" s="20"/>
    </row>
    <row r="12" spans="2:11" x14ac:dyDescent="0.25">
      <c r="B12" s="9" t="s">
        <v>9</v>
      </c>
      <c r="C12" s="10"/>
      <c r="D12" s="10"/>
      <c r="E12" s="10"/>
      <c r="G12" s="10"/>
      <c r="H12" s="10"/>
      <c r="I12" s="20"/>
      <c r="J12" s="20"/>
      <c r="K12" s="20"/>
    </row>
    <row r="13" spans="2:11" x14ac:dyDescent="0.25">
      <c r="B13" s="9" t="s">
        <v>10</v>
      </c>
      <c r="C13" s="10"/>
      <c r="D13" s="10"/>
      <c r="E13" s="10"/>
      <c r="G13" s="10"/>
      <c r="H13" s="10"/>
      <c r="I13" s="20"/>
      <c r="J13" s="20"/>
      <c r="K13" s="20"/>
    </row>
    <row r="14" spans="2:11" x14ac:dyDescent="0.25">
      <c r="B14" s="9" t="s">
        <v>11</v>
      </c>
      <c r="C14" s="10"/>
      <c r="D14" s="10"/>
      <c r="E14" s="10"/>
      <c r="G14" s="10"/>
      <c r="H14" s="10"/>
      <c r="I14" s="20"/>
      <c r="J14" s="20"/>
      <c r="K14" s="20"/>
    </row>
    <row r="15" spans="2:11" ht="15.6" x14ac:dyDescent="0.3">
      <c r="B15" s="6"/>
      <c r="C15" s="7"/>
      <c r="D15" s="7"/>
      <c r="E15" s="7"/>
    </row>
    <row r="16" spans="2:11" ht="15.6" x14ac:dyDescent="0.3">
      <c r="B16" s="4" t="s">
        <v>15</v>
      </c>
      <c r="C16" s="10">
        <f>+SUM(C3:C14)</f>
        <v>16090</v>
      </c>
      <c r="D16" s="10">
        <f>+SUM(D3:D14)</f>
        <v>12320</v>
      </c>
      <c r="E16" s="10">
        <f>+SUM(E3:E14)</f>
        <v>12065</v>
      </c>
    </row>
    <row r="17" spans="2:5" ht="15.6" x14ac:dyDescent="0.3">
      <c r="B17" s="4" t="s">
        <v>16</v>
      </c>
      <c r="C17" s="10">
        <f>+AVERAGE(C3:C14)</f>
        <v>3218</v>
      </c>
      <c r="D17" s="10">
        <f>+AVERAGE(D3:D14)</f>
        <v>2464</v>
      </c>
      <c r="E17" s="10">
        <f>+AVERAGE(E3:E14)</f>
        <v>2413</v>
      </c>
    </row>
  </sheetData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1"/>
  <sheetViews>
    <sheetView zoomScaleNormal="100" workbookViewId="0">
      <pane ySplit="1" topLeftCell="A2" activePane="bottomLeft" state="frozen"/>
      <selection pane="bottomLeft" activeCell="E42" sqref="E42"/>
    </sheetView>
  </sheetViews>
  <sheetFormatPr defaultColWidth="9.109375" defaultRowHeight="14.4" x14ac:dyDescent="0.3"/>
  <cols>
    <col min="1" max="2" width="14.5546875" style="11" bestFit="1" customWidth="1"/>
    <col min="3" max="3" width="14.5546875" style="11" customWidth="1"/>
    <col min="4" max="4" width="16.77734375" style="11" bestFit="1" customWidth="1"/>
    <col min="5" max="5" width="20.109375" style="11" bestFit="1" customWidth="1"/>
    <col min="6" max="16384" width="9.109375" style="11"/>
  </cols>
  <sheetData>
    <row r="1" spans="1:5" s="16" customFormat="1" x14ac:dyDescent="0.3">
      <c r="A1" s="17" t="s">
        <v>42</v>
      </c>
      <c r="B1" s="17" t="s">
        <v>42</v>
      </c>
      <c r="C1" s="17" t="s">
        <v>41</v>
      </c>
      <c r="D1" s="17" t="s">
        <v>40</v>
      </c>
      <c r="E1" s="17" t="s">
        <v>39</v>
      </c>
    </row>
    <row r="2" spans="1:5" x14ac:dyDescent="0.3">
      <c r="A2" s="15" t="s">
        <v>34</v>
      </c>
      <c r="B2" s="13" t="str">
        <f>SUBSTITUTE(A2," ","")</f>
        <v>Bianchi</v>
      </c>
      <c r="C2" s="15" t="s">
        <v>33</v>
      </c>
      <c r="D2" s="15" t="s">
        <v>24</v>
      </c>
      <c r="E2" s="12" t="str">
        <f>+LOWER(LEFT(C2,1)&amp;"."&amp;B2&amp;"@"&amp;IF(D2="Verona","vr",IF(D2="vicenza","vi"))&amp;"."&amp;"azienda.it")</f>
        <v>a.bianchi@vi.azienda.it</v>
      </c>
    </row>
    <row r="3" spans="1:5" x14ac:dyDescent="0.3">
      <c r="A3" s="13" t="s">
        <v>19</v>
      </c>
      <c r="B3" s="13" t="str">
        <f t="shared" ref="B3:B11" si="0">SUBSTITUTE(A3," ","")</f>
        <v>Bianconi</v>
      </c>
      <c r="C3" s="13" t="s">
        <v>18</v>
      </c>
      <c r="D3" s="13" t="s">
        <v>17</v>
      </c>
      <c r="E3" s="12" t="str">
        <f>+LOWER(LEFT(C3,1)&amp;"."&amp;B3&amp;"@"&amp;IF(D3="Verona","vr",IF(D3="vicenza","vi"))&amp;"."&amp;"azienda.it")</f>
        <v>a.bianconi@vr.azienda.it</v>
      </c>
    </row>
    <row r="4" spans="1:5" x14ac:dyDescent="0.3">
      <c r="A4" s="13" t="s">
        <v>26</v>
      </c>
      <c r="B4" s="13" t="str">
        <f t="shared" si="0"/>
        <v>DeRosa</v>
      </c>
      <c r="C4" s="13" t="s">
        <v>25</v>
      </c>
      <c r="D4" s="13" t="s">
        <v>24</v>
      </c>
      <c r="E4" s="12" t="str">
        <f t="shared" ref="E4:E11" si="1">+LOWER(LEFT(C4,1)&amp;"."&amp;B4&amp;"@"&amp;IF(D4="Verona","vr",IF(D4="vicenza","vi"))&amp;"."&amp;"azienda.it")</f>
        <v>f.derosa@vi.azienda.it</v>
      </c>
    </row>
    <row r="5" spans="1:5" x14ac:dyDescent="0.3">
      <c r="A5" s="13" t="s">
        <v>38</v>
      </c>
      <c r="B5" s="13" t="str">
        <f t="shared" si="0"/>
        <v>DeRossi</v>
      </c>
      <c r="C5" s="13" t="s">
        <v>37</v>
      </c>
      <c r="D5" s="13" t="s">
        <v>17</v>
      </c>
      <c r="E5" s="12" t="str">
        <f t="shared" si="1"/>
        <v>l.derossi@vr.azienda.it</v>
      </c>
    </row>
    <row r="6" spans="1:5" x14ac:dyDescent="0.3">
      <c r="A6" s="13" t="s">
        <v>30</v>
      </c>
      <c r="B6" s="13" t="str">
        <f t="shared" si="0"/>
        <v>Neri</v>
      </c>
      <c r="C6" s="13" t="s">
        <v>29</v>
      </c>
      <c r="D6" s="13" t="s">
        <v>24</v>
      </c>
      <c r="E6" s="12" t="str">
        <f t="shared" si="1"/>
        <v>s.neri@vi.azienda.it</v>
      </c>
    </row>
    <row r="7" spans="1:5" x14ac:dyDescent="0.3">
      <c r="A7" s="13" t="s">
        <v>28</v>
      </c>
      <c r="B7" s="13" t="str">
        <f t="shared" si="0"/>
        <v>Rosa</v>
      </c>
      <c r="C7" s="13" t="s">
        <v>27</v>
      </c>
      <c r="D7" s="14" t="s">
        <v>17</v>
      </c>
      <c r="E7" s="12" t="str">
        <f t="shared" si="1"/>
        <v>a.rosa@vr.azienda.it</v>
      </c>
    </row>
    <row r="8" spans="1:5" x14ac:dyDescent="0.3">
      <c r="A8" s="13" t="s">
        <v>36</v>
      </c>
      <c r="B8" s="13" t="str">
        <f t="shared" si="0"/>
        <v>Rossi</v>
      </c>
      <c r="C8" s="13" t="s">
        <v>35</v>
      </c>
      <c r="D8" s="14" t="s">
        <v>24</v>
      </c>
      <c r="E8" s="12" t="str">
        <f t="shared" si="1"/>
        <v>f.rossi@vi.azienda.it</v>
      </c>
    </row>
    <row r="9" spans="1:5" x14ac:dyDescent="0.3">
      <c r="A9" s="13" t="s">
        <v>21</v>
      </c>
      <c r="B9" s="13" t="str">
        <f t="shared" si="0"/>
        <v>Rossini</v>
      </c>
      <c r="C9" s="13" t="s">
        <v>20</v>
      </c>
      <c r="D9" s="13" t="s">
        <v>17</v>
      </c>
      <c r="E9" s="12" t="str">
        <f t="shared" si="1"/>
        <v>l.rossini@vr.azienda.it</v>
      </c>
    </row>
    <row r="10" spans="1:5" x14ac:dyDescent="0.3">
      <c r="A10" s="13" t="s">
        <v>32</v>
      </c>
      <c r="B10" s="13" t="str">
        <f t="shared" si="0"/>
        <v>Verdi</v>
      </c>
      <c r="C10" s="13" t="s">
        <v>31</v>
      </c>
      <c r="D10" s="14" t="s">
        <v>17</v>
      </c>
      <c r="E10" s="12" t="str">
        <f t="shared" si="1"/>
        <v>m.verdi@vr.azienda.it</v>
      </c>
    </row>
    <row r="11" spans="1:5" x14ac:dyDescent="0.3">
      <c r="A11" s="13" t="s">
        <v>23</v>
      </c>
      <c r="B11" s="13" t="str">
        <f t="shared" si="0"/>
        <v>Verdini</v>
      </c>
      <c r="C11" s="13" t="s">
        <v>22</v>
      </c>
      <c r="D11" s="14" t="s">
        <v>17</v>
      </c>
      <c r="E11" s="12" t="str">
        <f t="shared" si="1"/>
        <v>p.verdini@vr.azienda.it</v>
      </c>
    </row>
  </sheetData>
  <autoFilter ref="A1:E11"/>
  <sortState ref="A3:D11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1"/>
  <sheetViews>
    <sheetView tabSelected="1" workbookViewId="0">
      <selection activeCell="I2" sqref="I2"/>
    </sheetView>
  </sheetViews>
  <sheetFormatPr defaultRowHeight="13.2" x14ac:dyDescent="0.25"/>
  <cols>
    <col min="1" max="1" width="9.109375" bestFit="1" customWidth="1"/>
    <col min="2" max="2" width="9.109375" customWidth="1"/>
    <col min="3" max="3" width="10.33203125" bestFit="1" customWidth="1"/>
    <col min="4" max="4" width="7.21875" bestFit="1" customWidth="1"/>
    <col min="5" max="5" width="23.6640625" bestFit="1" customWidth="1"/>
    <col min="6" max="6" width="22" bestFit="1" customWidth="1"/>
    <col min="7" max="7" width="23.6640625" bestFit="1" customWidth="1"/>
    <col min="8" max="8" width="30.6640625" customWidth="1"/>
    <col min="9" max="9" width="21.44140625" bestFit="1" customWidth="1"/>
  </cols>
  <sheetData>
    <row r="1" spans="1:9" ht="14.4" x14ac:dyDescent="0.3">
      <c r="A1" s="17" t="s">
        <v>42</v>
      </c>
      <c r="B1" s="17" t="s">
        <v>42</v>
      </c>
      <c r="C1" s="17" t="s">
        <v>41</v>
      </c>
      <c r="D1" s="17" t="s">
        <v>40</v>
      </c>
      <c r="E1" s="17" t="s">
        <v>39</v>
      </c>
      <c r="F1" s="17" t="s">
        <v>44</v>
      </c>
      <c r="G1" s="17" t="s">
        <v>45</v>
      </c>
      <c r="H1" s="17" t="s">
        <v>43</v>
      </c>
      <c r="I1" s="17" t="s">
        <v>49</v>
      </c>
    </row>
    <row r="2" spans="1:9" ht="28.8" x14ac:dyDescent="0.3">
      <c r="A2" s="15" t="s">
        <v>34</v>
      </c>
      <c r="B2" s="15" t="str">
        <f>+SUBSTITUTE(A2," ","")</f>
        <v>Bianchi</v>
      </c>
      <c r="C2" s="15" t="s">
        <v>33</v>
      </c>
      <c r="D2" s="15" t="s">
        <v>24</v>
      </c>
      <c r="E2" s="12" t="str">
        <f>+LOWER(LEFT(C2,1)&amp;"."&amp;A2&amp;"@"&amp;MID(D2,1,2)&amp;".azienda.it")</f>
        <v>a.bianchi@vi.azienda.it</v>
      </c>
      <c r="F2" s="12" t="str">
        <f>+IF(D2="vicenza",E2,"")</f>
        <v>a.bianchi@vi.azienda.it</v>
      </c>
      <c r="G2" s="12" t="str">
        <f>+IF(D2="verona",E2,"")</f>
        <v/>
      </c>
      <c r="H2" s="18" t="str">
        <f>+A2&amp;" "&amp;C2&amp;" "&amp;"("&amp;LEFT(D2,2)&amp;")"&amp;" "&amp;CHAR(10)&amp;E2</f>
        <v>Bianchi Anna (Vi) 
a.bianchi@vi.azienda.it</v>
      </c>
      <c r="I2" t="str">
        <f t="shared" ref="I2:I9" si="0">SUBSTITUTE(LOWER(IF(IFERROR(FIND(" ",C2),FALSE),LEFT(C2,1)&amp;MID(C2,FIND(" ",C2)+1,1)&amp;"."&amp;B2&amp;"@"&amp;IF(D2="vicenza","vi","vr")&amp;".azienda.it",LEFT(C2,1)&amp;"."&amp;B2&amp;"@"&amp;IF(D2="vicenza","vi","vr")&amp;".azienda.it"))," ","")</f>
        <v>a.bianchi@vi.azienda.it</v>
      </c>
    </row>
    <row r="3" spans="1:9" ht="28.8" x14ac:dyDescent="0.3">
      <c r="A3" s="13" t="s">
        <v>19</v>
      </c>
      <c r="B3" s="15" t="str">
        <f>+SUBSTITUTE(A3," ","")</f>
        <v>Bianconi</v>
      </c>
      <c r="C3" s="13" t="s">
        <v>18</v>
      </c>
      <c r="D3" s="13" t="s">
        <v>17</v>
      </c>
      <c r="E3" s="12" t="str">
        <f>+LOWER(LEFT(C3,1)&amp;"."&amp;A3&amp;"@"&amp;MID(D3,1,2)&amp;".azienda.it")</f>
        <v>a.bianconi@ve.azienda.it</v>
      </c>
      <c r="F3" s="12" t="str">
        <f t="shared" ref="F3:F11" si="1">+IF(D3="vicenza",E3,"")</f>
        <v/>
      </c>
      <c r="G3" s="18" t="str">
        <f t="shared" ref="G3:G11" si="2">+IF(D3="verona",E3,"")</f>
        <v>a.bianconi@ve.azienda.it</v>
      </c>
      <c r="H3" s="18" t="str">
        <f>+A3&amp;" "&amp;C3&amp;" "&amp;"("&amp;LEFT(D3,2)&amp;")"&amp;" "&amp;CHAR(10)&amp;E3</f>
        <v>Bianconi Antonio (Ve) 
a.bianconi@ve.azienda.it</v>
      </c>
      <c r="I3" t="str">
        <f t="shared" si="0"/>
        <v>a.bianconi@vr.azienda.it</v>
      </c>
    </row>
    <row r="4" spans="1:9" ht="28.8" x14ac:dyDescent="0.3">
      <c r="A4" s="13" t="s">
        <v>26</v>
      </c>
      <c r="B4" s="15" t="str">
        <f t="shared" ref="B3:B11" si="3">+SUBSTITUTE(A4," ","")</f>
        <v>DeRosa</v>
      </c>
      <c r="C4" s="13" t="s">
        <v>25</v>
      </c>
      <c r="D4" s="13" t="s">
        <v>24</v>
      </c>
      <c r="E4" s="12" t="str">
        <f>+LOWER(LEFT(C4,1)&amp;"."&amp;A4&amp;"@"&amp;MID(D4,1,2)&amp;".azienda.it")</f>
        <v>f.de rosa@vi.azienda.it</v>
      </c>
      <c r="F4" s="12" t="str">
        <f t="shared" si="1"/>
        <v>f.de rosa@vi.azienda.it</v>
      </c>
      <c r="G4" s="18" t="str">
        <f t="shared" si="2"/>
        <v/>
      </c>
      <c r="H4" s="18" t="str">
        <f>+A4&amp;" "&amp;C4&amp;" "&amp;"("&amp;LEFT(D4,2)&amp;")"&amp;" "&amp;CHAR(10)&amp;E4</f>
        <v>De Rosa Federica (Vi) 
f.de rosa@vi.azienda.it</v>
      </c>
      <c r="I4" t="str">
        <f t="shared" si="0"/>
        <v>f.derosa@vi.azienda.it</v>
      </c>
    </row>
    <row r="5" spans="1:9" ht="28.8" x14ac:dyDescent="0.3">
      <c r="A5" s="13" t="s">
        <v>38</v>
      </c>
      <c r="B5" s="15" t="str">
        <f t="shared" si="3"/>
        <v>DeRossi</v>
      </c>
      <c r="C5" s="13" t="s">
        <v>37</v>
      </c>
      <c r="D5" s="13" t="s">
        <v>17</v>
      </c>
      <c r="E5" s="12" t="str">
        <f>+LOWER(LEFT(C5,1)&amp;"."&amp;A5&amp;"@"&amp;MID(D5,1,2)&amp;".azienda.it")</f>
        <v>l.de rossi@ve.azienda.it</v>
      </c>
      <c r="F5" s="12" t="str">
        <f t="shared" si="1"/>
        <v/>
      </c>
      <c r="G5" s="18" t="str">
        <f t="shared" si="2"/>
        <v>l.de rossi@ve.azienda.it</v>
      </c>
      <c r="H5" s="18" t="str">
        <f>+A5&amp;" "&amp;C5&amp;" "&amp;"("&amp;LEFT(D5,2)&amp;")"&amp;" "&amp;CHAR(10)&amp;E5</f>
        <v>De Rossi Luca (Ve) 
l.de rossi@ve.azienda.it</v>
      </c>
      <c r="I5" t="str">
        <f t="shared" si="0"/>
        <v>l.derossi@vr.azienda.it</v>
      </c>
    </row>
    <row r="6" spans="1:9" ht="28.8" x14ac:dyDescent="0.3">
      <c r="A6" s="13" t="s">
        <v>30</v>
      </c>
      <c r="B6" s="15" t="str">
        <f t="shared" si="3"/>
        <v>Neri</v>
      </c>
      <c r="C6" s="13" t="s">
        <v>29</v>
      </c>
      <c r="D6" s="13" t="s">
        <v>24</v>
      </c>
      <c r="E6" s="12" t="str">
        <f>+LOWER(LEFT(C6,1)&amp;"."&amp;A6&amp;"@"&amp;MID(D6,1,2)&amp;".azienda.it")</f>
        <v>s.neri@vi.azienda.it</v>
      </c>
      <c r="F6" s="12" t="str">
        <f t="shared" si="1"/>
        <v>s.neri@vi.azienda.it</v>
      </c>
      <c r="G6" s="18" t="str">
        <f t="shared" si="2"/>
        <v/>
      </c>
      <c r="H6" s="18" t="str">
        <f>+A6&amp;" "&amp;C6&amp;" "&amp;"("&amp;LEFT(D6,2)&amp;")"&amp;" "&amp;CHAR(10)&amp;E6</f>
        <v>Neri Stefani (Vi) 
s.neri@vi.azienda.it</v>
      </c>
      <c r="I6" t="str">
        <f t="shared" si="0"/>
        <v>s.neri@vi.azienda.it</v>
      </c>
    </row>
    <row r="7" spans="1:9" ht="28.8" x14ac:dyDescent="0.3">
      <c r="A7" s="13" t="s">
        <v>28</v>
      </c>
      <c r="B7" s="15" t="str">
        <f t="shared" si="3"/>
        <v>Rosa</v>
      </c>
      <c r="C7" s="13" t="s">
        <v>27</v>
      </c>
      <c r="D7" s="14" t="s">
        <v>17</v>
      </c>
      <c r="E7" s="12" t="str">
        <f>+LOWER(LEFT(C7,1)&amp;"."&amp;A7&amp;"@"&amp;MID(D7,1,2)&amp;".azienda.it")</f>
        <v>a.rosa@ve.azienda.it</v>
      </c>
      <c r="F7" s="12" t="str">
        <f t="shared" si="1"/>
        <v/>
      </c>
      <c r="G7" s="18" t="str">
        <f t="shared" si="2"/>
        <v>a.rosa@ve.azienda.it</v>
      </c>
      <c r="H7" s="18" t="str">
        <f>+A7&amp;" "&amp;C7&amp;" "&amp;"("&amp;LEFT(D7,2)&amp;")"&amp;" "&amp;CHAR(10)&amp;E7</f>
        <v>Rosa Andre (Ve) 
a.rosa@ve.azienda.it</v>
      </c>
      <c r="I7" t="str">
        <f t="shared" si="0"/>
        <v>a.rosa@vr.azienda.it</v>
      </c>
    </row>
    <row r="8" spans="1:9" ht="28.8" x14ac:dyDescent="0.3">
      <c r="A8" s="13" t="s">
        <v>36</v>
      </c>
      <c r="B8" s="15" t="str">
        <f t="shared" si="3"/>
        <v>Rossi</v>
      </c>
      <c r="C8" s="13" t="s">
        <v>35</v>
      </c>
      <c r="D8" s="14" t="s">
        <v>24</v>
      </c>
      <c r="E8" s="12" t="str">
        <f>+LOWER(LEFT(C8,1)&amp;"."&amp;A8&amp;"@"&amp;MID(D8,1,2)&amp;".azienda.it")</f>
        <v>f.rossi@vi.azienda.it</v>
      </c>
      <c r="F8" s="12" t="str">
        <f t="shared" si="1"/>
        <v>f.rossi@vi.azienda.it</v>
      </c>
      <c r="G8" s="18" t="str">
        <f t="shared" si="2"/>
        <v/>
      </c>
      <c r="H8" s="18" t="str">
        <f>+A8&amp;" "&amp;C8&amp;" "&amp;"("&amp;LEFT(D8,2)&amp;")"&amp;" "&amp;CHAR(10)&amp;E8</f>
        <v>Rossi Francesca (Vi) 
f.rossi@vi.azienda.it</v>
      </c>
      <c r="I8" t="str">
        <f t="shared" si="0"/>
        <v>f.rossi@vi.azienda.it</v>
      </c>
    </row>
    <row r="9" spans="1:9" ht="28.8" x14ac:dyDescent="0.3">
      <c r="A9" s="13" t="s">
        <v>21</v>
      </c>
      <c r="B9" s="15" t="str">
        <f t="shared" si="3"/>
        <v>Rossini</v>
      </c>
      <c r="C9" s="13" t="s">
        <v>20</v>
      </c>
      <c r="D9" s="13" t="s">
        <v>17</v>
      </c>
      <c r="E9" s="12" t="str">
        <f>+LOWER(LEFT(C9,1)&amp;"."&amp;A9&amp;"@"&amp;MID(D9,1,2)&amp;".azienda.it")</f>
        <v>l.rossini@ve.azienda.it</v>
      </c>
      <c r="F9" s="12" t="str">
        <f t="shared" si="1"/>
        <v/>
      </c>
      <c r="G9" s="18" t="str">
        <f t="shared" si="2"/>
        <v>l.rossini@ve.azienda.it</v>
      </c>
      <c r="H9" s="18" t="str">
        <f>+A9&amp;" "&amp;C9&amp;" "&amp;"("&amp;LEFT(D9,2)&amp;")"&amp;" "&amp;CHAR(10)&amp;E9</f>
        <v>Rossini Loretta (Ve) 
l.rossini@ve.azienda.it</v>
      </c>
      <c r="I9" t="str">
        <f t="shared" si="0"/>
        <v>l.rossini@vr.azienda.it</v>
      </c>
    </row>
    <row r="10" spans="1:9" ht="28.8" x14ac:dyDescent="0.3">
      <c r="A10" s="13" t="s">
        <v>32</v>
      </c>
      <c r="B10" s="15" t="str">
        <f t="shared" si="3"/>
        <v>Verdi</v>
      </c>
      <c r="C10" s="13" t="s">
        <v>31</v>
      </c>
      <c r="D10" s="14" t="s">
        <v>17</v>
      </c>
      <c r="E10" s="12" t="str">
        <f>+LOWER(LEFT(C10,1)&amp;"."&amp;A10&amp;"@"&amp;MID(D10,1,2)&amp;".azienda.it")</f>
        <v>m.verdi@ve.azienda.it</v>
      </c>
      <c r="F10" s="12" t="str">
        <f t="shared" si="1"/>
        <v/>
      </c>
      <c r="G10" s="18" t="str">
        <f t="shared" si="2"/>
        <v>m.verdi@ve.azienda.it</v>
      </c>
      <c r="H10" s="18" t="str">
        <f>+A10&amp;" "&amp;C10&amp;" "&amp;"("&amp;LEFT(D10,2)&amp;")"&amp;" "&amp;CHAR(10)&amp;E10</f>
        <v>Verdi Maria Luisa (Ve) 
m.verdi@ve.azienda.it</v>
      </c>
      <c r="I10" t="str">
        <f>SUBSTITUTE(LOWER(IF(IFERROR(FIND(" ",C10),FALSE),LEFT(C10,1)&amp;MID(C10,FIND(" ",C10)+1,1)&amp;"."&amp;B10&amp;"@"&amp;IF(D10="vicenza","vi","vr")&amp;".azienda.it",LEFT(C10,1)&amp;"."&amp;B10&amp;"@"&amp;IF(D10="vicenza","vi","vr")&amp;".azienda.it"))," ","")</f>
        <v>ml.verdi@vr.azienda.it</v>
      </c>
    </row>
    <row r="11" spans="1:9" ht="28.8" x14ac:dyDescent="0.3">
      <c r="A11" s="13" t="s">
        <v>23</v>
      </c>
      <c r="B11" s="15" t="str">
        <f t="shared" si="3"/>
        <v>Verdini</v>
      </c>
      <c r="C11" s="13" t="s">
        <v>22</v>
      </c>
      <c r="D11" s="14" t="s">
        <v>17</v>
      </c>
      <c r="E11" s="12" t="str">
        <f>+LOWER(LEFT(C11,1)&amp;"."&amp;A11&amp;"@"&amp;MID(D11,1,2)&amp;".azienda.it")</f>
        <v>p.verdini@ve.azienda.it</v>
      </c>
      <c r="F11" s="12" t="str">
        <f t="shared" si="1"/>
        <v/>
      </c>
      <c r="G11" s="18" t="str">
        <f t="shared" si="2"/>
        <v>p.verdini@ve.azienda.it</v>
      </c>
      <c r="H11" s="18" t="str">
        <f>+A11&amp;" "&amp;C11&amp;" "&amp;"("&amp;LEFT(D11,2)&amp;")"&amp;" "&amp;CHAR(10)&amp;E11</f>
        <v>Verdini Paolo (Ve) 
p.verdini@ve.azienda.it</v>
      </c>
      <c r="I11" t="str">
        <f>SUBSTITUTE(LOWER(IF(IFERROR(FIND(" ",C11),FALSE),LEFT(C11,1)&amp;MID(C11,FIND(" ",C11)+1,1)&amp;"."&amp;B11&amp;"@"&amp;IF(D11="vicenza","vi","vr")&amp;".azienda.it",LEFT(C11,1)&amp;"."&amp;B11&amp;"@"&amp;IF(D11="vicenza","vi","vr")&amp;".azienda.it"))," ","")</f>
        <v>p.verdini@vr.azienda.it</v>
      </c>
    </row>
  </sheetData>
  <hyperlinks>
    <hyperlink ref="E2" r:id="rId1" display="a.bianchi@vi.azienda.it"/>
    <hyperlink ref="E3" r:id="rId2" display="a.bianchi@vi.azienda.it"/>
    <hyperlink ref="E4" r:id="rId3" display="a.bianchi@vi.azienda.it"/>
    <hyperlink ref="E5:E11" r:id="rId4" display="a.bianchi@vi.azienda.i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esercizio base</vt:lpstr>
      <vt:lpstr>esercizio base pt2</vt:lpstr>
      <vt:lpstr>anagrafica_aziendale</vt:lpstr>
      <vt:lpstr>anagrafica_aziendale pt2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2022-10-17T17:10:09Z</dcterms:modified>
</cp:coreProperties>
</file>