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slicers/slicer1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/>
  <bookViews>
    <workbookView xWindow="0" yWindow="0" windowWidth="28800" windowHeight="12036" activeTab="5"/>
  </bookViews>
  <sheets>
    <sheet name="F1" sheetId="3" r:id="rId1"/>
    <sheet name="F2" sheetId="4" r:id="rId2"/>
    <sheet name="F3" sheetId="5" r:id="rId3"/>
    <sheet name="F4" sheetId="9" r:id="rId4"/>
    <sheet name="F5" sheetId="10" r:id="rId5"/>
    <sheet name="DASHBOARD" sheetId="6" r:id="rId6"/>
    <sheet name="anagrafica_aziendale" sheetId="1" r:id="rId7"/>
    <sheet name="anagrafica_aziendale (2)" sheetId="2" r:id="rId8"/>
  </sheets>
  <definedNames>
    <definedName name="_xlnm._FilterDatabase" localSheetId="6" hidden="1">anagrafica_aziendale!$A$1:$J$29</definedName>
    <definedName name="_xlnm._FilterDatabase" localSheetId="7" hidden="1">'anagrafica_aziendale (2)'!$A$1:$J$2</definedName>
    <definedName name="FiltroDati_Anz_lavoro__Formula">#N/A</definedName>
    <definedName name="FiltroDati_Settore">#N/A</definedName>
    <definedName name="FiltroDati_Stipendio">#N/A</definedName>
  </definedNames>
  <calcPr calcId="152511"/>
  <pivotCaches>
    <pivotCache cacheId="2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U2" i="1"/>
  <c r="T2" i="1"/>
  <c r="T30" i="2"/>
  <c r="U30" i="2" s="1"/>
  <c r="T29" i="2"/>
  <c r="U29" i="2" s="1"/>
  <c r="J25" i="2"/>
  <c r="I25" i="2"/>
  <c r="G25" i="2"/>
  <c r="F25" i="2"/>
  <c r="U28" i="2"/>
  <c r="T28" i="2"/>
  <c r="J14" i="2"/>
  <c r="I14" i="2"/>
  <c r="G14" i="2"/>
  <c r="F14" i="2"/>
  <c r="U27" i="2"/>
  <c r="T27" i="2"/>
  <c r="J18" i="2"/>
  <c r="I18" i="2"/>
  <c r="G18" i="2"/>
  <c r="F18" i="2"/>
  <c r="T26" i="2"/>
  <c r="U26" i="2" s="1"/>
  <c r="J16" i="2"/>
  <c r="I16" i="2"/>
  <c r="G16" i="2"/>
  <c r="F16" i="2"/>
  <c r="T25" i="2"/>
  <c r="U25" i="2" s="1"/>
  <c r="J23" i="2"/>
  <c r="I23" i="2"/>
  <c r="G23" i="2"/>
  <c r="F23" i="2"/>
  <c r="U24" i="2"/>
  <c r="T24" i="2"/>
  <c r="J8" i="2"/>
  <c r="I8" i="2"/>
  <c r="G8" i="2"/>
  <c r="F8" i="2"/>
  <c r="T23" i="2"/>
  <c r="U23" i="2" s="1"/>
  <c r="J10" i="2"/>
  <c r="I10" i="2"/>
  <c r="G10" i="2"/>
  <c r="F10" i="2"/>
  <c r="U22" i="2"/>
  <c r="T22" i="2"/>
  <c r="J29" i="2"/>
  <c r="I29" i="2"/>
  <c r="G29" i="2"/>
  <c r="F29" i="2"/>
  <c r="T21" i="2"/>
  <c r="U21" i="2" s="1"/>
  <c r="J24" i="2"/>
  <c r="I24" i="2"/>
  <c r="G24" i="2"/>
  <c r="F24" i="2"/>
  <c r="T20" i="2"/>
  <c r="U20" i="2" s="1"/>
  <c r="J22" i="2"/>
  <c r="I22" i="2"/>
  <c r="G22" i="2"/>
  <c r="F22" i="2"/>
  <c r="T19" i="2"/>
  <c r="U19" i="2" s="1"/>
  <c r="J28" i="2"/>
  <c r="I28" i="2"/>
  <c r="G28" i="2"/>
  <c r="F28" i="2"/>
  <c r="U18" i="2"/>
  <c r="T18" i="2"/>
  <c r="J7" i="2"/>
  <c r="I7" i="2"/>
  <c r="G7" i="2"/>
  <c r="F7" i="2"/>
  <c r="T17" i="2"/>
  <c r="U17" i="2" s="1"/>
  <c r="J13" i="2"/>
  <c r="I13" i="2"/>
  <c r="G13" i="2"/>
  <c r="F13" i="2"/>
  <c r="T16" i="2"/>
  <c r="U16" i="2" s="1"/>
  <c r="J19" i="2"/>
  <c r="I19" i="2"/>
  <c r="G19" i="2"/>
  <c r="F19" i="2"/>
  <c r="T15" i="2"/>
  <c r="U15" i="2" s="1"/>
  <c r="J6" i="2"/>
  <c r="I6" i="2"/>
  <c r="G6" i="2"/>
  <c r="F6" i="2"/>
  <c r="U14" i="2"/>
  <c r="T14" i="2"/>
  <c r="J21" i="2"/>
  <c r="I21" i="2"/>
  <c r="G21" i="2"/>
  <c r="F21" i="2"/>
  <c r="T13" i="2"/>
  <c r="U13" i="2" s="1"/>
  <c r="J5" i="2"/>
  <c r="I5" i="2"/>
  <c r="G5" i="2"/>
  <c r="F5" i="2"/>
  <c r="T12" i="2"/>
  <c r="U12" i="2" s="1"/>
  <c r="J3" i="2"/>
  <c r="I3" i="2"/>
  <c r="G3" i="2"/>
  <c r="F3" i="2"/>
  <c r="U11" i="2"/>
  <c r="T11" i="2"/>
  <c r="J15" i="2"/>
  <c r="I15" i="2"/>
  <c r="G15" i="2"/>
  <c r="F15" i="2"/>
  <c r="T10" i="2"/>
  <c r="U10" i="2" s="1"/>
  <c r="J4" i="2"/>
  <c r="I4" i="2"/>
  <c r="G4" i="2"/>
  <c r="F4" i="2"/>
  <c r="T9" i="2"/>
  <c r="U9" i="2" s="1"/>
  <c r="J20" i="2"/>
  <c r="I20" i="2"/>
  <c r="G20" i="2"/>
  <c r="F20" i="2"/>
  <c r="T8" i="2"/>
  <c r="U8" i="2" s="1"/>
  <c r="J12" i="2"/>
  <c r="I12" i="2"/>
  <c r="G12" i="2"/>
  <c r="F12" i="2"/>
  <c r="T7" i="2"/>
  <c r="U7" i="2" s="1"/>
  <c r="J11" i="2"/>
  <c r="I11" i="2"/>
  <c r="G11" i="2"/>
  <c r="F11" i="2"/>
  <c r="T6" i="2"/>
  <c r="U6" i="2" s="1"/>
  <c r="J2" i="2"/>
  <c r="I2" i="2"/>
  <c r="G2" i="2"/>
  <c r="F2" i="2"/>
  <c r="T5" i="2"/>
  <c r="U5" i="2" s="1"/>
  <c r="J27" i="2"/>
  <c r="I27" i="2"/>
  <c r="G27" i="2"/>
  <c r="F27" i="2"/>
  <c r="T4" i="2"/>
  <c r="U4" i="2" s="1"/>
  <c r="J9" i="2"/>
  <c r="I9" i="2"/>
  <c r="G9" i="2"/>
  <c r="F9" i="2"/>
  <c r="T3" i="2"/>
  <c r="U3" i="2" s="1"/>
  <c r="J26" i="2"/>
  <c r="I26" i="2"/>
  <c r="G26" i="2"/>
  <c r="F26" i="2"/>
  <c r="U2" i="2"/>
  <c r="T2" i="2"/>
  <c r="J17" i="2"/>
  <c r="I17" i="2"/>
  <c r="G17" i="2"/>
  <c r="F17" i="2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I3" i="1"/>
  <c r="I22" i="1"/>
  <c r="I15" i="1"/>
  <c r="I29" i="1"/>
  <c r="I20" i="1"/>
  <c r="I11" i="1"/>
  <c r="I8" i="1"/>
  <c r="I28" i="1"/>
  <c r="I12" i="1"/>
  <c r="I26" i="1"/>
  <c r="I27" i="1"/>
  <c r="I13" i="1"/>
  <c r="I25" i="1"/>
  <c r="I4" i="1"/>
  <c r="I17" i="1"/>
  <c r="I24" i="1"/>
  <c r="I6" i="1"/>
  <c r="I10" i="1"/>
  <c r="I14" i="1"/>
  <c r="I2" i="1"/>
  <c r="I23" i="1"/>
  <c r="I21" i="1"/>
  <c r="I7" i="1"/>
  <c r="I18" i="1"/>
  <c r="I9" i="1"/>
  <c r="I16" i="1"/>
  <c r="I5" i="1"/>
  <c r="I19" i="1"/>
  <c r="G22" i="1"/>
  <c r="G15" i="1"/>
  <c r="G29" i="1"/>
  <c r="G20" i="1"/>
  <c r="G11" i="1"/>
  <c r="G8" i="1"/>
  <c r="G28" i="1"/>
  <c r="G12" i="1"/>
  <c r="G26" i="1"/>
  <c r="G27" i="1"/>
  <c r="G13" i="1"/>
  <c r="G25" i="1"/>
  <c r="G4" i="1"/>
  <c r="G17" i="1"/>
  <c r="G24" i="1"/>
  <c r="G6" i="1"/>
  <c r="G10" i="1"/>
  <c r="G14" i="1"/>
  <c r="G2" i="1"/>
  <c r="G23" i="1"/>
  <c r="G21" i="1"/>
  <c r="G7" i="1"/>
  <c r="G18" i="1"/>
  <c r="G9" i="1"/>
  <c r="G16" i="1"/>
  <c r="G5" i="1"/>
  <c r="G19" i="1"/>
  <c r="J3" i="1"/>
  <c r="J22" i="1"/>
  <c r="J15" i="1"/>
  <c r="J29" i="1"/>
  <c r="J20" i="1"/>
  <c r="J11" i="1"/>
  <c r="J8" i="1"/>
  <c r="J28" i="1"/>
  <c r="J12" i="1"/>
  <c r="J26" i="1"/>
  <c r="J27" i="1"/>
  <c r="J13" i="1"/>
  <c r="J25" i="1"/>
  <c r="J4" i="1"/>
  <c r="J17" i="1"/>
  <c r="J24" i="1"/>
  <c r="J6" i="1"/>
  <c r="J10" i="1"/>
  <c r="J14" i="1"/>
  <c r="J2" i="1"/>
  <c r="J23" i="1"/>
  <c r="J21" i="1"/>
  <c r="J7" i="1"/>
  <c r="J18" i="1"/>
  <c r="J9" i="1"/>
  <c r="J16" i="1"/>
  <c r="J5" i="1"/>
  <c r="H8" i="2" l="1"/>
  <c r="H2" i="2"/>
  <c r="H21" i="2"/>
  <c r="H3" i="2"/>
  <c r="H4" i="2"/>
  <c r="H26" i="2"/>
  <c r="H20" i="2"/>
  <c r="H5" i="2"/>
  <c r="H10" i="2"/>
  <c r="H11" i="2"/>
  <c r="H17" i="2"/>
  <c r="H27" i="2"/>
  <c r="H16" i="2"/>
  <c r="H7" i="2"/>
  <c r="H12" i="2"/>
  <c r="H28" i="2"/>
  <c r="H9" i="2"/>
  <c r="H15" i="2"/>
  <c r="H6" i="2"/>
  <c r="H22" i="2"/>
  <c r="H29" i="2"/>
  <c r="H18" i="2"/>
  <c r="H14" i="2"/>
  <c r="H24" i="2"/>
  <c r="H25" i="2"/>
  <c r="H13" i="2"/>
  <c r="H23" i="2"/>
  <c r="H19" i="2"/>
  <c r="U30" i="1"/>
  <c r="H2" i="1" s="1"/>
  <c r="F5" i="1"/>
  <c r="F13" i="1"/>
  <c r="F14" i="1"/>
  <c r="F3" i="1"/>
  <c r="F6" i="1"/>
  <c r="F15" i="1"/>
  <c r="J19" i="1"/>
  <c r="F7" i="1"/>
  <c r="F25" i="1"/>
  <c r="F17" i="1"/>
  <c r="F8" i="1"/>
  <c r="F29" i="1"/>
  <c r="F26" i="1"/>
  <c r="F20" i="1"/>
  <c r="F12" i="1"/>
  <c r="F4" i="1"/>
  <c r="F19" i="1"/>
  <c r="F18" i="1"/>
  <c r="F9" i="1"/>
  <c r="F16" i="1"/>
  <c r="F28" i="1"/>
  <c r="F27" i="1"/>
  <c r="F24" i="1"/>
  <c r="F23" i="1"/>
  <c r="F11" i="1"/>
  <c r="F21" i="1"/>
  <c r="F2" i="1"/>
  <c r="F10" i="1"/>
  <c r="F22" i="1"/>
  <c r="H19" i="1" l="1"/>
  <c r="H3" i="1"/>
  <c r="H12" i="1"/>
  <c r="H6" i="1"/>
  <c r="H9" i="1"/>
  <c r="H22" i="1"/>
  <c r="H26" i="1"/>
  <c r="H10" i="1"/>
  <c r="H16" i="1"/>
  <c r="H21" i="1"/>
  <c r="H15" i="1"/>
  <c r="H27" i="1"/>
  <c r="H14" i="1"/>
  <c r="H5" i="1"/>
  <c r="H29" i="1"/>
  <c r="H13" i="1"/>
  <c r="H4" i="1"/>
  <c r="H20" i="1"/>
  <c r="H25" i="1"/>
  <c r="H23" i="1"/>
  <c r="H11" i="1"/>
  <c r="H8" i="1"/>
  <c r="H17" i="1"/>
  <c r="H7" i="1"/>
  <c r="H28" i="1"/>
  <c r="H24" i="1"/>
  <c r="H18" i="1"/>
</calcChain>
</file>

<file path=xl/sharedStrings.xml><?xml version="1.0" encoding="utf-8"?>
<sst xmlns="http://schemas.openxmlformats.org/spreadsheetml/2006/main" count="244" uniqueCount="66">
  <si>
    <t>Amministrazione</t>
  </si>
  <si>
    <t>Direzione</t>
  </si>
  <si>
    <t>Produzione</t>
  </si>
  <si>
    <t>Cognome</t>
  </si>
  <si>
    <t>Settore</t>
  </si>
  <si>
    <t>Stipendio</t>
  </si>
  <si>
    <t>Età</t>
  </si>
  <si>
    <t>Dt_assunzione</t>
  </si>
  <si>
    <t>Dt_nascita</t>
  </si>
  <si>
    <t>Commerciale</t>
  </si>
  <si>
    <t>Dipendende 1</t>
  </si>
  <si>
    <t>Dipendende 2</t>
  </si>
  <si>
    <t>Dipendende 3</t>
  </si>
  <si>
    <t>Dipendende 4</t>
  </si>
  <si>
    <t>Dipendende 5</t>
  </si>
  <si>
    <t>Dipendende 6</t>
  </si>
  <si>
    <t>Dipendende 7</t>
  </si>
  <si>
    <t>Dipendende 8</t>
  </si>
  <si>
    <t>Dipendende 9</t>
  </si>
  <si>
    <t>Dipendende 10</t>
  </si>
  <si>
    <t>Dipendende 11</t>
  </si>
  <si>
    <t>Dipendende 12</t>
  </si>
  <si>
    <t>Dipendende 13</t>
  </si>
  <si>
    <t>Dipendende 14</t>
  </si>
  <si>
    <t>Dipendende 15</t>
  </si>
  <si>
    <t>Dipendende 16</t>
  </si>
  <si>
    <t>Dipendende 17</t>
  </si>
  <si>
    <t>Dipendende 18</t>
  </si>
  <si>
    <t>Dipendende 19</t>
  </si>
  <si>
    <t>Dipendende 20</t>
  </si>
  <si>
    <t>Dipendende 21</t>
  </si>
  <si>
    <t>Dipendende 22</t>
  </si>
  <si>
    <t>Dipendende 23</t>
  </si>
  <si>
    <t>Dipendende 24</t>
  </si>
  <si>
    <t>Dipendende 25</t>
  </si>
  <si>
    <t>Dipendende 26</t>
  </si>
  <si>
    <t>Dipendende 27</t>
  </si>
  <si>
    <t>Dipendende 28</t>
  </si>
  <si>
    <t>Anz_lavoro (Formula)</t>
  </si>
  <si>
    <t>Anz_lavoro (Funzione)</t>
  </si>
  <si>
    <t>Età                       (Diff. tra anni(T))</t>
  </si>
  <si>
    <t>Etichette di colonna</t>
  </si>
  <si>
    <t>Totale complessivo</t>
  </si>
  <si>
    <t>Etichette di riga</t>
  </si>
  <si>
    <t>Somma di Stipendio</t>
  </si>
  <si>
    <t>(Tutto)</t>
  </si>
  <si>
    <t>Media di Stipendio</t>
  </si>
  <si>
    <t>Età                        Funzione Frazione.anno)</t>
  </si>
  <si>
    <t>Età                        (Funzione Frazione.anno)</t>
  </si>
  <si>
    <t>22-31</t>
  </si>
  <si>
    <t>32-41</t>
  </si>
  <si>
    <t>42-51</t>
  </si>
  <si>
    <t>52-61</t>
  </si>
  <si>
    <t>62-71</t>
  </si>
  <si>
    <t>2-4</t>
  </si>
  <si>
    <t>5-7</t>
  </si>
  <si>
    <t>8-10</t>
  </si>
  <si>
    <t>11-13</t>
  </si>
  <si>
    <t>14-16</t>
  </si>
  <si>
    <t>20-22</t>
  </si>
  <si>
    <t>23-25</t>
  </si>
  <si>
    <t>26-28</t>
  </si>
  <si>
    <t>32-35</t>
  </si>
  <si>
    <t>Media di Età</t>
  </si>
  <si>
    <t>Conteggio di Anz_lavoro (Formula)</t>
  </si>
  <si>
    <t>ANDAMENTO DEGLI STIPENDI PER L'ANZIANITA' DI LAVORO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</si>
</sst>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€-2]\ * #,##0.00_-;\-[$€-2]\ * #,##0.00_-;_-[$€-2]\ * &quot;-&quot;??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6" fillId="3" borderId="0" applyNumberFormat="0" applyBorder="0" applyAlignment="0" applyProtection="0"/>
  </cellStyleXfs>
  <cellXfs count="38">
    <xf numFmtId="0" fontId="0" fillId="0" borderId="0" xfId="0"/>
    <xf numFmtId="0" fontId="0" fillId="0" borderId="0" xfId="0" applyFont="1"/>
    <xf numFmtId="0" fontId="0" fillId="0" borderId="1" xfId="0" applyFont="1" applyBorder="1"/>
    <xf numFmtId="0" fontId="3" fillId="0" borderId="1" xfId="0" applyFont="1" applyBorder="1"/>
    <xf numFmtId="14" fontId="3" fillId="0" borderId="1" xfId="0" applyNumberFormat="1" applyFont="1" applyBorder="1"/>
    <xf numFmtId="164" fontId="3" fillId="0" borderId="1" xfId="1" applyFont="1" applyBorder="1"/>
    <xf numFmtId="0" fontId="3" fillId="0" borderId="1" xfId="0" applyFont="1" applyFill="1" applyBorder="1"/>
    <xf numFmtId="14" fontId="0" fillId="0" borderId="1" xfId="0" applyNumberFormat="1" applyFont="1" applyBorder="1"/>
    <xf numFmtId="164" fontId="3" fillId="0" borderId="1" xfId="1" applyFont="1" applyFill="1" applyBorder="1"/>
    <xf numFmtId="0" fontId="0" fillId="0" borderId="1" xfId="0" applyFont="1" applyFill="1" applyBorder="1"/>
    <xf numFmtId="0" fontId="3" fillId="0" borderId="2" xfId="0" applyFont="1" applyBorder="1"/>
    <xf numFmtId="14" fontId="3" fillId="0" borderId="2" xfId="0" applyNumberFormat="1" applyFont="1" applyBorder="1"/>
    <xf numFmtId="164" fontId="3" fillId="0" borderId="2" xfId="1" applyFont="1" applyBorder="1"/>
    <xf numFmtId="0" fontId="0" fillId="0" borderId="2" xfId="0" applyFont="1" applyBorder="1"/>
    <xf numFmtId="0" fontId="0" fillId="0" borderId="0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0" fillId="0" borderId="2" xfId="0" applyNumberFormat="1" applyFont="1" applyBorder="1"/>
    <xf numFmtId="2" fontId="0" fillId="0" borderId="0" xfId="0" applyNumberFormat="1" applyFont="1"/>
    <xf numFmtId="1" fontId="0" fillId="0" borderId="0" xfId="0" applyNumberFormat="1" applyFont="1"/>
    <xf numFmtId="1" fontId="3" fillId="0" borderId="2" xfId="0" applyNumberFormat="1" applyFont="1" applyBorder="1"/>
    <xf numFmtId="0" fontId="0" fillId="0" borderId="0" xfId="0" quotePrefix="1" applyFont="1"/>
    <xf numFmtId="0" fontId="5" fillId="0" borderId="2" xfId="0" applyFont="1" applyBorder="1"/>
    <xf numFmtId="0" fontId="5" fillId="0" borderId="2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3" fillId="0" borderId="2" xfId="0" applyFont="1" applyFill="1" applyBorder="1"/>
    <xf numFmtId="164" fontId="3" fillId="0" borderId="2" xfId="1" applyFont="1" applyFill="1" applyBorder="1"/>
    <xf numFmtId="0" fontId="6" fillId="3" borderId="0" xfId="2"/>
    <xf numFmtId="0" fontId="7" fillId="4" borderId="0" xfId="2" applyFont="1" applyFill="1"/>
    <xf numFmtId="0" fontId="7" fillId="4" borderId="0" xfId="2" applyFont="1" applyFill="1" applyAlignment="1">
      <alignment horizontal="left" indent="8"/>
    </xf>
    <xf numFmtId="0" fontId="8" fillId="4" borderId="0" xfId="2" applyFont="1" applyFill="1"/>
    <xf numFmtId="0" fontId="9" fillId="0" borderId="0" xfId="0" applyFont="1"/>
    <xf numFmtId="0" fontId="10" fillId="3" borderId="0" xfId="2" applyFont="1"/>
    <xf numFmtId="1" fontId="0" fillId="0" borderId="0" xfId="0" applyNumberFormat="1"/>
    <xf numFmtId="0" fontId="11" fillId="3" borderId="0" xfId="2" applyFont="1" applyAlignment="1">
      <alignment horizontal="left" indent="8"/>
    </xf>
  </cellXfs>
  <cellStyles count="3">
    <cellStyle name="Colore 4" xfId="2" builtinId="41"/>
    <cellStyle name="Euro" xfId="1"/>
    <cellStyle name="Normale" xfId="0" builtinId="0"/>
  </cellStyles>
  <dxfs count="3">
    <dxf>
      <numFmt numFmtId="1" formatCode="0"/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 finale 1.xlsx]F1!Tabella_pivot1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Stipendio per dipendente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'F1'!$B$4:$B$5</c:f>
              <c:strCache>
                <c:ptCount val="1"/>
                <c:pt idx="0">
                  <c:v>14-16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'F1'!$A$6:$A$10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'F1'!$B$6:$B$10</c:f>
              <c:numCache>
                <c:formatCode>General</c:formatCode>
                <c:ptCount val="4"/>
                <c:pt idx="0">
                  <c:v>1650</c:v>
                </c:pt>
                <c:pt idx="1">
                  <c:v>5043</c:v>
                </c:pt>
              </c:numCache>
            </c:numRef>
          </c:val>
        </c:ser>
        <c:ser>
          <c:idx val="1"/>
          <c:order val="1"/>
          <c:tx>
            <c:strRef>
              <c:f>'F1'!$C$4:$C$5</c:f>
              <c:strCache>
                <c:ptCount val="1"/>
                <c:pt idx="0">
                  <c:v>20-22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'F1'!$A$6:$A$10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'F1'!$C$6:$C$10</c:f>
              <c:numCache>
                <c:formatCode>General</c:formatCode>
                <c:ptCount val="4"/>
                <c:pt idx="0">
                  <c:v>1599</c:v>
                </c:pt>
                <c:pt idx="3">
                  <c:v>2152</c:v>
                </c:pt>
              </c:numCache>
            </c:numRef>
          </c:val>
        </c:ser>
        <c:ser>
          <c:idx val="2"/>
          <c:order val="2"/>
          <c:tx>
            <c:strRef>
              <c:f>'F1'!$D$4:$D$5</c:f>
              <c:strCache>
                <c:ptCount val="1"/>
                <c:pt idx="0">
                  <c:v>23-25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'F1'!$A$6:$A$10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'F1'!$D$6:$D$10</c:f>
              <c:numCache>
                <c:formatCode>General</c:formatCode>
                <c:ptCount val="4"/>
                <c:pt idx="3">
                  <c:v>1670</c:v>
                </c:pt>
              </c:numCache>
            </c:numRef>
          </c:val>
        </c:ser>
        <c:ser>
          <c:idx val="3"/>
          <c:order val="3"/>
          <c:tx>
            <c:strRef>
              <c:f>'F1'!$E$4:$E$5</c:f>
              <c:strCache>
                <c:ptCount val="1"/>
                <c:pt idx="0">
                  <c:v>2-4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'F1'!$A$6:$A$10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'F1'!$E$6:$E$10</c:f>
              <c:numCache>
                <c:formatCode>General</c:formatCode>
                <c:ptCount val="4"/>
                <c:pt idx="3">
                  <c:v>7562</c:v>
                </c:pt>
              </c:numCache>
            </c:numRef>
          </c:val>
        </c:ser>
        <c:ser>
          <c:idx val="4"/>
          <c:order val="4"/>
          <c:tx>
            <c:strRef>
              <c:f>'F1'!$F$4:$F$5</c:f>
              <c:strCache>
                <c:ptCount val="1"/>
                <c:pt idx="0">
                  <c:v>26-28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'F1'!$A$6:$A$10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'F1'!$F$6:$F$10</c:f>
              <c:numCache>
                <c:formatCode>General</c:formatCode>
                <c:ptCount val="4"/>
                <c:pt idx="3">
                  <c:v>1750</c:v>
                </c:pt>
              </c:numCache>
            </c:numRef>
          </c:val>
        </c:ser>
        <c:ser>
          <c:idx val="5"/>
          <c:order val="5"/>
          <c:tx>
            <c:strRef>
              <c:f>'F1'!$G$4:$G$5</c:f>
              <c:strCache>
                <c:ptCount val="1"/>
                <c:pt idx="0">
                  <c:v>32-35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'F1'!$A$6:$A$10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'F1'!$G$6:$G$10</c:f>
              <c:numCache>
                <c:formatCode>General</c:formatCode>
                <c:ptCount val="4"/>
                <c:pt idx="2">
                  <c:v>6957</c:v>
                </c:pt>
              </c:numCache>
            </c:numRef>
          </c:val>
        </c:ser>
        <c:ser>
          <c:idx val="6"/>
          <c:order val="6"/>
          <c:tx>
            <c:strRef>
              <c:f>'F1'!$H$4:$H$5</c:f>
              <c:strCache>
                <c:ptCount val="1"/>
                <c:pt idx="0">
                  <c:v>5-7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'F1'!$A$6:$A$10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'F1'!$H$6:$H$10</c:f>
              <c:numCache>
                <c:formatCode>General</c:formatCode>
                <c:ptCount val="4"/>
                <c:pt idx="0">
                  <c:v>2645</c:v>
                </c:pt>
                <c:pt idx="3">
                  <c:v>4124</c:v>
                </c:pt>
              </c:numCache>
            </c:numRef>
          </c:val>
        </c:ser>
        <c:ser>
          <c:idx val="7"/>
          <c:order val="7"/>
          <c:tx>
            <c:strRef>
              <c:f>'F1'!$I$4:$I$5</c:f>
              <c:strCache>
                <c:ptCount val="1"/>
                <c:pt idx="0">
                  <c:v>8-10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'F1'!$A$6:$A$10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'F1'!$I$6:$I$10</c:f>
              <c:numCache>
                <c:formatCode>General</c:formatCode>
                <c:ptCount val="4"/>
                <c:pt idx="3">
                  <c:v>5980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98484832"/>
        <c:axId val="1798485920"/>
      </c:barChart>
      <c:valAx>
        <c:axId val="179848592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Stipendio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crossAx val="1798484832"/>
        <c:crosses val="autoZero"/>
        <c:crossBetween val="between"/>
      </c:valAx>
      <c:catAx>
        <c:axId val="179848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98485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3305946485196134"/>
          <c:y val="0.31254377354024382"/>
          <c:w val="6.6940582808828281E-2"/>
          <c:h val="0.5118489664919205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[progetto finale 1.xlsx]F2!Tabella_pivot2</c:name>
    <c:fmtId val="5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ANDAMENTO TEMPORALE DELLO STIPENDIO</a:t>
            </a:r>
            <a:r>
              <a:rPr lang="en-US" sz="1800" baseline="0"/>
              <a:t> PER CLASSI</a:t>
            </a:r>
            <a:endParaRPr lang="en-US" sz="1800"/>
          </a:p>
        </c:rich>
      </c:tx>
      <c:layout>
        <c:manualLayout>
          <c:xMode val="edge"/>
          <c:yMode val="edge"/>
          <c:x val="0.26580909329326147"/>
          <c:y val="8.24732600486511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</c:pivotFmt>
      <c:pivotFmt>
        <c:idx val="10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5.865800165390285E-2"/>
          <c:y val="0.27234519211961589"/>
          <c:w val="0.87593203874426728"/>
          <c:h val="0.38787200928396348"/>
        </c:manualLayout>
      </c:layout>
      <c:lineChart>
        <c:grouping val="standard"/>
        <c:varyColors val="0"/>
        <c:ser>
          <c:idx val="0"/>
          <c:order val="0"/>
          <c:tx>
            <c:strRef>
              <c:f>'F2'!$B$4</c:f>
              <c:strCache>
                <c:ptCount val="1"/>
                <c:pt idx="0">
                  <c:v>Totale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multiLvlStrRef>
              <c:f>'F2'!$A$5:$A$37</c:f>
              <c:multiLvlStrCache>
                <c:ptCount val="24"/>
                <c:lvl>
                  <c:pt idx="0">
                    <c:v>Dipendende 18</c:v>
                  </c:pt>
                  <c:pt idx="1">
                    <c:v>Dipendende 2</c:v>
                  </c:pt>
                  <c:pt idx="2">
                    <c:v>Dipendende 20</c:v>
                  </c:pt>
                  <c:pt idx="3">
                    <c:v>Dipendende 21</c:v>
                  </c:pt>
                  <c:pt idx="4">
                    <c:v>Dipendende 28</c:v>
                  </c:pt>
                  <c:pt idx="5">
                    <c:v>Dipendende 4</c:v>
                  </c:pt>
                  <c:pt idx="6">
                    <c:v>Dipendende 13</c:v>
                  </c:pt>
                  <c:pt idx="7">
                    <c:v>Dipendende 15</c:v>
                  </c:pt>
                  <c:pt idx="8">
                    <c:v>Dipendende 19</c:v>
                  </c:pt>
                  <c:pt idx="9">
                    <c:v>Dipendende 24</c:v>
                  </c:pt>
                  <c:pt idx="10">
                    <c:v>Dipendende 8</c:v>
                  </c:pt>
                  <c:pt idx="11">
                    <c:v>Dipendende 1</c:v>
                  </c:pt>
                  <c:pt idx="12">
                    <c:v>Dipendende 10</c:v>
                  </c:pt>
                  <c:pt idx="13">
                    <c:v>Dipendende 25</c:v>
                  </c:pt>
                  <c:pt idx="14">
                    <c:v>Dipendende 26</c:v>
                  </c:pt>
                  <c:pt idx="15">
                    <c:v>Dipendende 22</c:v>
                  </c:pt>
                  <c:pt idx="16">
                    <c:v>Dipendende 23</c:v>
                  </c:pt>
                  <c:pt idx="17">
                    <c:v>Dipendende 3</c:v>
                  </c:pt>
                  <c:pt idx="18">
                    <c:v>Dipendende 14</c:v>
                  </c:pt>
                  <c:pt idx="19">
                    <c:v>Dipendende 17</c:v>
                  </c:pt>
                  <c:pt idx="20">
                    <c:v>Dipendende 12</c:v>
                  </c:pt>
                  <c:pt idx="21">
                    <c:v>Dipendende 9</c:v>
                  </c:pt>
                  <c:pt idx="22">
                    <c:v>Dipendende 11</c:v>
                  </c:pt>
                  <c:pt idx="23">
                    <c:v>Dipendende 5</c:v>
                  </c:pt>
                </c:lvl>
                <c:lvl>
                  <c:pt idx="0">
                    <c:v>2-4</c:v>
                  </c:pt>
                  <c:pt idx="6">
                    <c:v>5-7</c:v>
                  </c:pt>
                  <c:pt idx="11">
                    <c:v>8-10</c:v>
                  </c:pt>
                  <c:pt idx="15">
                    <c:v>14-16</c:v>
                  </c:pt>
                  <c:pt idx="18">
                    <c:v>20-22</c:v>
                  </c:pt>
                  <c:pt idx="20">
                    <c:v>23-25</c:v>
                  </c:pt>
                  <c:pt idx="21">
                    <c:v>26-28</c:v>
                  </c:pt>
                  <c:pt idx="22">
                    <c:v>32-35</c:v>
                  </c:pt>
                </c:lvl>
              </c:multiLvlStrCache>
            </c:multiLvlStrRef>
          </c:cat>
          <c:val>
            <c:numRef>
              <c:f>'F2'!$B$5:$B$37</c:f>
              <c:numCache>
                <c:formatCode>General</c:formatCode>
                <c:ptCount val="24"/>
                <c:pt idx="0">
                  <c:v>1250</c:v>
                </c:pt>
                <c:pt idx="1">
                  <c:v>1252</c:v>
                </c:pt>
                <c:pt idx="2">
                  <c:v>1310</c:v>
                </c:pt>
                <c:pt idx="3">
                  <c:v>1230</c:v>
                </c:pt>
                <c:pt idx="4">
                  <c:v>1270</c:v>
                </c:pt>
                <c:pt idx="5">
                  <c:v>1250</c:v>
                </c:pt>
                <c:pt idx="6">
                  <c:v>1340</c:v>
                </c:pt>
                <c:pt idx="7">
                  <c:v>1414</c:v>
                </c:pt>
                <c:pt idx="8">
                  <c:v>1370</c:v>
                </c:pt>
                <c:pt idx="9">
                  <c:v>1365</c:v>
                </c:pt>
                <c:pt idx="10">
                  <c:v>1280</c:v>
                </c:pt>
                <c:pt idx="11">
                  <c:v>1676</c:v>
                </c:pt>
                <c:pt idx="12">
                  <c:v>1476</c:v>
                </c:pt>
                <c:pt idx="13">
                  <c:v>1414</c:v>
                </c:pt>
                <c:pt idx="14">
                  <c:v>1414</c:v>
                </c:pt>
                <c:pt idx="15">
                  <c:v>2768</c:v>
                </c:pt>
                <c:pt idx="16">
                  <c:v>2275</c:v>
                </c:pt>
                <c:pt idx="17">
                  <c:v>1650</c:v>
                </c:pt>
                <c:pt idx="18">
                  <c:v>1599</c:v>
                </c:pt>
                <c:pt idx="19">
                  <c:v>2152</c:v>
                </c:pt>
                <c:pt idx="20">
                  <c:v>1670</c:v>
                </c:pt>
                <c:pt idx="21">
                  <c:v>1750</c:v>
                </c:pt>
                <c:pt idx="22">
                  <c:v>3277</c:v>
                </c:pt>
                <c:pt idx="23">
                  <c:v>3680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652752"/>
        <c:axId val="101668528"/>
      </c:lineChart>
      <c:catAx>
        <c:axId val="10165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Anzianità sul</a:t>
                </a:r>
                <a:r>
                  <a:rPr lang="it-IT" baseline="0"/>
                  <a:t> lavoro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0.37345076150704731"/>
              <c:y val="0.924807898833656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668528"/>
        <c:crosses val="autoZero"/>
        <c:auto val="1"/>
        <c:lblAlgn val="ctr"/>
        <c:lblOffset val="100"/>
        <c:noMultiLvlLbl val="0"/>
      </c:catAx>
      <c:valAx>
        <c:axId val="101668528"/>
        <c:scaling>
          <c:orientation val="minMax"/>
          <c:max val="3780"/>
          <c:min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Stipendio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652752"/>
        <c:crosses val="autoZero"/>
        <c:crossBetween val="between"/>
        <c:majorUnit val="250"/>
        <c:minorUnit val="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61398665457824"/>
          <c:y val="2.7755533256619273E-2"/>
          <c:w val="9.4224129787514155E-2"/>
          <c:h val="0.151716130899843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 finale 1.xlsx]F5!Tabella_pivot1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CONFRONTO</a:t>
            </a:r>
            <a:r>
              <a:rPr lang="it-IT" baseline="0"/>
              <a:t> </a:t>
            </a:r>
            <a:r>
              <a:rPr lang="it-IT"/>
              <a:t>ETA' ANZIANITA' DEL LAVORO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'F5'!$B$3:$B$4</c:f>
              <c:strCache>
                <c:ptCount val="1"/>
                <c:pt idx="0">
                  <c:v>22-31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'F5'!$A$5:$A$23</c:f>
              <c:multiLvlStrCache>
                <c:ptCount val="14"/>
                <c:lvl>
                  <c:pt idx="0">
                    <c:v>5-7</c:v>
                  </c:pt>
                  <c:pt idx="1">
                    <c:v>11-13</c:v>
                  </c:pt>
                  <c:pt idx="2">
                    <c:v>14-16</c:v>
                  </c:pt>
                  <c:pt idx="3">
                    <c:v>20-22</c:v>
                  </c:pt>
                  <c:pt idx="4">
                    <c:v>11-13</c:v>
                  </c:pt>
                  <c:pt idx="5">
                    <c:v>14-16</c:v>
                  </c:pt>
                  <c:pt idx="6">
                    <c:v>32-35</c:v>
                  </c:pt>
                  <c:pt idx="7">
                    <c:v>2-4</c:v>
                  </c:pt>
                  <c:pt idx="8">
                    <c:v>5-7</c:v>
                  </c:pt>
                  <c:pt idx="9">
                    <c:v>8-10</c:v>
                  </c:pt>
                  <c:pt idx="10">
                    <c:v>11-13</c:v>
                  </c:pt>
                  <c:pt idx="11">
                    <c:v>20-22</c:v>
                  </c:pt>
                  <c:pt idx="12">
                    <c:v>23-25</c:v>
                  </c:pt>
                  <c:pt idx="13">
                    <c:v>26-28</c:v>
                  </c:pt>
                </c:lvl>
                <c:lvl>
                  <c:pt idx="0">
                    <c:v>Amministrazione</c:v>
                  </c:pt>
                  <c:pt idx="4">
                    <c:v>Commerciale</c:v>
                  </c:pt>
                  <c:pt idx="6">
                    <c:v>Direzione</c:v>
                  </c:pt>
                  <c:pt idx="7">
                    <c:v>Produzione</c:v>
                  </c:pt>
                </c:lvl>
              </c:multiLvlStrCache>
            </c:multiLvlStrRef>
          </c:cat>
          <c:val>
            <c:numRef>
              <c:f>'F5'!$B$5:$B$23</c:f>
              <c:numCache>
                <c:formatCode>General</c:formatCode>
                <c:ptCount val="14"/>
                <c:pt idx="0">
                  <c:v>2</c:v>
                </c:pt>
                <c:pt idx="4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'F5'!$C$3:$C$4</c:f>
              <c:strCache>
                <c:ptCount val="1"/>
                <c:pt idx="0">
                  <c:v>32-41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'F5'!$A$5:$A$23</c:f>
              <c:multiLvlStrCache>
                <c:ptCount val="14"/>
                <c:lvl>
                  <c:pt idx="0">
                    <c:v>5-7</c:v>
                  </c:pt>
                  <c:pt idx="1">
                    <c:v>11-13</c:v>
                  </c:pt>
                  <c:pt idx="2">
                    <c:v>14-16</c:v>
                  </c:pt>
                  <c:pt idx="3">
                    <c:v>20-22</c:v>
                  </c:pt>
                  <c:pt idx="4">
                    <c:v>11-13</c:v>
                  </c:pt>
                  <c:pt idx="5">
                    <c:v>14-16</c:v>
                  </c:pt>
                  <c:pt idx="6">
                    <c:v>32-35</c:v>
                  </c:pt>
                  <c:pt idx="7">
                    <c:v>2-4</c:v>
                  </c:pt>
                  <c:pt idx="8">
                    <c:v>5-7</c:v>
                  </c:pt>
                  <c:pt idx="9">
                    <c:v>8-10</c:v>
                  </c:pt>
                  <c:pt idx="10">
                    <c:v>11-13</c:v>
                  </c:pt>
                  <c:pt idx="11">
                    <c:v>20-22</c:v>
                  </c:pt>
                  <c:pt idx="12">
                    <c:v>23-25</c:v>
                  </c:pt>
                  <c:pt idx="13">
                    <c:v>26-28</c:v>
                  </c:pt>
                </c:lvl>
                <c:lvl>
                  <c:pt idx="0">
                    <c:v>Amministrazione</c:v>
                  </c:pt>
                  <c:pt idx="4">
                    <c:v>Commerciale</c:v>
                  </c:pt>
                  <c:pt idx="6">
                    <c:v>Direzione</c:v>
                  </c:pt>
                  <c:pt idx="7">
                    <c:v>Produzione</c:v>
                  </c:pt>
                </c:lvl>
              </c:multiLvlStrCache>
            </c:multiLvlStrRef>
          </c:cat>
          <c:val>
            <c:numRef>
              <c:f>'F5'!$C$5:$C$23</c:f>
              <c:numCache>
                <c:formatCode>General</c:formatCode>
                <c:ptCount val="14"/>
                <c:pt idx="1">
                  <c:v>1</c:v>
                </c:pt>
                <c:pt idx="2">
                  <c:v>1</c:v>
                </c:pt>
                <c:pt idx="5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</c:ser>
        <c:ser>
          <c:idx val="2"/>
          <c:order val="2"/>
          <c:tx>
            <c:strRef>
              <c:f>'F5'!$D$3:$D$4</c:f>
              <c:strCache>
                <c:ptCount val="1"/>
                <c:pt idx="0">
                  <c:v>42-51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'F5'!$A$5:$A$23</c:f>
              <c:multiLvlStrCache>
                <c:ptCount val="14"/>
                <c:lvl>
                  <c:pt idx="0">
                    <c:v>5-7</c:v>
                  </c:pt>
                  <c:pt idx="1">
                    <c:v>11-13</c:v>
                  </c:pt>
                  <c:pt idx="2">
                    <c:v>14-16</c:v>
                  </c:pt>
                  <c:pt idx="3">
                    <c:v>20-22</c:v>
                  </c:pt>
                  <c:pt idx="4">
                    <c:v>11-13</c:v>
                  </c:pt>
                  <c:pt idx="5">
                    <c:v>14-16</c:v>
                  </c:pt>
                  <c:pt idx="6">
                    <c:v>32-35</c:v>
                  </c:pt>
                  <c:pt idx="7">
                    <c:v>2-4</c:v>
                  </c:pt>
                  <c:pt idx="8">
                    <c:v>5-7</c:v>
                  </c:pt>
                  <c:pt idx="9">
                    <c:v>8-10</c:v>
                  </c:pt>
                  <c:pt idx="10">
                    <c:v>11-13</c:v>
                  </c:pt>
                  <c:pt idx="11">
                    <c:v>20-22</c:v>
                  </c:pt>
                  <c:pt idx="12">
                    <c:v>23-25</c:v>
                  </c:pt>
                  <c:pt idx="13">
                    <c:v>26-28</c:v>
                  </c:pt>
                </c:lvl>
                <c:lvl>
                  <c:pt idx="0">
                    <c:v>Amministrazione</c:v>
                  </c:pt>
                  <c:pt idx="4">
                    <c:v>Commerciale</c:v>
                  </c:pt>
                  <c:pt idx="6">
                    <c:v>Direzione</c:v>
                  </c:pt>
                  <c:pt idx="7">
                    <c:v>Produzione</c:v>
                  </c:pt>
                </c:lvl>
              </c:multiLvlStrCache>
            </c:multiLvlStrRef>
          </c:cat>
          <c:val>
            <c:numRef>
              <c:f>'F5'!$D$5:$D$23</c:f>
              <c:numCache>
                <c:formatCode>General</c:formatCode>
                <c:ptCount val="14"/>
                <c:pt idx="3">
                  <c:v>1</c:v>
                </c:pt>
                <c:pt idx="11">
                  <c:v>1</c:v>
                </c:pt>
              </c:numCache>
            </c:numRef>
          </c:val>
        </c:ser>
        <c:ser>
          <c:idx val="3"/>
          <c:order val="3"/>
          <c:tx>
            <c:strRef>
              <c:f>'F5'!$E$3:$E$4</c:f>
              <c:strCache>
                <c:ptCount val="1"/>
                <c:pt idx="0">
                  <c:v>52-61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'F5'!$A$5:$A$23</c:f>
              <c:multiLvlStrCache>
                <c:ptCount val="14"/>
                <c:lvl>
                  <c:pt idx="0">
                    <c:v>5-7</c:v>
                  </c:pt>
                  <c:pt idx="1">
                    <c:v>11-13</c:v>
                  </c:pt>
                  <c:pt idx="2">
                    <c:v>14-16</c:v>
                  </c:pt>
                  <c:pt idx="3">
                    <c:v>20-22</c:v>
                  </c:pt>
                  <c:pt idx="4">
                    <c:v>11-13</c:v>
                  </c:pt>
                  <c:pt idx="5">
                    <c:v>14-16</c:v>
                  </c:pt>
                  <c:pt idx="6">
                    <c:v>32-35</c:v>
                  </c:pt>
                  <c:pt idx="7">
                    <c:v>2-4</c:v>
                  </c:pt>
                  <c:pt idx="8">
                    <c:v>5-7</c:v>
                  </c:pt>
                  <c:pt idx="9">
                    <c:v>8-10</c:v>
                  </c:pt>
                  <c:pt idx="10">
                    <c:v>11-13</c:v>
                  </c:pt>
                  <c:pt idx="11">
                    <c:v>20-22</c:v>
                  </c:pt>
                  <c:pt idx="12">
                    <c:v>23-25</c:v>
                  </c:pt>
                  <c:pt idx="13">
                    <c:v>26-28</c:v>
                  </c:pt>
                </c:lvl>
                <c:lvl>
                  <c:pt idx="0">
                    <c:v>Amministrazione</c:v>
                  </c:pt>
                  <c:pt idx="4">
                    <c:v>Commerciale</c:v>
                  </c:pt>
                  <c:pt idx="6">
                    <c:v>Direzione</c:v>
                  </c:pt>
                  <c:pt idx="7">
                    <c:v>Produzione</c:v>
                  </c:pt>
                </c:lvl>
              </c:multiLvlStrCache>
            </c:multiLvlStrRef>
          </c:cat>
          <c:val>
            <c:numRef>
              <c:f>'F5'!$E$5:$E$23</c:f>
              <c:numCache>
                <c:formatCode>General</c:formatCode>
                <c:ptCount val="14"/>
                <c:pt idx="6">
                  <c:v>1</c:v>
                </c:pt>
                <c:pt idx="12">
                  <c:v>1</c:v>
                </c:pt>
              </c:numCache>
            </c:numRef>
          </c:val>
        </c:ser>
        <c:ser>
          <c:idx val="4"/>
          <c:order val="4"/>
          <c:tx>
            <c:strRef>
              <c:f>'F5'!$F$3:$F$4</c:f>
              <c:strCache>
                <c:ptCount val="1"/>
                <c:pt idx="0">
                  <c:v>62-71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'F5'!$A$5:$A$23</c:f>
              <c:multiLvlStrCache>
                <c:ptCount val="14"/>
                <c:lvl>
                  <c:pt idx="0">
                    <c:v>5-7</c:v>
                  </c:pt>
                  <c:pt idx="1">
                    <c:v>11-13</c:v>
                  </c:pt>
                  <c:pt idx="2">
                    <c:v>14-16</c:v>
                  </c:pt>
                  <c:pt idx="3">
                    <c:v>20-22</c:v>
                  </c:pt>
                  <c:pt idx="4">
                    <c:v>11-13</c:v>
                  </c:pt>
                  <c:pt idx="5">
                    <c:v>14-16</c:v>
                  </c:pt>
                  <c:pt idx="6">
                    <c:v>32-35</c:v>
                  </c:pt>
                  <c:pt idx="7">
                    <c:v>2-4</c:v>
                  </c:pt>
                  <c:pt idx="8">
                    <c:v>5-7</c:v>
                  </c:pt>
                  <c:pt idx="9">
                    <c:v>8-10</c:v>
                  </c:pt>
                  <c:pt idx="10">
                    <c:v>11-13</c:v>
                  </c:pt>
                  <c:pt idx="11">
                    <c:v>20-22</c:v>
                  </c:pt>
                  <c:pt idx="12">
                    <c:v>23-25</c:v>
                  </c:pt>
                  <c:pt idx="13">
                    <c:v>26-28</c:v>
                  </c:pt>
                </c:lvl>
                <c:lvl>
                  <c:pt idx="0">
                    <c:v>Amministrazione</c:v>
                  </c:pt>
                  <c:pt idx="4">
                    <c:v>Commerciale</c:v>
                  </c:pt>
                  <c:pt idx="6">
                    <c:v>Direzione</c:v>
                  </c:pt>
                  <c:pt idx="7">
                    <c:v>Produzione</c:v>
                  </c:pt>
                </c:lvl>
              </c:multiLvlStrCache>
            </c:multiLvlStrRef>
          </c:cat>
          <c:val>
            <c:numRef>
              <c:f>'F5'!$F$5:$F$23</c:f>
              <c:numCache>
                <c:formatCode>General</c:formatCode>
                <c:ptCount val="14"/>
                <c:pt idx="6">
                  <c:v>1</c:v>
                </c:pt>
                <c:pt idx="13">
                  <c:v>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1667440"/>
        <c:axId val="101673968"/>
      </c:barChart>
      <c:catAx>
        <c:axId val="10166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Anzianità sul lavoro</a:t>
                </a:r>
              </a:p>
            </c:rich>
          </c:tx>
          <c:layout>
            <c:manualLayout>
              <c:xMode val="edge"/>
              <c:yMode val="edge"/>
              <c:x val="0.41124118388832681"/>
              <c:y val="0.84831219014289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673968"/>
        <c:crosses val="autoZero"/>
        <c:auto val="1"/>
        <c:lblAlgn val="ctr"/>
        <c:lblOffset val="100"/>
        <c:noMultiLvlLbl val="0"/>
      </c:catAx>
      <c:valAx>
        <c:axId val="101673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Conteggio Età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66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978746022668952"/>
          <c:y val="0.142001312335958"/>
          <c:w val="0.1174348230912477"/>
          <c:h val="0.6650710848643919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 finale 1.xlsx]F2!Tabella_pivot2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</c:pivotFmt>
      <c:pivotFmt>
        <c:idx val="105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5.865800165390285E-2"/>
          <c:y val="0.27234519211961589"/>
          <c:w val="0.87593203874426728"/>
          <c:h val="0.38787200928396348"/>
        </c:manualLayout>
      </c:layout>
      <c:lineChart>
        <c:grouping val="standard"/>
        <c:varyColors val="0"/>
        <c:ser>
          <c:idx val="0"/>
          <c:order val="0"/>
          <c:tx>
            <c:strRef>
              <c:f>'F2'!$B$4</c:f>
              <c:strCache>
                <c:ptCount val="1"/>
                <c:pt idx="0">
                  <c:v>Totale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'F2'!$A$5:$A$37</c:f>
              <c:multiLvlStrCache>
                <c:ptCount val="24"/>
                <c:lvl>
                  <c:pt idx="0">
                    <c:v>Dipendende 18</c:v>
                  </c:pt>
                  <c:pt idx="1">
                    <c:v>Dipendende 2</c:v>
                  </c:pt>
                  <c:pt idx="2">
                    <c:v>Dipendende 20</c:v>
                  </c:pt>
                  <c:pt idx="3">
                    <c:v>Dipendende 21</c:v>
                  </c:pt>
                  <c:pt idx="4">
                    <c:v>Dipendende 28</c:v>
                  </c:pt>
                  <c:pt idx="5">
                    <c:v>Dipendende 4</c:v>
                  </c:pt>
                  <c:pt idx="6">
                    <c:v>Dipendende 13</c:v>
                  </c:pt>
                  <c:pt idx="7">
                    <c:v>Dipendende 15</c:v>
                  </c:pt>
                  <c:pt idx="8">
                    <c:v>Dipendende 19</c:v>
                  </c:pt>
                  <c:pt idx="9">
                    <c:v>Dipendende 24</c:v>
                  </c:pt>
                  <c:pt idx="10">
                    <c:v>Dipendende 8</c:v>
                  </c:pt>
                  <c:pt idx="11">
                    <c:v>Dipendende 1</c:v>
                  </c:pt>
                  <c:pt idx="12">
                    <c:v>Dipendende 10</c:v>
                  </c:pt>
                  <c:pt idx="13">
                    <c:v>Dipendende 25</c:v>
                  </c:pt>
                  <c:pt idx="14">
                    <c:v>Dipendende 26</c:v>
                  </c:pt>
                  <c:pt idx="15">
                    <c:v>Dipendende 22</c:v>
                  </c:pt>
                  <c:pt idx="16">
                    <c:v>Dipendende 23</c:v>
                  </c:pt>
                  <c:pt idx="17">
                    <c:v>Dipendende 3</c:v>
                  </c:pt>
                  <c:pt idx="18">
                    <c:v>Dipendende 14</c:v>
                  </c:pt>
                  <c:pt idx="19">
                    <c:v>Dipendende 17</c:v>
                  </c:pt>
                  <c:pt idx="20">
                    <c:v>Dipendende 12</c:v>
                  </c:pt>
                  <c:pt idx="21">
                    <c:v>Dipendende 9</c:v>
                  </c:pt>
                  <c:pt idx="22">
                    <c:v>Dipendende 11</c:v>
                  </c:pt>
                  <c:pt idx="23">
                    <c:v>Dipendende 5</c:v>
                  </c:pt>
                </c:lvl>
                <c:lvl>
                  <c:pt idx="0">
                    <c:v>2-4</c:v>
                  </c:pt>
                  <c:pt idx="6">
                    <c:v>5-7</c:v>
                  </c:pt>
                  <c:pt idx="11">
                    <c:v>8-10</c:v>
                  </c:pt>
                  <c:pt idx="15">
                    <c:v>14-16</c:v>
                  </c:pt>
                  <c:pt idx="18">
                    <c:v>20-22</c:v>
                  </c:pt>
                  <c:pt idx="20">
                    <c:v>23-25</c:v>
                  </c:pt>
                  <c:pt idx="21">
                    <c:v>26-28</c:v>
                  </c:pt>
                  <c:pt idx="22">
                    <c:v>32-35</c:v>
                  </c:pt>
                </c:lvl>
              </c:multiLvlStrCache>
            </c:multiLvlStrRef>
          </c:cat>
          <c:val>
            <c:numRef>
              <c:f>'F2'!$B$5:$B$37</c:f>
              <c:numCache>
                <c:formatCode>General</c:formatCode>
                <c:ptCount val="24"/>
                <c:pt idx="0">
                  <c:v>1250</c:v>
                </c:pt>
                <c:pt idx="1">
                  <c:v>1252</c:v>
                </c:pt>
                <c:pt idx="2">
                  <c:v>1310</c:v>
                </c:pt>
                <c:pt idx="3">
                  <c:v>1230</c:v>
                </c:pt>
                <c:pt idx="4">
                  <c:v>1270</c:v>
                </c:pt>
                <c:pt idx="5">
                  <c:v>1250</c:v>
                </c:pt>
                <c:pt idx="6">
                  <c:v>1340</c:v>
                </c:pt>
                <c:pt idx="7">
                  <c:v>1414</c:v>
                </c:pt>
                <c:pt idx="8">
                  <c:v>1370</c:v>
                </c:pt>
                <c:pt idx="9">
                  <c:v>1365</c:v>
                </c:pt>
                <c:pt idx="10">
                  <c:v>1280</c:v>
                </c:pt>
                <c:pt idx="11">
                  <c:v>1676</c:v>
                </c:pt>
                <c:pt idx="12">
                  <c:v>1476</c:v>
                </c:pt>
                <c:pt idx="13">
                  <c:v>1414</c:v>
                </c:pt>
                <c:pt idx="14">
                  <c:v>1414</c:v>
                </c:pt>
                <c:pt idx="15">
                  <c:v>2768</c:v>
                </c:pt>
                <c:pt idx="16">
                  <c:v>2275</c:v>
                </c:pt>
                <c:pt idx="17">
                  <c:v>1650</c:v>
                </c:pt>
                <c:pt idx="18">
                  <c:v>1599</c:v>
                </c:pt>
                <c:pt idx="19">
                  <c:v>2152</c:v>
                </c:pt>
                <c:pt idx="20">
                  <c:v>1670</c:v>
                </c:pt>
                <c:pt idx="21">
                  <c:v>1750</c:v>
                </c:pt>
                <c:pt idx="22">
                  <c:v>3277</c:v>
                </c:pt>
                <c:pt idx="23">
                  <c:v>3680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492992"/>
        <c:axId val="1798478304"/>
      </c:lineChart>
      <c:catAx>
        <c:axId val="179849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Anzianità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98478304"/>
        <c:crosses val="autoZero"/>
        <c:auto val="1"/>
        <c:lblAlgn val="ctr"/>
        <c:lblOffset val="100"/>
        <c:noMultiLvlLbl val="0"/>
      </c:catAx>
      <c:valAx>
        <c:axId val="1798478304"/>
        <c:scaling>
          <c:orientation val="minMax"/>
          <c:max val="3780"/>
          <c:min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Stipendio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98492992"/>
        <c:crosses val="autoZero"/>
        <c:crossBetween val="between"/>
        <c:majorUnit val="250"/>
        <c:minorUnit val="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77443188541383"/>
          <c:y val="0.52025038808490431"/>
          <c:w val="0.10967862048162845"/>
          <c:h val="0.101184507641381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 finale 1.xlsx]F3!Tabella_pivot3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'F3'!$B$3:$B$4</c:f>
              <c:strCache>
                <c:ptCount val="1"/>
                <c:pt idx="0">
                  <c:v>2-4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'F3'!$A$5:$A$9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'F3'!$B$5:$B$9</c:f>
              <c:numCache>
                <c:formatCode>General</c:formatCode>
                <c:ptCount val="4"/>
                <c:pt idx="3">
                  <c:v>1260.3333333333333</c:v>
                </c:pt>
              </c:numCache>
            </c:numRef>
          </c:val>
        </c:ser>
        <c:ser>
          <c:idx val="1"/>
          <c:order val="1"/>
          <c:tx>
            <c:strRef>
              <c:f>'F3'!$C$3:$C$4</c:f>
              <c:strCache>
                <c:ptCount val="1"/>
                <c:pt idx="0">
                  <c:v>5-7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'F3'!$A$5:$A$9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'F3'!$C$5:$C$9</c:f>
              <c:numCache>
                <c:formatCode>General</c:formatCode>
                <c:ptCount val="4"/>
                <c:pt idx="0">
                  <c:v>1322.5</c:v>
                </c:pt>
                <c:pt idx="3">
                  <c:v>1374.6666666666667</c:v>
                </c:pt>
              </c:numCache>
            </c:numRef>
          </c:val>
        </c:ser>
        <c:ser>
          <c:idx val="2"/>
          <c:order val="2"/>
          <c:tx>
            <c:strRef>
              <c:f>'F3'!$D$3:$D$4</c:f>
              <c:strCache>
                <c:ptCount val="1"/>
                <c:pt idx="0">
                  <c:v>8-10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'F3'!$A$5:$A$9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'F3'!$D$5:$D$9</c:f>
              <c:numCache>
                <c:formatCode>General</c:formatCode>
                <c:ptCount val="4"/>
                <c:pt idx="3">
                  <c:v>1495</c:v>
                </c:pt>
              </c:numCache>
            </c:numRef>
          </c:val>
        </c:ser>
        <c:ser>
          <c:idx val="3"/>
          <c:order val="3"/>
          <c:tx>
            <c:strRef>
              <c:f>'F3'!$E$3:$E$4</c:f>
              <c:strCache>
                <c:ptCount val="1"/>
                <c:pt idx="0">
                  <c:v>14-16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'F3'!$A$5:$A$9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'F3'!$E$5:$E$9</c:f>
              <c:numCache>
                <c:formatCode>General</c:formatCode>
                <c:ptCount val="4"/>
                <c:pt idx="0">
                  <c:v>1650</c:v>
                </c:pt>
                <c:pt idx="1">
                  <c:v>2521.5</c:v>
                </c:pt>
              </c:numCache>
            </c:numRef>
          </c:val>
        </c:ser>
        <c:ser>
          <c:idx val="4"/>
          <c:order val="4"/>
          <c:tx>
            <c:strRef>
              <c:f>'F3'!$F$3:$F$4</c:f>
              <c:strCache>
                <c:ptCount val="1"/>
                <c:pt idx="0">
                  <c:v>20-22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'F3'!$A$5:$A$9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'F3'!$F$5:$F$9</c:f>
              <c:numCache>
                <c:formatCode>General</c:formatCode>
                <c:ptCount val="4"/>
                <c:pt idx="0">
                  <c:v>1599</c:v>
                </c:pt>
                <c:pt idx="3">
                  <c:v>2152</c:v>
                </c:pt>
              </c:numCache>
            </c:numRef>
          </c:val>
        </c:ser>
        <c:ser>
          <c:idx val="5"/>
          <c:order val="5"/>
          <c:tx>
            <c:strRef>
              <c:f>'F3'!$G$3:$G$4</c:f>
              <c:strCache>
                <c:ptCount val="1"/>
                <c:pt idx="0">
                  <c:v>23-25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'F3'!$A$5:$A$9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'F3'!$G$5:$G$9</c:f>
              <c:numCache>
                <c:formatCode>General</c:formatCode>
                <c:ptCount val="4"/>
                <c:pt idx="3">
                  <c:v>1670</c:v>
                </c:pt>
              </c:numCache>
            </c:numRef>
          </c:val>
        </c:ser>
        <c:ser>
          <c:idx val="6"/>
          <c:order val="6"/>
          <c:tx>
            <c:strRef>
              <c:f>'F3'!$H$3:$H$4</c:f>
              <c:strCache>
                <c:ptCount val="1"/>
                <c:pt idx="0">
                  <c:v>26-28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'F3'!$A$5:$A$9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'F3'!$H$5:$H$9</c:f>
              <c:numCache>
                <c:formatCode>General</c:formatCode>
                <c:ptCount val="4"/>
                <c:pt idx="3">
                  <c:v>1750</c:v>
                </c:pt>
              </c:numCache>
            </c:numRef>
          </c:val>
        </c:ser>
        <c:ser>
          <c:idx val="7"/>
          <c:order val="7"/>
          <c:tx>
            <c:strRef>
              <c:f>'F3'!$I$3:$I$4</c:f>
              <c:strCache>
                <c:ptCount val="1"/>
                <c:pt idx="0">
                  <c:v>32-35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'F3'!$A$5:$A$9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'F3'!$I$5:$I$9</c:f>
              <c:numCache>
                <c:formatCode>General</c:formatCode>
                <c:ptCount val="4"/>
                <c:pt idx="2">
                  <c:v>3478.5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01654368"/>
        <c:axId val="1801659808"/>
        <c:axId val="0"/>
      </c:bar3DChart>
      <c:catAx>
        <c:axId val="180165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Settore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1659808"/>
        <c:crosses val="autoZero"/>
        <c:auto val="1"/>
        <c:lblAlgn val="ctr"/>
        <c:lblOffset val="100"/>
        <c:noMultiLvlLbl val="0"/>
      </c:catAx>
      <c:valAx>
        <c:axId val="180165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Stipendio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165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 finale 1.xlsx]F4!Tabella_pivot3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'F4'!$B$3</c:f>
              <c:strCache>
                <c:ptCount val="1"/>
                <c:pt idx="0">
                  <c:v>Media di Età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'F4'!$A$4:$A$8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'F4'!$B$4:$B$8</c:f>
              <c:numCache>
                <c:formatCode>0</c:formatCode>
                <c:ptCount val="4"/>
                <c:pt idx="0">
                  <c:v>34.799999999999997</c:v>
                </c:pt>
                <c:pt idx="1">
                  <c:v>35.666666666666664</c:v>
                </c:pt>
                <c:pt idx="2">
                  <c:v>59.5</c:v>
                </c:pt>
                <c:pt idx="3">
                  <c:v>34.388888888888886</c:v>
                </c:pt>
              </c:numCache>
            </c:numRef>
          </c:val>
        </c:ser>
        <c:ser>
          <c:idx val="1"/>
          <c:order val="1"/>
          <c:tx>
            <c:strRef>
              <c:f>'F4'!$C$3</c:f>
              <c:strCache>
                <c:ptCount val="1"/>
                <c:pt idx="0">
                  <c:v>Media di Stipendio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'F4'!$A$4:$A$8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'F4'!$C$4:$C$8</c:f>
              <c:numCache>
                <c:formatCode>0</c:formatCode>
                <c:ptCount val="4"/>
                <c:pt idx="0">
                  <c:v>1486.2</c:v>
                </c:pt>
                <c:pt idx="1">
                  <c:v>2542.3333333333335</c:v>
                </c:pt>
                <c:pt idx="2">
                  <c:v>3478.5</c:v>
                </c:pt>
                <c:pt idx="3">
                  <c:v>1463.1666666666667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 finale 1.xlsx]F5!Tabella_pivot1</c:name>
    <c:fmtId val="9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'F5'!$B$3:$B$4</c:f>
              <c:strCache>
                <c:ptCount val="1"/>
                <c:pt idx="0">
                  <c:v>22-31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'F5'!$A$5:$A$23</c:f>
              <c:multiLvlStrCache>
                <c:ptCount val="14"/>
                <c:lvl>
                  <c:pt idx="0">
                    <c:v>5-7</c:v>
                  </c:pt>
                  <c:pt idx="1">
                    <c:v>11-13</c:v>
                  </c:pt>
                  <c:pt idx="2">
                    <c:v>14-16</c:v>
                  </c:pt>
                  <c:pt idx="3">
                    <c:v>20-22</c:v>
                  </c:pt>
                  <c:pt idx="4">
                    <c:v>11-13</c:v>
                  </c:pt>
                  <c:pt idx="5">
                    <c:v>14-16</c:v>
                  </c:pt>
                  <c:pt idx="6">
                    <c:v>32-35</c:v>
                  </c:pt>
                  <c:pt idx="7">
                    <c:v>2-4</c:v>
                  </c:pt>
                  <c:pt idx="8">
                    <c:v>5-7</c:v>
                  </c:pt>
                  <c:pt idx="9">
                    <c:v>8-10</c:v>
                  </c:pt>
                  <c:pt idx="10">
                    <c:v>11-13</c:v>
                  </c:pt>
                  <c:pt idx="11">
                    <c:v>20-22</c:v>
                  </c:pt>
                  <c:pt idx="12">
                    <c:v>23-25</c:v>
                  </c:pt>
                  <c:pt idx="13">
                    <c:v>26-28</c:v>
                  </c:pt>
                </c:lvl>
                <c:lvl>
                  <c:pt idx="0">
                    <c:v>Amministrazione</c:v>
                  </c:pt>
                  <c:pt idx="4">
                    <c:v>Commerciale</c:v>
                  </c:pt>
                  <c:pt idx="6">
                    <c:v>Direzione</c:v>
                  </c:pt>
                  <c:pt idx="7">
                    <c:v>Produzione</c:v>
                  </c:pt>
                </c:lvl>
              </c:multiLvlStrCache>
            </c:multiLvlStrRef>
          </c:cat>
          <c:val>
            <c:numRef>
              <c:f>'F5'!$B$5:$B$23</c:f>
              <c:numCache>
                <c:formatCode>General</c:formatCode>
                <c:ptCount val="14"/>
                <c:pt idx="0">
                  <c:v>2</c:v>
                </c:pt>
                <c:pt idx="4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'F5'!$C$3:$C$4</c:f>
              <c:strCache>
                <c:ptCount val="1"/>
                <c:pt idx="0">
                  <c:v>32-41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'F5'!$A$5:$A$23</c:f>
              <c:multiLvlStrCache>
                <c:ptCount val="14"/>
                <c:lvl>
                  <c:pt idx="0">
                    <c:v>5-7</c:v>
                  </c:pt>
                  <c:pt idx="1">
                    <c:v>11-13</c:v>
                  </c:pt>
                  <c:pt idx="2">
                    <c:v>14-16</c:v>
                  </c:pt>
                  <c:pt idx="3">
                    <c:v>20-22</c:v>
                  </c:pt>
                  <c:pt idx="4">
                    <c:v>11-13</c:v>
                  </c:pt>
                  <c:pt idx="5">
                    <c:v>14-16</c:v>
                  </c:pt>
                  <c:pt idx="6">
                    <c:v>32-35</c:v>
                  </c:pt>
                  <c:pt idx="7">
                    <c:v>2-4</c:v>
                  </c:pt>
                  <c:pt idx="8">
                    <c:v>5-7</c:v>
                  </c:pt>
                  <c:pt idx="9">
                    <c:v>8-10</c:v>
                  </c:pt>
                  <c:pt idx="10">
                    <c:v>11-13</c:v>
                  </c:pt>
                  <c:pt idx="11">
                    <c:v>20-22</c:v>
                  </c:pt>
                  <c:pt idx="12">
                    <c:v>23-25</c:v>
                  </c:pt>
                  <c:pt idx="13">
                    <c:v>26-28</c:v>
                  </c:pt>
                </c:lvl>
                <c:lvl>
                  <c:pt idx="0">
                    <c:v>Amministrazione</c:v>
                  </c:pt>
                  <c:pt idx="4">
                    <c:v>Commerciale</c:v>
                  </c:pt>
                  <c:pt idx="6">
                    <c:v>Direzione</c:v>
                  </c:pt>
                  <c:pt idx="7">
                    <c:v>Produzione</c:v>
                  </c:pt>
                </c:lvl>
              </c:multiLvlStrCache>
            </c:multiLvlStrRef>
          </c:cat>
          <c:val>
            <c:numRef>
              <c:f>'F5'!$C$5:$C$23</c:f>
              <c:numCache>
                <c:formatCode>General</c:formatCode>
                <c:ptCount val="14"/>
                <c:pt idx="1">
                  <c:v>1</c:v>
                </c:pt>
                <c:pt idx="2">
                  <c:v>1</c:v>
                </c:pt>
                <c:pt idx="5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</c:ser>
        <c:ser>
          <c:idx val="2"/>
          <c:order val="2"/>
          <c:tx>
            <c:strRef>
              <c:f>'F5'!$D$3:$D$4</c:f>
              <c:strCache>
                <c:ptCount val="1"/>
                <c:pt idx="0">
                  <c:v>42-51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'F5'!$A$5:$A$23</c:f>
              <c:multiLvlStrCache>
                <c:ptCount val="14"/>
                <c:lvl>
                  <c:pt idx="0">
                    <c:v>5-7</c:v>
                  </c:pt>
                  <c:pt idx="1">
                    <c:v>11-13</c:v>
                  </c:pt>
                  <c:pt idx="2">
                    <c:v>14-16</c:v>
                  </c:pt>
                  <c:pt idx="3">
                    <c:v>20-22</c:v>
                  </c:pt>
                  <c:pt idx="4">
                    <c:v>11-13</c:v>
                  </c:pt>
                  <c:pt idx="5">
                    <c:v>14-16</c:v>
                  </c:pt>
                  <c:pt idx="6">
                    <c:v>32-35</c:v>
                  </c:pt>
                  <c:pt idx="7">
                    <c:v>2-4</c:v>
                  </c:pt>
                  <c:pt idx="8">
                    <c:v>5-7</c:v>
                  </c:pt>
                  <c:pt idx="9">
                    <c:v>8-10</c:v>
                  </c:pt>
                  <c:pt idx="10">
                    <c:v>11-13</c:v>
                  </c:pt>
                  <c:pt idx="11">
                    <c:v>20-22</c:v>
                  </c:pt>
                  <c:pt idx="12">
                    <c:v>23-25</c:v>
                  </c:pt>
                  <c:pt idx="13">
                    <c:v>26-28</c:v>
                  </c:pt>
                </c:lvl>
                <c:lvl>
                  <c:pt idx="0">
                    <c:v>Amministrazione</c:v>
                  </c:pt>
                  <c:pt idx="4">
                    <c:v>Commerciale</c:v>
                  </c:pt>
                  <c:pt idx="6">
                    <c:v>Direzione</c:v>
                  </c:pt>
                  <c:pt idx="7">
                    <c:v>Produzione</c:v>
                  </c:pt>
                </c:lvl>
              </c:multiLvlStrCache>
            </c:multiLvlStrRef>
          </c:cat>
          <c:val>
            <c:numRef>
              <c:f>'F5'!$D$5:$D$23</c:f>
              <c:numCache>
                <c:formatCode>General</c:formatCode>
                <c:ptCount val="14"/>
                <c:pt idx="3">
                  <c:v>1</c:v>
                </c:pt>
                <c:pt idx="11">
                  <c:v>1</c:v>
                </c:pt>
              </c:numCache>
            </c:numRef>
          </c:val>
        </c:ser>
        <c:ser>
          <c:idx val="3"/>
          <c:order val="3"/>
          <c:tx>
            <c:strRef>
              <c:f>'F5'!$E$3:$E$4</c:f>
              <c:strCache>
                <c:ptCount val="1"/>
                <c:pt idx="0">
                  <c:v>52-61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'F5'!$A$5:$A$23</c:f>
              <c:multiLvlStrCache>
                <c:ptCount val="14"/>
                <c:lvl>
                  <c:pt idx="0">
                    <c:v>5-7</c:v>
                  </c:pt>
                  <c:pt idx="1">
                    <c:v>11-13</c:v>
                  </c:pt>
                  <c:pt idx="2">
                    <c:v>14-16</c:v>
                  </c:pt>
                  <c:pt idx="3">
                    <c:v>20-22</c:v>
                  </c:pt>
                  <c:pt idx="4">
                    <c:v>11-13</c:v>
                  </c:pt>
                  <c:pt idx="5">
                    <c:v>14-16</c:v>
                  </c:pt>
                  <c:pt idx="6">
                    <c:v>32-35</c:v>
                  </c:pt>
                  <c:pt idx="7">
                    <c:v>2-4</c:v>
                  </c:pt>
                  <c:pt idx="8">
                    <c:v>5-7</c:v>
                  </c:pt>
                  <c:pt idx="9">
                    <c:v>8-10</c:v>
                  </c:pt>
                  <c:pt idx="10">
                    <c:v>11-13</c:v>
                  </c:pt>
                  <c:pt idx="11">
                    <c:v>20-22</c:v>
                  </c:pt>
                  <c:pt idx="12">
                    <c:v>23-25</c:v>
                  </c:pt>
                  <c:pt idx="13">
                    <c:v>26-28</c:v>
                  </c:pt>
                </c:lvl>
                <c:lvl>
                  <c:pt idx="0">
                    <c:v>Amministrazione</c:v>
                  </c:pt>
                  <c:pt idx="4">
                    <c:v>Commerciale</c:v>
                  </c:pt>
                  <c:pt idx="6">
                    <c:v>Direzione</c:v>
                  </c:pt>
                  <c:pt idx="7">
                    <c:v>Produzione</c:v>
                  </c:pt>
                </c:lvl>
              </c:multiLvlStrCache>
            </c:multiLvlStrRef>
          </c:cat>
          <c:val>
            <c:numRef>
              <c:f>'F5'!$E$5:$E$23</c:f>
              <c:numCache>
                <c:formatCode>General</c:formatCode>
                <c:ptCount val="14"/>
                <c:pt idx="6">
                  <c:v>1</c:v>
                </c:pt>
                <c:pt idx="12">
                  <c:v>1</c:v>
                </c:pt>
              </c:numCache>
            </c:numRef>
          </c:val>
        </c:ser>
        <c:ser>
          <c:idx val="4"/>
          <c:order val="4"/>
          <c:tx>
            <c:strRef>
              <c:f>'F5'!$F$3:$F$4</c:f>
              <c:strCache>
                <c:ptCount val="1"/>
                <c:pt idx="0">
                  <c:v>62-71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'F5'!$A$5:$A$23</c:f>
              <c:multiLvlStrCache>
                <c:ptCount val="14"/>
                <c:lvl>
                  <c:pt idx="0">
                    <c:v>5-7</c:v>
                  </c:pt>
                  <c:pt idx="1">
                    <c:v>11-13</c:v>
                  </c:pt>
                  <c:pt idx="2">
                    <c:v>14-16</c:v>
                  </c:pt>
                  <c:pt idx="3">
                    <c:v>20-22</c:v>
                  </c:pt>
                  <c:pt idx="4">
                    <c:v>11-13</c:v>
                  </c:pt>
                  <c:pt idx="5">
                    <c:v>14-16</c:v>
                  </c:pt>
                  <c:pt idx="6">
                    <c:v>32-35</c:v>
                  </c:pt>
                  <c:pt idx="7">
                    <c:v>2-4</c:v>
                  </c:pt>
                  <c:pt idx="8">
                    <c:v>5-7</c:v>
                  </c:pt>
                  <c:pt idx="9">
                    <c:v>8-10</c:v>
                  </c:pt>
                  <c:pt idx="10">
                    <c:v>11-13</c:v>
                  </c:pt>
                  <c:pt idx="11">
                    <c:v>20-22</c:v>
                  </c:pt>
                  <c:pt idx="12">
                    <c:v>23-25</c:v>
                  </c:pt>
                  <c:pt idx="13">
                    <c:v>26-28</c:v>
                  </c:pt>
                </c:lvl>
                <c:lvl>
                  <c:pt idx="0">
                    <c:v>Amministrazione</c:v>
                  </c:pt>
                  <c:pt idx="4">
                    <c:v>Commerciale</c:v>
                  </c:pt>
                  <c:pt idx="6">
                    <c:v>Direzione</c:v>
                  </c:pt>
                  <c:pt idx="7">
                    <c:v>Produzione</c:v>
                  </c:pt>
                </c:lvl>
              </c:multiLvlStrCache>
            </c:multiLvlStrRef>
          </c:cat>
          <c:val>
            <c:numRef>
              <c:f>'F5'!$F$5:$F$23</c:f>
              <c:numCache>
                <c:formatCode>General</c:formatCode>
                <c:ptCount val="14"/>
                <c:pt idx="6">
                  <c:v>1</c:v>
                </c:pt>
                <c:pt idx="13">
                  <c:v>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39952192"/>
        <c:axId val="2039963616"/>
      </c:barChart>
      <c:catAx>
        <c:axId val="203995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Anzianità sul lavoro</a:t>
                </a:r>
              </a:p>
            </c:rich>
          </c:tx>
          <c:layout>
            <c:manualLayout>
              <c:xMode val="edge"/>
              <c:yMode val="edge"/>
              <c:x val="0.41124118388832681"/>
              <c:y val="0.84831219014289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9963616"/>
        <c:crosses val="autoZero"/>
        <c:auto val="1"/>
        <c:lblAlgn val="ctr"/>
        <c:lblOffset val="100"/>
        <c:noMultiLvlLbl val="0"/>
      </c:catAx>
      <c:valAx>
        <c:axId val="2039963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Conteggio Età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995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978746022668952"/>
          <c:y val="0.142001312335958"/>
          <c:w val="0.1174348230912477"/>
          <c:h val="0.6650710848643919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 finale 1.xlsx]F5!Tabella_pivot1</c:name>
    <c:fmtId val="18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'F5'!$B$3:$B$4</c:f>
              <c:strCache>
                <c:ptCount val="1"/>
                <c:pt idx="0">
                  <c:v>22-31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'F5'!$A$5:$A$23</c:f>
              <c:multiLvlStrCache>
                <c:ptCount val="14"/>
                <c:lvl>
                  <c:pt idx="0">
                    <c:v>5-7</c:v>
                  </c:pt>
                  <c:pt idx="1">
                    <c:v>11-13</c:v>
                  </c:pt>
                  <c:pt idx="2">
                    <c:v>14-16</c:v>
                  </c:pt>
                  <c:pt idx="3">
                    <c:v>20-22</c:v>
                  </c:pt>
                  <c:pt idx="4">
                    <c:v>11-13</c:v>
                  </c:pt>
                  <c:pt idx="5">
                    <c:v>14-16</c:v>
                  </c:pt>
                  <c:pt idx="6">
                    <c:v>32-35</c:v>
                  </c:pt>
                  <c:pt idx="7">
                    <c:v>2-4</c:v>
                  </c:pt>
                  <c:pt idx="8">
                    <c:v>5-7</c:v>
                  </c:pt>
                  <c:pt idx="9">
                    <c:v>8-10</c:v>
                  </c:pt>
                  <c:pt idx="10">
                    <c:v>11-13</c:v>
                  </c:pt>
                  <c:pt idx="11">
                    <c:v>20-22</c:v>
                  </c:pt>
                  <c:pt idx="12">
                    <c:v>23-25</c:v>
                  </c:pt>
                  <c:pt idx="13">
                    <c:v>26-28</c:v>
                  </c:pt>
                </c:lvl>
                <c:lvl>
                  <c:pt idx="0">
                    <c:v>Amministrazione</c:v>
                  </c:pt>
                  <c:pt idx="4">
                    <c:v>Commerciale</c:v>
                  </c:pt>
                  <c:pt idx="6">
                    <c:v>Direzione</c:v>
                  </c:pt>
                  <c:pt idx="7">
                    <c:v>Produzione</c:v>
                  </c:pt>
                </c:lvl>
              </c:multiLvlStrCache>
            </c:multiLvlStrRef>
          </c:cat>
          <c:val>
            <c:numRef>
              <c:f>'F5'!$B$5:$B$23</c:f>
              <c:numCache>
                <c:formatCode>General</c:formatCode>
                <c:ptCount val="14"/>
                <c:pt idx="0">
                  <c:v>2</c:v>
                </c:pt>
                <c:pt idx="4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'F5'!$C$3:$C$4</c:f>
              <c:strCache>
                <c:ptCount val="1"/>
                <c:pt idx="0">
                  <c:v>32-41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'F5'!$A$5:$A$23</c:f>
              <c:multiLvlStrCache>
                <c:ptCount val="14"/>
                <c:lvl>
                  <c:pt idx="0">
                    <c:v>5-7</c:v>
                  </c:pt>
                  <c:pt idx="1">
                    <c:v>11-13</c:v>
                  </c:pt>
                  <c:pt idx="2">
                    <c:v>14-16</c:v>
                  </c:pt>
                  <c:pt idx="3">
                    <c:v>20-22</c:v>
                  </c:pt>
                  <c:pt idx="4">
                    <c:v>11-13</c:v>
                  </c:pt>
                  <c:pt idx="5">
                    <c:v>14-16</c:v>
                  </c:pt>
                  <c:pt idx="6">
                    <c:v>32-35</c:v>
                  </c:pt>
                  <c:pt idx="7">
                    <c:v>2-4</c:v>
                  </c:pt>
                  <c:pt idx="8">
                    <c:v>5-7</c:v>
                  </c:pt>
                  <c:pt idx="9">
                    <c:v>8-10</c:v>
                  </c:pt>
                  <c:pt idx="10">
                    <c:v>11-13</c:v>
                  </c:pt>
                  <c:pt idx="11">
                    <c:v>20-22</c:v>
                  </c:pt>
                  <c:pt idx="12">
                    <c:v>23-25</c:v>
                  </c:pt>
                  <c:pt idx="13">
                    <c:v>26-28</c:v>
                  </c:pt>
                </c:lvl>
                <c:lvl>
                  <c:pt idx="0">
                    <c:v>Amministrazione</c:v>
                  </c:pt>
                  <c:pt idx="4">
                    <c:v>Commerciale</c:v>
                  </c:pt>
                  <c:pt idx="6">
                    <c:v>Direzione</c:v>
                  </c:pt>
                  <c:pt idx="7">
                    <c:v>Produzione</c:v>
                  </c:pt>
                </c:lvl>
              </c:multiLvlStrCache>
            </c:multiLvlStrRef>
          </c:cat>
          <c:val>
            <c:numRef>
              <c:f>'F5'!$C$5:$C$23</c:f>
              <c:numCache>
                <c:formatCode>General</c:formatCode>
                <c:ptCount val="14"/>
                <c:pt idx="1">
                  <c:v>1</c:v>
                </c:pt>
                <c:pt idx="2">
                  <c:v>1</c:v>
                </c:pt>
                <c:pt idx="5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</c:ser>
        <c:ser>
          <c:idx val="2"/>
          <c:order val="2"/>
          <c:tx>
            <c:strRef>
              <c:f>'F5'!$D$3:$D$4</c:f>
              <c:strCache>
                <c:ptCount val="1"/>
                <c:pt idx="0">
                  <c:v>42-51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'F5'!$A$5:$A$23</c:f>
              <c:multiLvlStrCache>
                <c:ptCount val="14"/>
                <c:lvl>
                  <c:pt idx="0">
                    <c:v>5-7</c:v>
                  </c:pt>
                  <c:pt idx="1">
                    <c:v>11-13</c:v>
                  </c:pt>
                  <c:pt idx="2">
                    <c:v>14-16</c:v>
                  </c:pt>
                  <c:pt idx="3">
                    <c:v>20-22</c:v>
                  </c:pt>
                  <c:pt idx="4">
                    <c:v>11-13</c:v>
                  </c:pt>
                  <c:pt idx="5">
                    <c:v>14-16</c:v>
                  </c:pt>
                  <c:pt idx="6">
                    <c:v>32-35</c:v>
                  </c:pt>
                  <c:pt idx="7">
                    <c:v>2-4</c:v>
                  </c:pt>
                  <c:pt idx="8">
                    <c:v>5-7</c:v>
                  </c:pt>
                  <c:pt idx="9">
                    <c:v>8-10</c:v>
                  </c:pt>
                  <c:pt idx="10">
                    <c:v>11-13</c:v>
                  </c:pt>
                  <c:pt idx="11">
                    <c:v>20-22</c:v>
                  </c:pt>
                  <c:pt idx="12">
                    <c:v>23-25</c:v>
                  </c:pt>
                  <c:pt idx="13">
                    <c:v>26-28</c:v>
                  </c:pt>
                </c:lvl>
                <c:lvl>
                  <c:pt idx="0">
                    <c:v>Amministrazione</c:v>
                  </c:pt>
                  <c:pt idx="4">
                    <c:v>Commerciale</c:v>
                  </c:pt>
                  <c:pt idx="6">
                    <c:v>Direzione</c:v>
                  </c:pt>
                  <c:pt idx="7">
                    <c:v>Produzione</c:v>
                  </c:pt>
                </c:lvl>
              </c:multiLvlStrCache>
            </c:multiLvlStrRef>
          </c:cat>
          <c:val>
            <c:numRef>
              <c:f>'F5'!$D$5:$D$23</c:f>
              <c:numCache>
                <c:formatCode>General</c:formatCode>
                <c:ptCount val="14"/>
                <c:pt idx="3">
                  <c:v>1</c:v>
                </c:pt>
                <c:pt idx="11">
                  <c:v>1</c:v>
                </c:pt>
              </c:numCache>
            </c:numRef>
          </c:val>
        </c:ser>
        <c:ser>
          <c:idx val="3"/>
          <c:order val="3"/>
          <c:tx>
            <c:strRef>
              <c:f>'F5'!$E$3:$E$4</c:f>
              <c:strCache>
                <c:ptCount val="1"/>
                <c:pt idx="0">
                  <c:v>52-61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'F5'!$A$5:$A$23</c:f>
              <c:multiLvlStrCache>
                <c:ptCount val="14"/>
                <c:lvl>
                  <c:pt idx="0">
                    <c:v>5-7</c:v>
                  </c:pt>
                  <c:pt idx="1">
                    <c:v>11-13</c:v>
                  </c:pt>
                  <c:pt idx="2">
                    <c:v>14-16</c:v>
                  </c:pt>
                  <c:pt idx="3">
                    <c:v>20-22</c:v>
                  </c:pt>
                  <c:pt idx="4">
                    <c:v>11-13</c:v>
                  </c:pt>
                  <c:pt idx="5">
                    <c:v>14-16</c:v>
                  </c:pt>
                  <c:pt idx="6">
                    <c:v>32-35</c:v>
                  </c:pt>
                  <c:pt idx="7">
                    <c:v>2-4</c:v>
                  </c:pt>
                  <c:pt idx="8">
                    <c:v>5-7</c:v>
                  </c:pt>
                  <c:pt idx="9">
                    <c:v>8-10</c:v>
                  </c:pt>
                  <c:pt idx="10">
                    <c:v>11-13</c:v>
                  </c:pt>
                  <c:pt idx="11">
                    <c:v>20-22</c:v>
                  </c:pt>
                  <c:pt idx="12">
                    <c:v>23-25</c:v>
                  </c:pt>
                  <c:pt idx="13">
                    <c:v>26-28</c:v>
                  </c:pt>
                </c:lvl>
                <c:lvl>
                  <c:pt idx="0">
                    <c:v>Amministrazione</c:v>
                  </c:pt>
                  <c:pt idx="4">
                    <c:v>Commerciale</c:v>
                  </c:pt>
                  <c:pt idx="6">
                    <c:v>Direzione</c:v>
                  </c:pt>
                  <c:pt idx="7">
                    <c:v>Produzione</c:v>
                  </c:pt>
                </c:lvl>
              </c:multiLvlStrCache>
            </c:multiLvlStrRef>
          </c:cat>
          <c:val>
            <c:numRef>
              <c:f>'F5'!$E$5:$E$23</c:f>
              <c:numCache>
                <c:formatCode>General</c:formatCode>
                <c:ptCount val="14"/>
                <c:pt idx="6">
                  <c:v>1</c:v>
                </c:pt>
                <c:pt idx="12">
                  <c:v>1</c:v>
                </c:pt>
              </c:numCache>
            </c:numRef>
          </c:val>
        </c:ser>
        <c:ser>
          <c:idx val="4"/>
          <c:order val="4"/>
          <c:tx>
            <c:strRef>
              <c:f>'F5'!$F$3:$F$4</c:f>
              <c:strCache>
                <c:ptCount val="1"/>
                <c:pt idx="0">
                  <c:v>62-71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'F5'!$A$5:$A$23</c:f>
              <c:multiLvlStrCache>
                <c:ptCount val="14"/>
                <c:lvl>
                  <c:pt idx="0">
                    <c:v>5-7</c:v>
                  </c:pt>
                  <c:pt idx="1">
                    <c:v>11-13</c:v>
                  </c:pt>
                  <c:pt idx="2">
                    <c:v>14-16</c:v>
                  </c:pt>
                  <c:pt idx="3">
                    <c:v>20-22</c:v>
                  </c:pt>
                  <c:pt idx="4">
                    <c:v>11-13</c:v>
                  </c:pt>
                  <c:pt idx="5">
                    <c:v>14-16</c:v>
                  </c:pt>
                  <c:pt idx="6">
                    <c:v>32-35</c:v>
                  </c:pt>
                  <c:pt idx="7">
                    <c:v>2-4</c:v>
                  </c:pt>
                  <c:pt idx="8">
                    <c:v>5-7</c:v>
                  </c:pt>
                  <c:pt idx="9">
                    <c:v>8-10</c:v>
                  </c:pt>
                  <c:pt idx="10">
                    <c:v>11-13</c:v>
                  </c:pt>
                  <c:pt idx="11">
                    <c:v>20-22</c:v>
                  </c:pt>
                  <c:pt idx="12">
                    <c:v>23-25</c:v>
                  </c:pt>
                  <c:pt idx="13">
                    <c:v>26-28</c:v>
                  </c:pt>
                </c:lvl>
                <c:lvl>
                  <c:pt idx="0">
                    <c:v>Amministrazione</c:v>
                  </c:pt>
                  <c:pt idx="4">
                    <c:v>Commerciale</c:v>
                  </c:pt>
                  <c:pt idx="6">
                    <c:v>Direzione</c:v>
                  </c:pt>
                  <c:pt idx="7">
                    <c:v>Produzione</c:v>
                  </c:pt>
                </c:lvl>
              </c:multiLvlStrCache>
            </c:multiLvlStrRef>
          </c:cat>
          <c:val>
            <c:numRef>
              <c:f>'F5'!$F$5:$F$23</c:f>
              <c:numCache>
                <c:formatCode>General</c:formatCode>
                <c:ptCount val="14"/>
                <c:pt idx="6">
                  <c:v>1</c:v>
                </c:pt>
                <c:pt idx="13">
                  <c:v>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1675056"/>
        <c:axId val="101673424"/>
      </c:barChart>
      <c:catAx>
        <c:axId val="10167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Anzianità sul lavoro</a:t>
                </a:r>
              </a:p>
            </c:rich>
          </c:tx>
          <c:layout>
            <c:manualLayout>
              <c:xMode val="edge"/>
              <c:yMode val="edge"/>
              <c:x val="0.41124118388832681"/>
              <c:y val="0.84831219014289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673424"/>
        <c:crosses val="autoZero"/>
        <c:auto val="1"/>
        <c:lblAlgn val="ctr"/>
        <c:lblOffset val="100"/>
        <c:noMultiLvlLbl val="0"/>
      </c:catAx>
      <c:valAx>
        <c:axId val="101673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Conteggio Età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67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978746022668952"/>
          <c:y val="0.142001312335958"/>
          <c:w val="0.1174348230912477"/>
          <c:h val="0.6650710848643919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 finale 1.xlsx]F3!Tabella_pivot3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MEDIA STIPENDI PER CLASSI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4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4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4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4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4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4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4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4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4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325779579223361"/>
          <c:y val="0.35341464563413971"/>
          <c:w val="0.67375066770405279"/>
          <c:h val="0.4238813244512342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'F3'!$B$3:$B$4</c:f>
              <c:strCache>
                <c:ptCount val="1"/>
                <c:pt idx="0">
                  <c:v>2-4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'F3'!$A$5:$A$9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'F3'!$B$5:$B$9</c:f>
              <c:numCache>
                <c:formatCode>General</c:formatCode>
                <c:ptCount val="4"/>
                <c:pt idx="3">
                  <c:v>1260.3333333333333</c:v>
                </c:pt>
              </c:numCache>
            </c:numRef>
          </c:val>
        </c:ser>
        <c:ser>
          <c:idx val="1"/>
          <c:order val="1"/>
          <c:tx>
            <c:strRef>
              <c:f>'F3'!$C$3:$C$4</c:f>
              <c:strCache>
                <c:ptCount val="1"/>
                <c:pt idx="0">
                  <c:v>5-7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'F3'!$A$5:$A$9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'F3'!$C$5:$C$9</c:f>
              <c:numCache>
                <c:formatCode>General</c:formatCode>
                <c:ptCount val="4"/>
                <c:pt idx="0">
                  <c:v>1322.5</c:v>
                </c:pt>
                <c:pt idx="3">
                  <c:v>1374.6666666666667</c:v>
                </c:pt>
              </c:numCache>
            </c:numRef>
          </c:val>
        </c:ser>
        <c:ser>
          <c:idx val="2"/>
          <c:order val="2"/>
          <c:tx>
            <c:strRef>
              <c:f>'F3'!$D$3:$D$4</c:f>
              <c:strCache>
                <c:ptCount val="1"/>
                <c:pt idx="0">
                  <c:v>8-10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'F3'!$A$5:$A$9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'F3'!$D$5:$D$9</c:f>
              <c:numCache>
                <c:formatCode>General</c:formatCode>
                <c:ptCount val="4"/>
                <c:pt idx="3">
                  <c:v>1495</c:v>
                </c:pt>
              </c:numCache>
            </c:numRef>
          </c:val>
        </c:ser>
        <c:ser>
          <c:idx val="3"/>
          <c:order val="3"/>
          <c:tx>
            <c:strRef>
              <c:f>'F3'!$E$3:$E$4</c:f>
              <c:strCache>
                <c:ptCount val="1"/>
                <c:pt idx="0">
                  <c:v>14-16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'F3'!$A$5:$A$9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'F3'!$E$5:$E$9</c:f>
              <c:numCache>
                <c:formatCode>General</c:formatCode>
                <c:ptCount val="4"/>
                <c:pt idx="0">
                  <c:v>1650</c:v>
                </c:pt>
                <c:pt idx="1">
                  <c:v>2521.5</c:v>
                </c:pt>
              </c:numCache>
            </c:numRef>
          </c:val>
        </c:ser>
        <c:ser>
          <c:idx val="4"/>
          <c:order val="4"/>
          <c:tx>
            <c:strRef>
              <c:f>'F3'!$F$3:$F$4</c:f>
              <c:strCache>
                <c:ptCount val="1"/>
                <c:pt idx="0">
                  <c:v>20-22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Ref>
              <c:f>'F3'!$A$5:$A$9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'F3'!$F$5:$F$9</c:f>
              <c:numCache>
                <c:formatCode>General</c:formatCode>
                <c:ptCount val="4"/>
                <c:pt idx="0">
                  <c:v>1599</c:v>
                </c:pt>
                <c:pt idx="3">
                  <c:v>2152</c:v>
                </c:pt>
              </c:numCache>
            </c:numRef>
          </c:val>
        </c:ser>
        <c:ser>
          <c:idx val="5"/>
          <c:order val="5"/>
          <c:tx>
            <c:strRef>
              <c:f>'F3'!$G$3:$G$4</c:f>
              <c:strCache>
                <c:ptCount val="1"/>
                <c:pt idx="0">
                  <c:v>23-25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cat>
            <c:strRef>
              <c:f>'F3'!$A$5:$A$9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'F3'!$G$5:$G$9</c:f>
              <c:numCache>
                <c:formatCode>General</c:formatCode>
                <c:ptCount val="4"/>
                <c:pt idx="3">
                  <c:v>1670</c:v>
                </c:pt>
              </c:numCache>
            </c:numRef>
          </c:val>
        </c:ser>
        <c:ser>
          <c:idx val="6"/>
          <c:order val="6"/>
          <c:tx>
            <c:strRef>
              <c:f>'F3'!$H$3:$H$4</c:f>
              <c:strCache>
                <c:ptCount val="1"/>
                <c:pt idx="0">
                  <c:v>26-28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accent1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lumMod val="75000"/>
                </a:schemeClr>
              </a:contourClr>
            </a:sp3d>
          </c:spPr>
          <c:invertIfNegative val="0"/>
          <c:cat>
            <c:strRef>
              <c:f>'F3'!$A$5:$A$9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'F3'!$H$5:$H$9</c:f>
              <c:numCache>
                <c:formatCode>General</c:formatCode>
                <c:ptCount val="4"/>
                <c:pt idx="3">
                  <c:v>1750</c:v>
                </c:pt>
              </c:numCache>
            </c:numRef>
          </c:val>
        </c:ser>
        <c:ser>
          <c:idx val="7"/>
          <c:order val="7"/>
          <c:tx>
            <c:strRef>
              <c:f>'F3'!$I$3:$I$4</c:f>
              <c:strCache>
                <c:ptCount val="1"/>
                <c:pt idx="0">
                  <c:v>32-35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accent2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lumMod val="75000"/>
                </a:schemeClr>
              </a:contourClr>
            </a:sp3d>
          </c:spPr>
          <c:invertIfNegative val="0"/>
          <c:cat>
            <c:strRef>
              <c:f>'F3'!$A$5:$A$9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'F3'!$I$5:$I$9</c:f>
              <c:numCache>
                <c:formatCode>General</c:formatCode>
                <c:ptCount val="4"/>
                <c:pt idx="2">
                  <c:v>3478.5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798491904"/>
        <c:axId val="1798488096"/>
        <c:axId val="0"/>
      </c:bar3DChart>
      <c:catAx>
        <c:axId val="179849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Settore</a:t>
                </a:r>
              </a:p>
            </c:rich>
          </c:tx>
          <c:layout>
            <c:manualLayout>
              <c:xMode val="edge"/>
              <c:yMode val="edge"/>
              <c:x val="0.41149822113228851"/>
              <c:y val="0.859706246343779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98488096"/>
        <c:crosses val="autoZero"/>
        <c:auto val="1"/>
        <c:lblAlgn val="ctr"/>
        <c:lblOffset val="100"/>
        <c:noMultiLvlLbl val="0"/>
      </c:catAx>
      <c:valAx>
        <c:axId val="1798488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Stipendio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9849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32456125645364"/>
          <c:y val="0.34320077762737644"/>
          <c:w val="0.11767543874354641"/>
          <c:h val="0.4460486877196718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 finale 1.xlsx]F1!Tabella_pivot1</c:name>
    <c:fmtId val="8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AMMONTARE STIPENDIO PER CLASSI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1605647303936895"/>
          <c:y val="0.20783801904317709"/>
          <c:w val="0.68012896586498983"/>
          <c:h val="0.6105474184649387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'F1'!$B$4:$B$5</c:f>
              <c:strCache>
                <c:ptCount val="1"/>
                <c:pt idx="0">
                  <c:v>14-16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'F1'!$A$6:$A$10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'F1'!$B$6:$B$10</c:f>
              <c:numCache>
                <c:formatCode>General</c:formatCode>
                <c:ptCount val="4"/>
                <c:pt idx="0">
                  <c:v>1650</c:v>
                </c:pt>
                <c:pt idx="1">
                  <c:v>5043</c:v>
                </c:pt>
              </c:numCache>
            </c:numRef>
          </c:val>
        </c:ser>
        <c:ser>
          <c:idx val="1"/>
          <c:order val="1"/>
          <c:tx>
            <c:strRef>
              <c:f>'F1'!$C$4:$C$5</c:f>
              <c:strCache>
                <c:ptCount val="1"/>
                <c:pt idx="0">
                  <c:v>20-22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'F1'!$A$6:$A$10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'F1'!$C$6:$C$10</c:f>
              <c:numCache>
                <c:formatCode>General</c:formatCode>
                <c:ptCount val="4"/>
                <c:pt idx="0">
                  <c:v>1599</c:v>
                </c:pt>
                <c:pt idx="3">
                  <c:v>2152</c:v>
                </c:pt>
              </c:numCache>
            </c:numRef>
          </c:val>
        </c:ser>
        <c:ser>
          <c:idx val="2"/>
          <c:order val="2"/>
          <c:tx>
            <c:strRef>
              <c:f>'F1'!$D$4:$D$5</c:f>
              <c:strCache>
                <c:ptCount val="1"/>
                <c:pt idx="0">
                  <c:v>23-25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'F1'!$A$6:$A$10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'F1'!$D$6:$D$10</c:f>
              <c:numCache>
                <c:formatCode>General</c:formatCode>
                <c:ptCount val="4"/>
                <c:pt idx="3">
                  <c:v>1670</c:v>
                </c:pt>
              </c:numCache>
            </c:numRef>
          </c:val>
        </c:ser>
        <c:ser>
          <c:idx val="3"/>
          <c:order val="3"/>
          <c:tx>
            <c:strRef>
              <c:f>'F1'!$E$4:$E$5</c:f>
              <c:strCache>
                <c:ptCount val="1"/>
                <c:pt idx="0">
                  <c:v>2-4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'F1'!$A$6:$A$10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'F1'!$E$6:$E$10</c:f>
              <c:numCache>
                <c:formatCode>General</c:formatCode>
                <c:ptCount val="4"/>
                <c:pt idx="3">
                  <c:v>7562</c:v>
                </c:pt>
              </c:numCache>
            </c:numRef>
          </c:val>
        </c:ser>
        <c:ser>
          <c:idx val="4"/>
          <c:order val="4"/>
          <c:tx>
            <c:strRef>
              <c:f>'F1'!$F$4:$F$5</c:f>
              <c:strCache>
                <c:ptCount val="1"/>
                <c:pt idx="0">
                  <c:v>26-28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'F1'!$A$6:$A$10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'F1'!$F$6:$F$10</c:f>
              <c:numCache>
                <c:formatCode>General</c:formatCode>
                <c:ptCount val="4"/>
                <c:pt idx="3">
                  <c:v>1750</c:v>
                </c:pt>
              </c:numCache>
            </c:numRef>
          </c:val>
        </c:ser>
        <c:ser>
          <c:idx val="5"/>
          <c:order val="5"/>
          <c:tx>
            <c:strRef>
              <c:f>'F1'!$G$4:$G$5</c:f>
              <c:strCache>
                <c:ptCount val="1"/>
                <c:pt idx="0">
                  <c:v>32-35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'F1'!$A$6:$A$10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'F1'!$G$6:$G$10</c:f>
              <c:numCache>
                <c:formatCode>General</c:formatCode>
                <c:ptCount val="4"/>
                <c:pt idx="2">
                  <c:v>6957</c:v>
                </c:pt>
              </c:numCache>
            </c:numRef>
          </c:val>
        </c:ser>
        <c:ser>
          <c:idx val="6"/>
          <c:order val="6"/>
          <c:tx>
            <c:strRef>
              <c:f>'F1'!$H$4:$H$5</c:f>
              <c:strCache>
                <c:ptCount val="1"/>
                <c:pt idx="0">
                  <c:v>5-7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'F1'!$A$6:$A$10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'F1'!$H$6:$H$10</c:f>
              <c:numCache>
                <c:formatCode>General</c:formatCode>
                <c:ptCount val="4"/>
                <c:pt idx="0">
                  <c:v>2645</c:v>
                </c:pt>
                <c:pt idx="3">
                  <c:v>4124</c:v>
                </c:pt>
              </c:numCache>
            </c:numRef>
          </c:val>
        </c:ser>
        <c:ser>
          <c:idx val="7"/>
          <c:order val="7"/>
          <c:tx>
            <c:strRef>
              <c:f>'F1'!$I$4:$I$5</c:f>
              <c:strCache>
                <c:ptCount val="1"/>
                <c:pt idx="0">
                  <c:v>8-10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'F1'!$A$6:$A$10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'F1'!$I$6:$I$10</c:f>
              <c:numCache>
                <c:formatCode>General</c:formatCode>
                <c:ptCount val="4"/>
                <c:pt idx="3">
                  <c:v>5980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98487008"/>
        <c:axId val="1798490272"/>
      </c:barChart>
      <c:valAx>
        <c:axId val="1798490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Stipendio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98487008"/>
        <c:crosses val="autoZero"/>
        <c:crossBetween val="between"/>
      </c:valAx>
      <c:catAx>
        <c:axId val="179848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Settore</a:t>
                </a:r>
              </a:p>
            </c:rich>
          </c:tx>
          <c:layout>
            <c:manualLayout>
              <c:xMode val="edge"/>
              <c:yMode val="edge"/>
              <c:x val="0.39501359040914913"/>
              <c:y val="0.88299814762304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98490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982667072893286"/>
          <c:y val="0.23513606622976363"/>
          <c:w val="6.6940558084173221E-2"/>
          <c:h val="0.5884134710938487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 finale 1.xlsx]F4!Tabella_pivot3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ETA' PER SETTORE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fld id="{3A69A697-07F4-40A9-B1A9-6AFE97F002AE}" type="CATEGORYNAME">
                  <a:rPr lang="en-US"/>
                  <a:pPr>
                    <a:defRPr sz="1050"/>
                  </a:pPr>
                  <a:t>[NOME CATEGORIA]</a:t>
                </a:fld>
                <a:r>
                  <a:rPr lang="en-US" baseline="0"/>
                  <a:t> (</a:t>
                </a:r>
                <a:fld id="{6ACE7502-CF06-4A48-AC6C-99F7A2595218}" type="VALUE">
                  <a:rPr lang="en-US" baseline="0"/>
                  <a:pPr>
                    <a:defRPr sz="1050"/>
                  </a:pPr>
                  <a:t>[VALORE]</a:t>
                </a:fld>
                <a:r>
                  <a:rPr lang="en-US" baseline="0"/>
                  <a:t>);</a:t>
                </a:r>
                <a:br>
                  <a:rPr lang="en-US" baseline="0"/>
                </a:br>
                <a:fld id="{8F0D827B-D134-4601-AB6B-0C297E949FB0}" type="PERCENTAGE">
                  <a:rPr lang="en-US" baseline="0"/>
                  <a:pPr>
                    <a:defRPr sz="1050"/>
                  </a:pPr>
                  <a:t>[PERCENTUALE]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085950856335469"/>
                  <c:h val="0.13953566024385655"/>
                </c:manualLayout>
              </c15:layout>
              <c15:dlblFieldTable/>
              <c15:showDataLabelsRange val="0"/>
            </c:ext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fld id="{96C73755-76A2-4C28-9EFC-39650B1CF144}" type="CATEGORYNAME">
                  <a:rPr lang="en-US"/>
                  <a:pPr>
                    <a:defRPr sz="1050"/>
                  </a:pPr>
                  <a:t>[NOME CATEGORIA]</a:t>
                </a:fld>
                <a:r>
                  <a:rPr lang="en-US"/>
                  <a:t> (</a:t>
                </a:r>
                <a:fld id="{46BF8F05-3CB0-41D4-9922-71E55777F11E}" type="VALUE">
                  <a:rPr lang="en-US" baseline="0"/>
                  <a:pPr>
                    <a:defRPr sz="1050"/>
                  </a:pPr>
                  <a:t>[VALORE]</a:t>
                </a:fld>
                <a:r>
                  <a:rPr lang="en-US" baseline="0"/>
                  <a:t>);</a:t>
                </a:r>
              </a:p>
              <a:p>
                <a:pPr>
                  <a:defRPr sz="1050"/>
                </a:pPr>
                <a:fld id="{1BE672E2-B577-4AE1-8820-5E0CA9DB2BC3}" type="PERCENTAGE">
                  <a:rPr lang="en-US" baseline="0"/>
                  <a:pPr>
                    <a:defRPr sz="1050"/>
                  </a:pPr>
                  <a:t>[PERCENTUALE]</a:t>
                </a:fld>
                <a:endParaRPr lang="it-IT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  <c15:dlblFieldTable/>
              <c15:showDataLabelsRange val="0"/>
            </c:ext>
          </c:extLst>
        </c:dLbl>
      </c:pivotFmt>
      <c:pivotFmt>
        <c:idx val="15"/>
        <c:spPr>
          <a:solidFill>
            <a:schemeClr val="accent3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fld id="{0ECF85AB-4F10-4291-B75F-2394B20A68FF}" type="CATEGORYNAME">
                  <a:rPr lang="en-US"/>
                  <a:pPr>
                    <a:defRPr/>
                  </a:pPr>
                  <a:t>[NOME CATEGORIA]</a:t>
                </a:fld>
                <a:r>
                  <a:rPr lang="en-US" baseline="0"/>
                  <a:t> (</a:t>
                </a:r>
                <a:fld id="{DB7E9107-1623-44C8-A8F8-6E0EB368E329}" type="VALUE">
                  <a:rPr lang="en-US" baseline="0"/>
                  <a:pPr>
                    <a:defRPr/>
                  </a:pPr>
                  <a:t>[VALORE]</a:t>
                </a:fld>
                <a:r>
                  <a:rPr lang="en-US" baseline="0"/>
                  <a:t>); </a:t>
                </a:r>
              </a:p>
              <a:p>
                <a:pPr>
                  <a:defRPr/>
                </a:pPr>
                <a:fld id="{19AB76D3-5025-48E3-A03B-1D2C932C6786}" type="PERCENTAGE">
                  <a:rPr lang="en-US" baseline="0"/>
                  <a:pPr>
                    <a:defRPr/>
                  </a:pPr>
                  <a:t>[PERCENTUALE]</a:t>
                </a:fld>
                <a:endParaRPr lang="it-IT"/>
              </a:p>
            </c:rich>
          </c:tx>
          <c:spPr>
            <a:solidFill>
              <a:sysClr val="window" lastClr="FFFFFF"/>
            </a:solidFill>
            <a:ln>
              <a:solidFill>
                <a:srgbClr val="A5A5A5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  <c15:dlblFieldTable/>
              <c15:showDataLabelsRange val="0"/>
            </c:ext>
          </c:extLst>
        </c:dLbl>
      </c:pivotFmt>
      <c:pivotFmt>
        <c:idx val="16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fld id="{BAD5AD3A-0B78-413F-BDD9-40D23A5FB123}" type="CATEGORYNAME">
                  <a:rPr lang="en-US"/>
                  <a:pPr>
                    <a:defRPr sz="1050"/>
                  </a:pPr>
                  <a:t>[NOME CATEGORIA]</a:t>
                </a:fld>
                <a:r>
                  <a:rPr lang="en-US" baseline="0"/>
                  <a:t> (</a:t>
                </a:r>
                <a:fld id="{30B5EA6F-8B8C-452D-AC81-2F4695D50407}" type="VALUE">
                  <a:rPr lang="en-US" baseline="0"/>
                  <a:pPr>
                    <a:defRPr sz="1050"/>
                  </a:pPr>
                  <a:t>[VALORE]</a:t>
                </a:fld>
                <a:r>
                  <a:rPr lang="en-US" baseline="0"/>
                  <a:t>); </a:t>
                </a:r>
              </a:p>
              <a:p>
                <a:pPr>
                  <a:defRPr sz="1050"/>
                </a:pPr>
                <a:fld id="{294EBB34-8267-45B0-9752-0AB672E2B74B}" type="PERCENTAGE">
                  <a:rPr lang="en-US" baseline="0"/>
                  <a:pPr>
                    <a:defRPr sz="1050"/>
                  </a:pPr>
                  <a:t>[PERCENTUALE]</a:t>
                </a:fld>
                <a:endParaRPr lang="it-IT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  <c15:dlblFieldTable/>
              <c15:showDataLabelsRange val="0"/>
            </c:ext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0"/>
        <c:spPr>
          <a:solidFill>
            <a:schemeClr val="accent3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1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'F4'!$B$3</c:f>
              <c:strCache>
                <c:ptCount val="1"/>
                <c:pt idx="0">
                  <c:v>Media di Età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A69A697-07F4-40A9-B1A9-6AFE97F002AE}" type="CATEGORYNAME">
                      <a:rPr lang="en-US"/>
                      <a:pPr>
                        <a:defRPr sz="1050"/>
                      </a:pPr>
                      <a:t>[NOME CATEGORIA]</a:t>
                    </a:fld>
                    <a:r>
                      <a:rPr lang="en-US" baseline="0"/>
                      <a:t> (</a:t>
                    </a:r>
                    <a:fld id="{6ACE7502-CF06-4A48-AC6C-99F7A2595218}" type="VALUE">
                      <a:rPr lang="en-US" baseline="0"/>
                      <a:pPr>
                        <a:defRPr sz="1050"/>
                      </a:pPr>
                      <a:t>[VALORE]</a:t>
                    </a:fld>
                    <a:r>
                      <a:rPr lang="en-US" baseline="0"/>
                      <a:t>);</a:t>
                    </a:r>
                    <a:br>
                      <a:rPr lang="en-US" baseline="0"/>
                    </a:br>
                    <a:fld id="{8F0D827B-D134-4601-AB6B-0C297E949FB0}" type="PERCENTAGE">
                      <a:rPr lang="en-US" baseline="0"/>
                      <a:pPr>
                        <a:defRPr sz="1050"/>
                      </a:pPr>
                      <a:t>[PERCENTUALE]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085950856335469"/>
                      <c:h val="0.13953566024385655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6C73755-76A2-4C28-9EFC-39650B1CF144}" type="CATEGORYNAME">
                      <a:rPr lang="en-US"/>
                      <a:pPr>
                        <a:defRPr sz="1050"/>
                      </a:pPr>
                      <a:t>[NOME CATEGORIA]</a:t>
                    </a:fld>
                    <a:r>
                      <a:rPr lang="en-US"/>
                      <a:t> (</a:t>
                    </a:r>
                    <a:fld id="{46BF8F05-3CB0-41D4-9922-71E55777F11E}" type="VALUE">
                      <a:rPr lang="en-US" baseline="0"/>
                      <a:pPr>
                        <a:defRPr sz="1050"/>
                      </a:pPr>
                      <a:t>[VALORE]</a:t>
                    </a:fld>
                    <a:r>
                      <a:rPr lang="en-US" baseline="0"/>
                      <a:t>);</a:t>
                    </a:r>
                  </a:p>
                  <a:p>
                    <a:pPr>
                      <a:defRPr sz="1050"/>
                    </a:pPr>
                    <a:fld id="{1BE672E2-B577-4AE1-8820-5E0CA9DB2BC3}" type="PERCENTAGE">
                      <a:rPr lang="en-US" baseline="0"/>
                      <a:pPr>
                        <a:defRPr sz="1050"/>
                      </a:pPr>
                      <a:t>[PERCENTUALE]</a:t>
                    </a:fld>
                    <a:endParaRPr lang="it-I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ECF85AB-4F10-4291-B75F-2394B20A68FF}" type="CATEGORYNAME">
                      <a:rPr lang="en-US"/>
                      <a:pPr>
                        <a:defRPr sz="1050"/>
                      </a:pPr>
                      <a:t>[NOME CATEGORIA]</a:t>
                    </a:fld>
                    <a:r>
                      <a:rPr lang="en-US" baseline="0"/>
                      <a:t> (</a:t>
                    </a:r>
                    <a:fld id="{DB7E9107-1623-44C8-A8F8-6E0EB368E329}" type="VALUE">
                      <a:rPr lang="en-US" baseline="0"/>
                      <a:pPr>
                        <a:defRPr sz="1050"/>
                      </a:pPr>
                      <a:t>[VALORE]</a:t>
                    </a:fld>
                    <a:r>
                      <a:rPr lang="en-US" baseline="0"/>
                      <a:t>); </a:t>
                    </a:r>
                  </a:p>
                  <a:p>
                    <a:pPr>
                      <a:defRPr sz="1050"/>
                    </a:pPr>
                    <a:fld id="{19AB76D3-5025-48E3-A03B-1D2C932C6786}" type="PERCENTAGE">
                      <a:rPr lang="en-US" baseline="0"/>
                      <a:pPr>
                        <a:defRPr sz="1050"/>
                      </a:pPr>
                      <a:t>[PERCENTUALE]</a:t>
                    </a:fld>
                    <a:endParaRPr lang="it-I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3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AD5AD3A-0B78-413F-BDD9-40D23A5FB123}" type="CATEGORYNAME">
                      <a:rPr lang="en-US"/>
                      <a:pPr>
                        <a:defRPr sz="1050"/>
                      </a:pPr>
                      <a:t>[NOME CATEGORIA]</a:t>
                    </a:fld>
                    <a:r>
                      <a:rPr lang="en-US" baseline="0"/>
                      <a:t> (</a:t>
                    </a:r>
                    <a:fld id="{30B5EA6F-8B8C-452D-AC81-2F4695D50407}" type="VALUE">
                      <a:rPr lang="en-US" baseline="0"/>
                      <a:pPr>
                        <a:defRPr sz="1050"/>
                      </a:pPr>
                      <a:t>[VALORE]</a:t>
                    </a:fld>
                    <a:r>
                      <a:rPr lang="en-US" baseline="0"/>
                      <a:t>); </a:t>
                    </a:r>
                  </a:p>
                  <a:p>
                    <a:pPr>
                      <a:defRPr sz="1050"/>
                    </a:pPr>
                    <a:fld id="{294EBB34-8267-45B0-9752-0AB672E2B74B}" type="PERCENTAGE">
                      <a:rPr lang="en-US" baseline="0"/>
                      <a:pPr>
                        <a:defRPr sz="1050"/>
                      </a:pPr>
                      <a:t>[PERCENTUALE]</a:t>
                    </a:fld>
                    <a:endParaRPr lang="it-I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'F4'!$A$4:$A$8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'F4'!$B$4:$B$8</c:f>
              <c:numCache>
                <c:formatCode>0</c:formatCode>
                <c:ptCount val="4"/>
                <c:pt idx="0">
                  <c:v>34.799999999999997</c:v>
                </c:pt>
                <c:pt idx="1">
                  <c:v>35.666666666666664</c:v>
                </c:pt>
                <c:pt idx="2">
                  <c:v>59.5</c:v>
                </c:pt>
                <c:pt idx="3">
                  <c:v>34.388888888888886</c:v>
                </c:pt>
              </c:numCache>
            </c:numRef>
          </c:val>
        </c:ser>
        <c:ser>
          <c:idx val="1"/>
          <c:order val="1"/>
          <c:tx>
            <c:strRef>
              <c:f>'F4'!$C$3</c:f>
              <c:strCache>
                <c:ptCount val="1"/>
                <c:pt idx="0">
                  <c:v>Media di Stipendio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'F4'!$A$4:$A$8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'F4'!$C$4:$C$8</c:f>
              <c:numCache>
                <c:formatCode>0</c:formatCode>
                <c:ptCount val="4"/>
                <c:pt idx="0">
                  <c:v>1486.2</c:v>
                </c:pt>
                <c:pt idx="1">
                  <c:v>2542.3333333333335</c:v>
                </c:pt>
                <c:pt idx="2">
                  <c:v>3478.5</c:v>
                </c:pt>
                <c:pt idx="3">
                  <c:v>1463.1666666666667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11</xdr:row>
      <xdr:rowOff>137160</xdr:rowOff>
    </xdr:from>
    <xdr:to>
      <xdr:col>11</xdr:col>
      <xdr:colOff>7620</xdr:colOff>
      <xdr:row>27</xdr:row>
      <xdr:rowOff>83820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370609</xdr:colOff>
      <xdr:row>2</xdr:row>
      <xdr:rowOff>45720</xdr:rowOff>
    </xdr:from>
    <xdr:to>
      <xdr:col>23</xdr:col>
      <xdr:colOff>202969</xdr:colOff>
      <xdr:row>26</xdr:row>
      <xdr:rowOff>53340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410055</xdr:colOff>
      <xdr:row>9</xdr:row>
      <xdr:rowOff>150159</xdr:rowOff>
    </xdr:from>
    <xdr:to>
      <xdr:col>19</xdr:col>
      <xdr:colOff>819150</xdr:colOff>
      <xdr:row>37</xdr:row>
      <xdr:rowOff>95139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</xdr:colOff>
      <xdr:row>1</xdr:row>
      <xdr:rowOff>22860</xdr:rowOff>
    </xdr:from>
    <xdr:to>
      <xdr:col>10</xdr:col>
      <xdr:colOff>891540</xdr:colOff>
      <xdr:row>16</xdr:row>
      <xdr:rowOff>22860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106680</xdr:colOff>
      <xdr:row>8</xdr:row>
      <xdr:rowOff>38100</xdr:rowOff>
    </xdr:from>
    <xdr:to>
      <xdr:col>18</xdr:col>
      <xdr:colOff>114300</xdr:colOff>
      <xdr:row>23</xdr:row>
      <xdr:rowOff>38100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400050</xdr:colOff>
      <xdr:row>19</xdr:row>
      <xdr:rowOff>159623</xdr:rowOff>
    </xdr:from>
    <xdr:to>
      <xdr:col>31</xdr:col>
      <xdr:colOff>493650</xdr:colOff>
      <xdr:row>35</xdr:row>
      <xdr:rowOff>144023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30479</xdr:colOff>
      <xdr:row>3</xdr:row>
      <xdr:rowOff>19050</xdr:rowOff>
    </xdr:from>
    <xdr:to>
      <xdr:col>34</xdr:col>
      <xdr:colOff>371475</xdr:colOff>
      <xdr:row>44</xdr:row>
      <xdr:rowOff>38100</xdr:rowOff>
    </xdr:to>
    <xdr:sp macro="" textlink="">
      <xdr:nvSpPr>
        <xdr:cNvPr id="5" name="Rettangolo 4"/>
        <xdr:cNvSpPr/>
      </xdr:nvSpPr>
      <xdr:spPr>
        <a:xfrm>
          <a:off x="640079" y="914400"/>
          <a:ext cx="20353021" cy="7439025"/>
        </a:xfrm>
        <a:prstGeom prst="rect">
          <a:avLst/>
        </a:prstGeom>
        <a:noFill/>
        <a:ln w="76200"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t-IT" sz="1600"/>
        </a:p>
      </xdr:txBody>
    </xdr:sp>
    <xdr:clientData/>
  </xdr:twoCellAnchor>
  <xdr:twoCellAnchor>
    <xdr:from>
      <xdr:col>1</xdr:col>
      <xdr:colOff>87630</xdr:colOff>
      <xdr:row>3</xdr:row>
      <xdr:rowOff>83819</xdr:rowOff>
    </xdr:from>
    <xdr:to>
      <xdr:col>34</xdr:col>
      <xdr:colOff>314325</xdr:colOff>
      <xdr:row>43</xdr:row>
      <xdr:rowOff>152401</xdr:rowOff>
    </xdr:to>
    <xdr:grpSp>
      <xdr:nvGrpSpPr>
        <xdr:cNvPr id="6" name="Gruppo 5"/>
        <xdr:cNvGrpSpPr/>
      </xdr:nvGrpSpPr>
      <xdr:grpSpPr>
        <a:xfrm>
          <a:off x="697230" y="979169"/>
          <a:ext cx="20238720" cy="7307582"/>
          <a:chOff x="695858" y="855344"/>
          <a:chExt cx="18781117" cy="5925804"/>
        </a:xfrm>
      </xdr:grpSpPr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8" name="Settore"/>
              <xdr:cNvGraphicFramePr/>
            </xdr:nvGraphicFramePr>
            <xdr:xfrm>
              <a:off x="716279" y="862964"/>
              <a:ext cx="1960245" cy="1249520"/>
            </xdr:xfrm>
            <a:graphic>
              <a:graphicData uri="http://schemas.microsoft.com/office/drawing/2010/slicer">
                <sle:slicer xmlns:sle="http://schemas.microsoft.com/office/drawing/2010/slicer" name="Settore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719236" y="988566"/>
                <a:ext cx="2112380" cy="1540883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it-IT" sz="1100"/>
  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  </a:r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16" name="Anz_lavoro (Formula)"/>
              <xdr:cNvGraphicFramePr/>
            </xdr:nvGraphicFramePr>
            <xdr:xfrm>
              <a:off x="695858" y="4787147"/>
              <a:ext cx="2007870" cy="1994001"/>
            </xdr:xfrm>
            <a:graphic>
              <a:graphicData uri="http://schemas.microsoft.com/office/drawing/2010/slicer">
                <sle:slicer xmlns:sle="http://schemas.microsoft.com/office/drawing/2010/slicer" name="Anz_lavoro (Formula)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697230" y="5827789"/>
                <a:ext cx="2163701" cy="2458962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it-IT" sz="1100"/>
  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  </a:r>
              </a:p>
            </xdr:txBody>
          </xdr:sp>
        </mc:Fallback>
      </mc:AlternateContent>
      <xdr:graphicFrame macro="">
        <xdr:nvGraphicFramePr>
          <xdr:cNvPr id="4" name="Grafico 3"/>
          <xdr:cNvGraphicFramePr>
            <a:graphicFrameLocks/>
          </xdr:cNvGraphicFramePr>
        </xdr:nvGraphicFramePr>
        <xdr:xfrm>
          <a:off x="8278229" y="855345"/>
          <a:ext cx="5580000" cy="30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17" name="Grafico 16"/>
          <xdr:cNvGraphicFramePr>
            <a:graphicFrameLocks/>
          </xdr:cNvGraphicFramePr>
        </xdr:nvGraphicFramePr>
        <xdr:xfrm>
          <a:off x="2691768" y="855344"/>
          <a:ext cx="5580000" cy="30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0" name="Grafico 9"/>
          <xdr:cNvGraphicFramePr>
            <a:graphicFrameLocks/>
          </xdr:cNvGraphicFramePr>
        </xdr:nvGraphicFramePr>
        <xdr:xfrm>
          <a:off x="13868400" y="866775"/>
          <a:ext cx="5580000" cy="30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3" name="Grafico 12"/>
          <xdr:cNvGraphicFramePr>
            <a:graphicFrameLocks/>
          </xdr:cNvGraphicFramePr>
        </xdr:nvGraphicFramePr>
        <xdr:xfrm>
          <a:off x="2695575" y="3893423"/>
          <a:ext cx="11201400" cy="288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14" name="Grafico 13"/>
          <xdr:cNvGraphicFramePr>
            <a:graphicFrameLocks/>
          </xdr:cNvGraphicFramePr>
        </xdr:nvGraphicFramePr>
        <xdr:xfrm>
          <a:off x="13896975" y="3893423"/>
          <a:ext cx="5580000" cy="288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 editAs="oneCell">
    <xdr:from>
      <xdr:col>1</xdr:col>
      <xdr:colOff>125729</xdr:colOff>
      <xdr:row>11</xdr:row>
      <xdr:rowOff>95250</xdr:rowOff>
    </xdr:from>
    <xdr:to>
      <xdr:col>4</xdr:col>
      <xdr:colOff>390524</xdr:colOff>
      <xdr:row>29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tipendi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ipendi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5329" y="2438400"/>
              <a:ext cx="1979295" cy="3333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53340</xdr:colOff>
      <xdr:row>0</xdr:row>
      <xdr:rowOff>426720</xdr:rowOff>
    </xdr:from>
    <xdr:to>
      <xdr:col>23</xdr:col>
      <xdr:colOff>53340</xdr:colOff>
      <xdr:row>5</xdr:row>
      <xdr:rowOff>60960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xmlns="" id="{6570DA6C-15D2-48AF-B1F9-4DDAB326421E}"/>
            </a:ext>
          </a:extLst>
        </xdr:cNvPr>
        <xdr:cNvSpPr txBox="1"/>
      </xdr:nvSpPr>
      <xdr:spPr>
        <a:xfrm>
          <a:off x="13395960" y="426720"/>
          <a:ext cx="2499360" cy="9144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CALCOLARE</a:t>
          </a:r>
          <a:r>
            <a:rPr lang="it-IT" sz="1100" baseline="0">
              <a:solidFill>
                <a:sysClr val="windowText" lastClr="000000"/>
              </a:solidFill>
            </a:rPr>
            <a:t> L'ETA' APPLICANDO FORMULE E FUNZIONI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15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xmlns="" id="{6570DA6C-15D2-48AF-B1F9-4DDAB326421E}"/>
            </a:ext>
          </a:extLst>
        </xdr:cNvPr>
        <xdr:cNvSpPr txBox="1"/>
      </xdr:nvSpPr>
      <xdr:spPr>
        <a:xfrm>
          <a:off x="9593580" y="548640"/>
          <a:ext cx="2499360" cy="9144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CALCOLARE</a:t>
          </a:r>
          <a:r>
            <a:rPr lang="it-IT" sz="1100" baseline="0">
              <a:solidFill>
                <a:sysClr val="windowText" lastClr="000000"/>
              </a:solidFill>
            </a:rPr>
            <a:t> L'ETA' APPLICANDO FORMULE E FUNZIONI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tente\Documents\Raffaele%20Fiordoro\Quarta%20settimana\Gioved&#236;progetto\progetto%20finale%20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e" refreshedDate="44855.046176504628" createdVersion="5" refreshedVersion="5" minRefreshableVersion="3" recordCount="28">
  <cacheSource type="worksheet">
    <worksheetSource ref="A1:J29" sheet="anagrafica_aziendale" r:id="rId2"/>
  </cacheSource>
  <cacheFields count="10">
    <cacheField name="Cognome" numFmtId="0">
      <sharedItems count="28">
        <s v="Dipendende 21"/>
        <s v="Dipendende 2"/>
        <s v="Dipendende 15"/>
        <s v="Dipendende 28"/>
        <s v="Dipendende 18"/>
        <s v="Dipendende 24"/>
        <s v="Dipendende 8"/>
        <s v="Dipendende 26"/>
        <s v="Dipendende 19"/>
        <s v="Dipendende 7"/>
        <s v="Dipendende 10"/>
        <s v="Dipendende 13"/>
        <s v="Dipendende 20"/>
        <s v="Dipendende 4"/>
        <s v="Dipendende 27"/>
        <s v="Dipendende 16"/>
        <s v="Dipendende 25"/>
        <s v="Dipendende 1"/>
        <s v="Dipendende 6"/>
        <s v="Dipendende 23"/>
        <s v="Dipendende 3"/>
        <s v="Dipendende 22"/>
        <s v="Dipendende 17"/>
        <s v="Dipendende 14"/>
        <s v="Dipendende 11"/>
        <s v="Dipendende 12"/>
        <s v="Dipendende 9"/>
        <s v="Dipendende 5"/>
      </sharedItems>
    </cacheField>
    <cacheField name="Dt_nascita" numFmtId="14">
      <sharedItems containsSemiMixedTypes="0" containsNonDate="0" containsDate="1" containsString="0" minDate="1956-06-05T00:00:00" maxDate="2000-01-16T00:00:00" count="28">
        <d v="2000-01-15T00:00:00"/>
        <d v="1997-12-12T00:00:00"/>
        <d v="1995-08-19T00:00:00"/>
        <d v="1995-08-24T00:00:00"/>
        <d v="1994-04-07T00:00:00"/>
        <d v="1994-01-28T00:00:00"/>
        <d v="1994-03-06T00:00:00"/>
        <d v="1993-03-05T00:00:00"/>
        <d v="1992-02-20T00:00:00"/>
        <d v="1992-02-23T00:00:00"/>
        <d v="1989-12-26T00:00:00"/>
        <d v="1990-01-21T00:00:00"/>
        <d v="1990-05-03T00:00:00"/>
        <d v="1990-02-02T00:00:00"/>
        <d v="1988-08-04T00:00:00"/>
        <d v="1986-11-20T00:00:00"/>
        <d v="1986-01-06T00:00:00"/>
        <d v="1985-05-04T00:00:00"/>
        <d v="1985-01-06T00:00:00"/>
        <d v="1984-06-29T00:00:00"/>
        <d v="1983-12-24T00:00:00"/>
        <d v="1983-04-09T00:00:00"/>
        <d v="1979-09-08T00:00:00"/>
        <d v="1976-11-25T00:00:00"/>
        <d v="1969-03-02T00:00:00"/>
        <d v="1967-04-21T00:00:00"/>
        <d v="1960-10-18T00:00:00"/>
        <d v="1956-06-05T00:00:00"/>
      </sharedItems>
    </cacheField>
    <cacheField name="Dt_assunzione" numFmtId="14">
      <sharedItems containsSemiMixedTypes="0" containsNonDate="0" containsDate="1" containsString="0" minDate="1987-04-05T00:00:00" maxDate="2020-09-13T00:00:00" count="24">
        <d v="2020-09-12T00:00:00"/>
        <d v="2019-01-01T00:00:00"/>
        <d v="2016-01-05T00:00:00"/>
        <d v="2018-02-01T00:00:00"/>
        <d v="2020-01-01T00:00:00"/>
        <d v="2017-01-05T00:00:00"/>
        <d v="2017-10-14T00:00:00"/>
        <d v="2014-06-05T00:00:00"/>
        <d v="2017-04-01T00:00:00"/>
        <d v="2011-01-05T00:00:00"/>
        <d v="2013-01-05T00:00:00"/>
        <d v="2017-05-01T00:00:00"/>
        <d v="2018-06-01T00:00:00"/>
        <d v="2011-09-06T00:00:00"/>
        <d v="2014-06-06T00:00:00"/>
        <d v="2010-05-05T00:00:00"/>
        <d v="2007-01-05T00:00:00"/>
        <d v="2008-01-06T00:00:00"/>
        <d v="2002-01-05T00:00:00"/>
        <d v="2000-01-06T00:00:00"/>
        <d v="1990-05-06T00:00:00"/>
        <d v="1999-01-05T00:00:00"/>
        <d v="1996-09-05T00:00:00"/>
        <d v="1987-04-05T00:00:00"/>
      </sharedItems>
    </cacheField>
    <cacheField name="Settore" numFmtId="0">
      <sharedItems count="4">
        <s v="Produzione"/>
        <s v="Amministrazione"/>
        <s v="Commerciale"/>
        <s v="Direzione"/>
      </sharedItems>
    </cacheField>
    <cacheField name="Stipendio" numFmtId="164">
      <sharedItems containsSemiMixedTypes="0" containsString="0" containsNumber="1" containsInteger="1" minValue="1230" maxValue="3680" count="24">
        <n v="1230"/>
        <n v="1252"/>
        <n v="1414"/>
        <n v="1270"/>
        <n v="1250"/>
        <n v="1365"/>
        <n v="1280"/>
        <n v="1370"/>
        <n v="2584"/>
        <n v="1476"/>
        <n v="1340"/>
        <n v="1310"/>
        <n v="1537"/>
        <n v="1676"/>
        <n v="1623"/>
        <n v="2275"/>
        <n v="1650"/>
        <n v="2768"/>
        <n v="2152"/>
        <n v="1599"/>
        <n v="3277"/>
        <n v="1670"/>
        <n v="1750"/>
        <n v="3680"/>
      </sharedItems>
    </cacheField>
    <cacheField name="Età" numFmtId="0">
      <sharedItems containsSemiMixedTypes="0" containsString="0" containsNumber="1" containsInteger="1" minValue="22" maxValue="66" count="19">
        <n v="22"/>
        <n v="24"/>
        <n v="27"/>
        <n v="28"/>
        <n v="29"/>
        <n v="30"/>
        <n v="32"/>
        <n v="34"/>
        <n v="35"/>
        <n v="36"/>
        <n v="37"/>
        <n v="38"/>
        <n v="39"/>
        <n v="43"/>
        <n v="45"/>
        <n v="53"/>
        <n v="55"/>
        <n v="62"/>
        <n v="66"/>
      </sharedItems>
      <fieldGroup base="5">
        <rangePr startNum="22" endNum="66" groupInterval="10"/>
        <groupItems count="7">
          <s v="&lt;22"/>
          <s v="22-31"/>
          <s v="32-41"/>
          <s v="42-51"/>
          <s v="52-61"/>
          <s v="62-71"/>
          <s v="&gt;72"/>
        </groupItems>
      </fieldGroup>
    </cacheField>
    <cacheField name="Età                        Funzione Frazione.anno)" numFmtId="0">
      <sharedItems containsSemiMixedTypes="0" containsString="0" containsNumber="1" containsInteger="1" minValue="22" maxValue="66"/>
    </cacheField>
    <cacheField name="Età                       (Diff. tra anni(T))" numFmtId="0">
      <sharedItems containsSemiMixedTypes="0" containsString="0" containsNumber="1" containsInteger="1" minValue="22" maxValue="66"/>
    </cacheField>
    <cacheField name="Anz_lavoro (Funzione)" numFmtId="0">
      <sharedItems containsSemiMixedTypes="0" containsString="0" containsNumber="1" containsInteger="1" minValue="2" maxValue="35" count="17">
        <n v="2"/>
        <n v="3"/>
        <n v="6"/>
        <n v="4"/>
        <n v="5"/>
        <n v="8"/>
        <n v="11"/>
        <n v="9"/>
        <n v="12"/>
        <n v="15"/>
        <n v="14"/>
        <n v="20"/>
        <n v="22"/>
        <n v="32"/>
        <n v="23"/>
        <n v="26"/>
        <n v="35"/>
      </sharedItems>
    </cacheField>
    <cacheField name="Anz_lavoro (Formula)" numFmtId="0">
      <sharedItems containsSemiMixedTypes="0" containsString="0" containsNumber="1" containsInteger="1" minValue="2" maxValue="35" count="17">
        <n v="2"/>
        <n v="3"/>
        <n v="6"/>
        <n v="4"/>
        <n v="5"/>
        <n v="8"/>
        <n v="11"/>
        <n v="9"/>
        <n v="12"/>
        <n v="15"/>
        <n v="14"/>
        <n v="20"/>
        <n v="22"/>
        <n v="32"/>
        <n v="23"/>
        <n v="26"/>
        <n v="35"/>
      </sharedItems>
      <fieldGroup base="9">
        <rangePr startNum="2" endNum="35" groupInterval="3"/>
        <groupItems count="13">
          <s v="&lt;2"/>
          <s v="2-4"/>
          <s v="5-7"/>
          <s v="8-10"/>
          <s v="11-13"/>
          <s v="14-16"/>
          <s v="17-19"/>
          <s v="20-22"/>
          <s v="23-25"/>
          <s v="26-28"/>
          <s v="29-31"/>
          <s v="32-35"/>
          <s v="&gt;35"/>
        </groupItems>
      </fieldGroup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x v="0"/>
    <x v="0"/>
    <x v="0"/>
    <x v="0"/>
    <n v="22"/>
    <n v="22"/>
    <x v="0"/>
    <x v="0"/>
  </r>
  <r>
    <x v="1"/>
    <x v="1"/>
    <x v="1"/>
    <x v="0"/>
    <x v="1"/>
    <x v="1"/>
    <n v="24"/>
    <n v="25"/>
    <x v="1"/>
    <x v="1"/>
  </r>
  <r>
    <x v="2"/>
    <x v="2"/>
    <x v="2"/>
    <x v="0"/>
    <x v="2"/>
    <x v="2"/>
    <n v="27"/>
    <n v="27"/>
    <x v="2"/>
    <x v="2"/>
  </r>
  <r>
    <x v="3"/>
    <x v="3"/>
    <x v="3"/>
    <x v="0"/>
    <x v="3"/>
    <x v="2"/>
    <n v="27"/>
    <n v="27"/>
    <x v="3"/>
    <x v="3"/>
  </r>
  <r>
    <x v="4"/>
    <x v="4"/>
    <x v="4"/>
    <x v="0"/>
    <x v="4"/>
    <x v="3"/>
    <n v="28"/>
    <n v="28"/>
    <x v="0"/>
    <x v="0"/>
  </r>
  <r>
    <x v="5"/>
    <x v="5"/>
    <x v="5"/>
    <x v="1"/>
    <x v="5"/>
    <x v="3"/>
    <n v="28"/>
    <n v="28"/>
    <x v="4"/>
    <x v="4"/>
  </r>
  <r>
    <x v="6"/>
    <x v="6"/>
    <x v="6"/>
    <x v="1"/>
    <x v="6"/>
    <x v="3"/>
    <n v="28"/>
    <n v="28"/>
    <x v="4"/>
    <x v="4"/>
  </r>
  <r>
    <x v="7"/>
    <x v="7"/>
    <x v="7"/>
    <x v="0"/>
    <x v="2"/>
    <x v="4"/>
    <n v="29"/>
    <n v="29"/>
    <x v="5"/>
    <x v="5"/>
  </r>
  <r>
    <x v="8"/>
    <x v="8"/>
    <x v="8"/>
    <x v="0"/>
    <x v="7"/>
    <x v="5"/>
    <n v="30"/>
    <n v="30"/>
    <x v="4"/>
    <x v="4"/>
  </r>
  <r>
    <x v="9"/>
    <x v="9"/>
    <x v="9"/>
    <x v="2"/>
    <x v="8"/>
    <x v="5"/>
    <n v="30"/>
    <n v="30"/>
    <x v="6"/>
    <x v="6"/>
  </r>
  <r>
    <x v="10"/>
    <x v="10"/>
    <x v="10"/>
    <x v="0"/>
    <x v="9"/>
    <x v="6"/>
    <n v="32"/>
    <n v="33"/>
    <x v="7"/>
    <x v="7"/>
  </r>
  <r>
    <x v="11"/>
    <x v="11"/>
    <x v="11"/>
    <x v="0"/>
    <x v="10"/>
    <x v="6"/>
    <n v="32"/>
    <n v="32"/>
    <x v="4"/>
    <x v="4"/>
  </r>
  <r>
    <x v="12"/>
    <x v="12"/>
    <x v="12"/>
    <x v="0"/>
    <x v="11"/>
    <x v="6"/>
    <n v="32"/>
    <n v="32"/>
    <x v="3"/>
    <x v="3"/>
  </r>
  <r>
    <x v="13"/>
    <x v="13"/>
    <x v="4"/>
    <x v="0"/>
    <x v="4"/>
    <x v="6"/>
    <n v="32"/>
    <n v="32"/>
    <x v="0"/>
    <x v="0"/>
  </r>
  <r>
    <x v="14"/>
    <x v="14"/>
    <x v="13"/>
    <x v="0"/>
    <x v="9"/>
    <x v="7"/>
    <n v="34"/>
    <n v="34"/>
    <x v="6"/>
    <x v="6"/>
  </r>
  <r>
    <x v="15"/>
    <x v="15"/>
    <x v="9"/>
    <x v="1"/>
    <x v="12"/>
    <x v="8"/>
    <n v="35"/>
    <n v="36"/>
    <x v="6"/>
    <x v="6"/>
  </r>
  <r>
    <x v="16"/>
    <x v="16"/>
    <x v="10"/>
    <x v="0"/>
    <x v="2"/>
    <x v="9"/>
    <n v="36"/>
    <n v="36"/>
    <x v="7"/>
    <x v="7"/>
  </r>
  <r>
    <x v="17"/>
    <x v="17"/>
    <x v="14"/>
    <x v="0"/>
    <x v="13"/>
    <x v="10"/>
    <n v="37"/>
    <n v="37"/>
    <x v="5"/>
    <x v="5"/>
  </r>
  <r>
    <x v="18"/>
    <x v="18"/>
    <x v="15"/>
    <x v="0"/>
    <x v="14"/>
    <x v="10"/>
    <n v="37"/>
    <n v="37"/>
    <x v="8"/>
    <x v="8"/>
  </r>
  <r>
    <x v="19"/>
    <x v="19"/>
    <x v="16"/>
    <x v="2"/>
    <x v="15"/>
    <x v="11"/>
    <n v="38"/>
    <n v="38"/>
    <x v="9"/>
    <x v="9"/>
  </r>
  <r>
    <x v="20"/>
    <x v="20"/>
    <x v="17"/>
    <x v="1"/>
    <x v="16"/>
    <x v="11"/>
    <n v="38"/>
    <n v="39"/>
    <x v="10"/>
    <x v="10"/>
  </r>
  <r>
    <x v="21"/>
    <x v="21"/>
    <x v="17"/>
    <x v="2"/>
    <x v="17"/>
    <x v="12"/>
    <n v="39"/>
    <n v="39"/>
    <x v="10"/>
    <x v="10"/>
  </r>
  <r>
    <x v="22"/>
    <x v="22"/>
    <x v="18"/>
    <x v="0"/>
    <x v="18"/>
    <x v="13"/>
    <n v="43"/>
    <n v="43"/>
    <x v="11"/>
    <x v="11"/>
  </r>
  <r>
    <x v="23"/>
    <x v="23"/>
    <x v="19"/>
    <x v="1"/>
    <x v="19"/>
    <x v="14"/>
    <n v="45"/>
    <n v="46"/>
    <x v="12"/>
    <x v="12"/>
  </r>
  <r>
    <x v="24"/>
    <x v="24"/>
    <x v="20"/>
    <x v="3"/>
    <x v="20"/>
    <x v="15"/>
    <n v="53"/>
    <n v="53"/>
    <x v="13"/>
    <x v="13"/>
  </r>
  <r>
    <x v="25"/>
    <x v="25"/>
    <x v="21"/>
    <x v="0"/>
    <x v="21"/>
    <x v="16"/>
    <n v="55"/>
    <n v="55"/>
    <x v="14"/>
    <x v="14"/>
  </r>
  <r>
    <x v="26"/>
    <x v="26"/>
    <x v="22"/>
    <x v="0"/>
    <x v="22"/>
    <x v="17"/>
    <n v="62"/>
    <n v="62"/>
    <x v="15"/>
    <x v="15"/>
  </r>
  <r>
    <x v="27"/>
    <x v="27"/>
    <x v="23"/>
    <x v="3"/>
    <x v="23"/>
    <x v="18"/>
    <n v="66"/>
    <n v="66"/>
    <x v="16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_pivot1" cacheId="2" applyNumberFormats="0" applyBorderFormats="0" applyFontFormats="0" applyPatternFormats="0" applyAlignmentFormats="0" applyWidthHeightFormats="1" dataCaption="Valori" updatedVersion="5" minRefreshableVersion="3" useAutoFormatting="1" itemPrintTitles="1" createdVersion="5" indent="0" outline="1" outlineData="1" chartFormat="101">
  <location ref="A4:J10" firstHeaderRow="1" firstDataRow="2" firstDataCol="1"/>
  <pivotFields count="10">
    <pivotField showAll="0">
      <items count="29">
        <item x="17"/>
        <item x="10"/>
        <item x="24"/>
        <item x="25"/>
        <item x="11"/>
        <item x="23"/>
        <item x="2"/>
        <item x="15"/>
        <item x="22"/>
        <item x="4"/>
        <item x="8"/>
        <item x="1"/>
        <item x="12"/>
        <item x="0"/>
        <item x="21"/>
        <item x="19"/>
        <item x="5"/>
        <item x="16"/>
        <item x="7"/>
        <item x="14"/>
        <item x="3"/>
        <item x="20"/>
        <item x="13"/>
        <item x="27"/>
        <item x="18"/>
        <item x="9"/>
        <item x="6"/>
        <item x="26"/>
        <item t="default"/>
      </items>
    </pivotField>
    <pivotField numFmtId="14" showAll="0">
      <items count="29"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0"/>
        <item x="11"/>
        <item x="13"/>
        <item x="12"/>
        <item x="8"/>
        <item x="9"/>
        <item x="7"/>
        <item x="5"/>
        <item x="6"/>
        <item x="4"/>
        <item x="2"/>
        <item x="3"/>
        <item x="1"/>
        <item x="0"/>
        <item t="default"/>
      </items>
    </pivotField>
    <pivotField numFmtId="14" showAll="0" sortType="descending"/>
    <pivotField axis="axisRow" multipleItemSelectionAllowed="1" showAll="0">
      <items count="5">
        <item x="1"/>
        <item x="2"/>
        <item x="3"/>
        <item x="0"/>
        <item t="default"/>
      </items>
    </pivotField>
    <pivotField dataField="1" numFmtId="164" showAll="0">
      <items count="25">
        <item x="0"/>
        <item x="4"/>
        <item x="1"/>
        <item x="3"/>
        <item x="6"/>
        <item x="11"/>
        <item x="10"/>
        <item x="5"/>
        <item x="7"/>
        <item x="2"/>
        <item x="9"/>
        <item x="12"/>
        <item x="19"/>
        <item x="14"/>
        <item x="16"/>
        <item x="21"/>
        <item x="13"/>
        <item x="22"/>
        <item x="18"/>
        <item x="15"/>
        <item x="8"/>
        <item x="17"/>
        <item x="20"/>
        <item x="23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 defaultSubtotal="0"/>
    <pivotField showAll="0"/>
    <pivotField showAll="0" sortType="ascending">
      <items count="18">
        <item x="0"/>
        <item x="1"/>
        <item x="3"/>
        <item x="4"/>
        <item x="2"/>
        <item x="5"/>
        <item x="7"/>
        <item x="6"/>
        <item x="8"/>
        <item x="10"/>
        <item x="9"/>
        <item x="11"/>
        <item x="12"/>
        <item x="14"/>
        <item x="15"/>
        <item x="13"/>
        <item x="16"/>
        <item t="default"/>
      </items>
    </pivotField>
    <pivotField axis="axisCol" showAll="0" sortType="ascending">
      <items count="14">
        <item x="0"/>
        <item x="12"/>
        <item h="1" x="4"/>
        <item x="5"/>
        <item x="6"/>
        <item x="7"/>
        <item x="8"/>
        <item x="1"/>
        <item x="9"/>
        <item x="10"/>
        <item x="11"/>
        <item x="2"/>
        <item x="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9">
    <i>
      <x v="3"/>
    </i>
    <i>
      <x v="5"/>
    </i>
    <i>
      <x v="6"/>
    </i>
    <i>
      <x v="7"/>
    </i>
    <i>
      <x v="8"/>
    </i>
    <i>
      <x v="10"/>
    </i>
    <i>
      <x v="11"/>
    </i>
    <i>
      <x v="12"/>
    </i>
    <i t="grand">
      <x/>
    </i>
  </colItems>
  <dataFields count="1">
    <dataField name="Somma di Stipendio" fld="4" baseField="0" baseItem="0"/>
  </dataFields>
  <chartFormats count="19">
    <chartFormat chart="14" format="17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2" format="16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4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2" format="16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82" format="17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82" format="17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82" format="17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82" format="17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82" format="17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82" format="17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82" format="17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1" format="14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" format="14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1" format="15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1" format="15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1" format="15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1" format="15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1" format="15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1" format="15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la_pivot2" cacheId="2" applyNumberFormats="0" applyBorderFormats="0" applyFontFormats="0" applyPatternFormats="0" applyAlignmentFormats="0" applyWidthHeightFormats="1" dataCaption="Valori" updatedVersion="5" minRefreshableVersion="3" showDrill="0" useAutoFormatting="1" itemPrintTitles="1" createdVersion="5" indent="0" outline="1" outlineData="1" multipleFieldFilters="0" chartFormat="53">
  <location ref="A4:B37" firstHeaderRow="1" firstDataRow="1" firstDataCol="1" rowPageCount="1" colPageCount="1"/>
  <pivotFields count="10">
    <pivotField axis="axisRow" showAll="0">
      <items count="29">
        <item x="17"/>
        <item x="10"/>
        <item x="24"/>
        <item x="25"/>
        <item x="11"/>
        <item x="23"/>
        <item x="2"/>
        <item x="15"/>
        <item x="22"/>
        <item x="4"/>
        <item x="8"/>
        <item x="1"/>
        <item x="12"/>
        <item x="0"/>
        <item x="21"/>
        <item x="19"/>
        <item x="5"/>
        <item x="16"/>
        <item x="7"/>
        <item x="14"/>
        <item x="3"/>
        <item x="20"/>
        <item x="13"/>
        <item x="27"/>
        <item x="18"/>
        <item x="9"/>
        <item x="6"/>
        <item x="26"/>
        <item t="default"/>
      </items>
    </pivotField>
    <pivotField numFmtId="14" showAll="0"/>
    <pivotField numFmtId="14" showAll="0"/>
    <pivotField axis="axisPage" multipleItemSelectionAllowed="1" showAll="0">
      <items count="5">
        <item x="1"/>
        <item x="2"/>
        <item x="3"/>
        <item x="0"/>
        <item t="default"/>
      </items>
    </pivotField>
    <pivotField dataField="1" numFmtId="164"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 defaultSubtotal="0"/>
    <pivotField showAll="0"/>
    <pivotField showAll="0"/>
    <pivotField axis="axisRow" multipleItemSelectionAllowed="1" showAll="0">
      <items count="14">
        <item x="0"/>
        <item x="1"/>
        <item x="2"/>
        <item x="3"/>
        <item h="1"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2">
    <field x="9"/>
    <field x="0"/>
  </rowFields>
  <rowItems count="33">
    <i>
      <x v="1"/>
    </i>
    <i r="1">
      <x v="9"/>
    </i>
    <i r="1">
      <x v="11"/>
    </i>
    <i r="1">
      <x v="12"/>
    </i>
    <i r="1">
      <x v="13"/>
    </i>
    <i r="1">
      <x v="20"/>
    </i>
    <i r="1">
      <x v="22"/>
    </i>
    <i>
      <x v="2"/>
    </i>
    <i r="1">
      <x v="4"/>
    </i>
    <i r="1">
      <x v="6"/>
    </i>
    <i r="1">
      <x v="10"/>
    </i>
    <i r="1">
      <x v="16"/>
    </i>
    <i r="1">
      <x v="26"/>
    </i>
    <i>
      <x v="3"/>
    </i>
    <i r="1">
      <x/>
    </i>
    <i r="1">
      <x v="1"/>
    </i>
    <i r="1">
      <x v="17"/>
    </i>
    <i r="1">
      <x v="18"/>
    </i>
    <i>
      <x v="5"/>
    </i>
    <i r="1">
      <x v="14"/>
    </i>
    <i r="1">
      <x v="15"/>
    </i>
    <i r="1">
      <x v="21"/>
    </i>
    <i>
      <x v="7"/>
    </i>
    <i r="1">
      <x v="5"/>
    </i>
    <i r="1">
      <x v="8"/>
    </i>
    <i>
      <x v="8"/>
    </i>
    <i r="1">
      <x v="3"/>
    </i>
    <i>
      <x v="9"/>
    </i>
    <i r="1">
      <x v="27"/>
    </i>
    <i>
      <x v="11"/>
    </i>
    <i r="1">
      <x v="2"/>
    </i>
    <i r="1">
      <x v="23"/>
    </i>
    <i t="grand">
      <x/>
    </i>
  </rowItems>
  <colItems count="1">
    <i/>
  </colItems>
  <pageFields count="1">
    <pageField fld="3" hier="-1"/>
  </pageFields>
  <dataFields count="1">
    <dataField name="Somma di Stipendio" fld="4" baseField="0" baseItem="0"/>
  </dataFields>
  <chartFormats count="2">
    <chartFormat chart="0" format="10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2" format="10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la_pivot3" cacheId="2" applyNumberFormats="0" applyBorderFormats="0" applyFontFormats="0" applyPatternFormats="0" applyAlignmentFormats="0" applyWidthHeightFormats="1" dataCaption="Valori" updatedVersion="5" minRefreshableVersion="3" useAutoFormatting="1" itemPrintTitles="1" createdVersion="5" indent="0" outline="1" outlineData="1" multipleFieldFilters="0" chartFormat="27">
  <location ref="A3:J9" firstHeaderRow="1" firstDataRow="2" firstDataCol="1" rowPageCount="1" colPageCount="1"/>
  <pivotFields count="10">
    <pivotField showAll="0"/>
    <pivotField numFmtId="14" showAll="0"/>
    <pivotField axis="axisPage" numFmtId="14" showAll="0">
      <items count="25">
        <item x="23"/>
        <item x="20"/>
        <item x="22"/>
        <item x="21"/>
        <item x="19"/>
        <item x="18"/>
        <item x="16"/>
        <item x="17"/>
        <item x="15"/>
        <item x="9"/>
        <item x="13"/>
        <item x="10"/>
        <item x="7"/>
        <item x="14"/>
        <item x="2"/>
        <item x="5"/>
        <item x="8"/>
        <item x="11"/>
        <item x="6"/>
        <item x="3"/>
        <item x="12"/>
        <item x="1"/>
        <item x="4"/>
        <item x="0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  <pivotField dataField="1" numFmtId="164"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 defaultSubtotal="0"/>
    <pivotField showAll="0"/>
    <pivotField showAll="0"/>
    <pivotField axis="axisCol" showAll="0">
      <items count="14">
        <item x="0"/>
        <item x="1"/>
        <item x="2"/>
        <item x="3"/>
        <item h="1"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9"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 t="grand">
      <x/>
    </i>
  </colItems>
  <pageFields count="1">
    <pageField fld="2" hier="-1"/>
  </pageFields>
  <dataFields count="1">
    <dataField name="Media di Stipendio" fld="4" subtotal="average" baseField="3" baseItem="1"/>
  </dataFields>
  <chartFormats count="20">
    <chartFormat chart="0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3" format="4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3" format="4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3" format="4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3" format="4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3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la_pivot3" cacheId="2" applyNumberFormats="0" applyBorderFormats="0" applyFontFormats="0" applyPatternFormats="0" applyAlignmentFormats="0" applyWidthHeightFormats="1" dataCaption="Valori" updatedVersion="5" minRefreshableVersion="3" useAutoFormatting="1" itemPrintTitles="1" createdVersion="5" indent="0" outline="1" outlineData="1" multipleFieldFilters="0" chartFormat="14">
  <location ref="A3:C8" firstHeaderRow="0" firstDataRow="1" firstDataCol="1"/>
  <pivotFields count="10">
    <pivotField axis="axisRow" showAll="0">
      <items count="29">
        <item x="17"/>
        <item x="10"/>
        <item x="24"/>
        <item x="25"/>
        <item x="11"/>
        <item x="23"/>
        <item x="2"/>
        <item x="15"/>
        <item x="22"/>
        <item x="4"/>
        <item x="8"/>
        <item x="1"/>
        <item x="12"/>
        <item x="0"/>
        <item x="21"/>
        <item x="19"/>
        <item x="5"/>
        <item x="16"/>
        <item x="7"/>
        <item x="14"/>
        <item x="3"/>
        <item x="20"/>
        <item x="13"/>
        <item x="27"/>
        <item x="18"/>
        <item x="9"/>
        <item x="6"/>
        <item x="26"/>
        <item t="default"/>
      </items>
    </pivotField>
    <pivotField numFmtId="14" showAll="0"/>
    <pivotField numFmtId="14" showAll="0"/>
    <pivotField axis="axisRow" showAll="0">
      <items count="5">
        <item sd="0" x="1"/>
        <item sd="0" x="2"/>
        <item sd="0" x="3"/>
        <item sd="0" x="0"/>
        <item t="default"/>
      </items>
    </pivotField>
    <pivotField dataField="1" numFmtId="164"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>
      <items count="14">
        <item h="1" x="0"/>
        <item x="1"/>
        <item x="2"/>
        <item h="1" x="3"/>
        <item x="4"/>
        <item x="5"/>
        <item h="1" x="6"/>
        <item x="7"/>
        <item x="8"/>
        <item x="9"/>
        <item h="1" x="10"/>
        <item x="11"/>
        <item h="1" x="12"/>
        <item t="default"/>
      </items>
    </pivotField>
  </pivotFields>
  <rowFields count="2">
    <field x="3"/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Media di Età" fld="5" subtotal="average" baseField="3" baseItem="0"/>
    <dataField name="Media di Stipendio" fld="4" subtotal="average" baseField="3" baseItem="2"/>
  </dataFields>
  <formats count="1">
    <format dxfId="0">
      <pivotArea outline="0" collapsedLevelsAreSubtotals="1" fieldPosition="0"/>
    </format>
  </formats>
  <chartFormats count="1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9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8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9" format="19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9" format="20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9" format="21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la_pivot1" cacheId="2" applyNumberFormats="0" applyBorderFormats="0" applyFontFormats="0" applyPatternFormats="0" applyAlignmentFormats="0" applyWidthHeightFormats="1" dataCaption="Valori" updatedVersion="5" minRefreshableVersion="3" useAutoFormatting="1" itemPrintTitles="1" createdVersion="5" indent="0" outline="1" outlineData="1" multipleFieldFilters="0" chartFormat="20">
  <location ref="A3:G23" firstHeaderRow="1" firstDataRow="2" firstDataCol="1"/>
  <pivotFields count="10">
    <pivotField showAll="0"/>
    <pivotField numFmtId="14" showAll="0"/>
    <pivotField numFmtId="14" showAll="0"/>
    <pivotField axis="axisRow" showAll="0">
      <items count="5">
        <item x="1"/>
        <item x="2"/>
        <item x="3"/>
        <item x="0"/>
        <item t="default"/>
      </items>
    </pivotField>
    <pivotField numFmtId="164"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axis="axisRow" dataFiel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2">
    <field x="3"/>
    <field x="9"/>
  </rowFields>
  <rowItems count="19">
    <i>
      <x/>
    </i>
    <i r="1">
      <x v="2"/>
    </i>
    <i r="1">
      <x v="4"/>
    </i>
    <i r="1">
      <x v="5"/>
    </i>
    <i r="1">
      <x v="7"/>
    </i>
    <i>
      <x v="1"/>
    </i>
    <i r="1">
      <x v="4"/>
    </i>
    <i r="1">
      <x v="5"/>
    </i>
    <i>
      <x v="2"/>
    </i>
    <i r="1">
      <x v="11"/>
    </i>
    <i>
      <x v="3"/>
    </i>
    <i r="1">
      <x v="1"/>
    </i>
    <i r="1">
      <x v="2"/>
    </i>
    <i r="1">
      <x v="3"/>
    </i>
    <i r="1">
      <x v="4"/>
    </i>
    <i r="1">
      <x v="7"/>
    </i>
    <i r="1">
      <x v="8"/>
    </i>
    <i r="1">
      <x v="9"/>
    </i>
    <i t="grand">
      <x/>
    </i>
  </rowItems>
  <colFields count="1">
    <field x="5"/>
  </colFields>
  <colItems count="6">
    <i>
      <x v="1"/>
    </i>
    <i>
      <x v="2"/>
    </i>
    <i>
      <x v="3"/>
    </i>
    <i>
      <x v="4"/>
    </i>
    <i>
      <x v="5"/>
    </i>
    <i t="grand">
      <x/>
    </i>
  </colItems>
  <dataFields count="1">
    <dataField name="Conteggio di Anz_lavoro (Formula)" fld="9" subtotal="count" baseField="0" baseItem="0"/>
  </dataFields>
  <chartFormats count="30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9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7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7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7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7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7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8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8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8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8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8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9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9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9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9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9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iltroDati_Settore" sourceName="Settore">
  <pivotTables>
    <pivotTable tabId="3" name="Tabella_pivot1"/>
    <pivotTable tabId="4" name="Tabella_pivot2"/>
    <pivotTable tabId="5" name="Tabella_pivot3"/>
  </pivotTables>
  <data>
    <tabular pivotCacheId="2">
      <items count="4">
        <i x="1" s="1"/>
        <i x="2" s="1"/>
        <i x="3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iltroDati_Anz_lavoro__Formula" sourceName="Anz_lavoro (Formula)">
  <pivotTables>
    <pivotTable tabId="4" name="Tabella_pivot2"/>
    <pivotTable tabId="3" name="Tabella_pivot1"/>
    <pivotTable tabId="5" name="Tabella_pivot3"/>
  </pivotTables>
  <data>
    <tabular pivotCacheId="2" customListSort="0">
      <items count="13">
        <i x="4"/>
        <i x="5" s="1"/>
        <i x="7" s="1"/>
        <i x="8" s="1"/>
        <i x="1" s="1"/>
        <i x="9" s="1"/>
        <i x="11" s="1"/>
        <i x="2" s="1"/>
        <i x="3" s="1"/>
        <i x="0" s="1" nd="1"/>
        <i x="12" s="1" nd="1"/>
        <i x="6" s="1" nd="1"/>
        <i x="10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iltroDati_Stipendio" sourceName="Stipendio">
  <pivotTables>
    <pivotTable tabId="3" name="Tabella_pivot1"/>
  </pivotTables>
  <data>
    <tabular pivotCacheId="2">
      <items count="24">
        <i x="0" s="1"/>
        <i x="4" s="1"/>
        <i x="1" s="1"/>
        <i x="3" s="1"/>
        <i x="6" s="1"/>
        <i x="11" s="1"/>
        <i x="10" s="1"/>
        <i x="5" s="1"/>
        <i x="7" s="1"/>
        <i x="2" s="1"/>
        <i x="9" s="1"/>
        <i x="19" s="1"/>
        <i x="16" s="1"/>
        <i x="21" s="1"/>
        <i x="13" s="1"/>
        <i x="22" s="1"/>
        <i x="18" s="1"/>
        <i x="15" s="1"/>
        <i x="17" s="1"/>
        <i x="20" s="1"/>
        <i x="23" s="1"/>
        <i x="12" s="1" nd="1"/>
        <i x="14" s="1" nd="1"/>
        <i x="8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ettore" cache="FiltroDati_Settore" caption="Settore" style="SlicerStyleLight4" rowHeight="234950"/>
  <slicer name="Anz_lavoro (Formula)" cache="FiltroDati_Anz_lavoro__Formula" caption="Anz_lavoro" startItem="1" style="SlicerStyleLight4" rowHeight="234950"/>
  <slicer name="Stipendio" cache="FiltroDati_Stipendio" caption="Stipendio" style="SlicerStyleLight4" rowHeight="234950"/>
</slicer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4:J10"/>
  <sheetViews>
    <sheetView workbookViewId="0">
      <selection activeCell="E35" sqref="E35"/>
    </sheetView>
  </sheetViews>
  <sheetFormatPr defaultRowHeight="14.4" x14ac:dyDescent="0.3"/>
  <cols>
    <col min="1" max="1" width="18.109375" bestFit="1" customWidth="1"/>
    <col min="2" max="2" width="20.109375" bestFit="1" customWidth="1"/>
    <col min="3" max="4" width="5.6640625" bestFit="1" customWidth="1"/>
    <col min="5" max="5" width="5" bestFit="1" customWidth="1"/>
    <col min="6" max="7" width="5.6640625" bestFit="1" customWidth="1"/>
    <col min="8" max="9" width="5" bestFit="1" customWidth="1"/>
    <col min="10" max="11" width="17.21875" bestFit="1" customWidth="1"/>
    <col min="12" max="12" width="5.6640625" customWidth="1"/>
    <col min="13" max="13" width="17.21875" customWidth="1"/>
    <col min="14" max="14" width="15.77734375" customWidth="1"/>
    <col min="15" max="15" width="19.5546875" customWidth="1"/>
    <col min="16" max="16" width="15.77734375" customWidth="1"/>
    <col min="17" max="17" width="19.5546875" customWidth="1"/>
    <col min="18" max="18" width="15.77734375" customWidth="1"/>
    <col min="19" max="19" width="19.5546875" customWidth="1"/>
    <col min="20" max="20" width="15.77734375" customWidth="1"/>
    <col min="21" max="21" width="19.5546875" customWidth="1"/>
    <col min="22" max="22" width="15.77734375" customWidth="1"/>
    <col min="23" max="23" width="19.5546875" customWidth="1"/>
    <col min="24" max="24" width="14.6640625" customWidth="1"/>
    <col min="25" max="25" width="18.5546875" customWidth="1"/>
    <col min="26" max="26" width="15.77734375" customWidth="1"/>
    <col min="27" max="27" width="19.5546875" customWidth="1"/>
    <col min="28" max="28" width="15.77734375" customWidth="1"/>
    <col min="29" max="29" width="19.5546875" customWidth="1"/>
    <col min="30" max="30" width="15.77734375" customWidth="1"/>
    <col min="31" max="31" width="19.5546875" customWidth="1"/>
    <col min="32" max="32" width="15.77734375" customWidth="1"/>
    <col min="33" max="33" width="19.5546875" customWidth="1"/>
    <col min="34" max="34" width="15.77734375" customWidth="1"/>
    <col min="35" max="35" width="19.5546875" customWidth="1"/>
    <col min="36" max="36" width="15.77734375" customWidth="1"/>
    <col min="37" max="37" width="19.5546875" customWidth="1"/>
    <col min="38" max="38" width="15.77734375" customWidth="1"/>
    <col min="39" max="39" width="19.5546875" customWidth="1"/>
    <col min="40" max="40" width="15.77734375" customWidth="1"/>
    <col min="41" max="41" width="19.5546875" customWidth="1"/>
    <col min="42" max="42" width="15.77734375" customWidth="1"/>
    <col min="43" max="43" width="19.5546875" customWidth="1"/>
    <col min="44" max="44" width="14.6640625" customWidth="1"/>
    <col min="45" max="45" width="18.5546875" customWidth="1"/>
    <col min="46" max="46" width="14.6640625" customWidth="1"/>
    <col min="47" max="47" width="18.5546875" customWidth="1"/>
    <col min="48" max="48" width="14.6640625" customWidth="1"/>
    <col min="49" max="49" width="18.5546875" customWidth="1"/>
    <col min="50" max="50" width="14.6640625" customWidth="1"/>
    <col min="51" max="51" width="18.5546875" customWidth="1"/>
    <col min="52" max="52" width="14.6640625" customWidth="1"/>
    <col min="53" max="53" width="18.5546875" customWidth="1"/>
    <col min="54" max="54" width="14.6640625" customWidth="1"/>
    <col min="55" max="55" width="18.5546875" customWidth="1"/>
    <col min="56" max="56" width="14.6640625" customWidth="1"/>
    <col min="57" max="57" width="18.5546875" customWidth="1"/>
    <col min="58" max="58" width="17.21875" customWidth="1"/>
    <col min="59" max="59" width="15.77734375" bestFit="1" customWidth="1"/>
    <col min="60" max="60" width="16.5546875" bestFit="1" customWidth="1"/>
    <col min="61" max="61" width="19.5546875" bestFit="1" customWidth="1"/>
    <col min="62" max="62" width="15.77734375" bestFit="1" customWidth="1"/>
    <col min="63" max="63" width="16.5546875" bestFit="1" customWidth="1"/>
    <col min="64" max="64" width="19.5546875" bestFit="1" customWidth="1"/>
    <col min="65" max="65" width="14.6640625" bestFit="1" customWidth="1"/>
    <col min="66" max="66" width="16.5546875" bestFit="1" customWidth="1"/>
    <col min="67" max="67" width="18.5546875" bestFit="1" customWidth="1"/>
    <col min="68" max="68" width="14.6640625" bestFit="1" customWidth="1"/>
    <col min="69" max="69" width="16.5546875" bestFit="1" customWidth="1"/>
    <col min="70" max="70" width="18.5546875" bestFit="1" customWidth="1"/>
    <col min="71" max="71" width="14.6640625" bestFit="1" customWidth="1"/>
    <col min="72" max="72" width="16.5546875" bestFit="1" customWidth="1"/>
    <col min="73" max="73" width="18.5546875" bestFit="1" customWidth="1"/>
    <col min="74" max="74" width="14.6640625" bestFit="1" customWidth="1"/>
    <col min="75" max="75" width="16.5546875" bestFit="1" customWidth="1"/>
    <col min="76" max="76" width="18.5546875" bestFit="1" customWidth="1"/>
    <col min="77" max="77" width="14.6640625" bestFit="1" customWidth="1"/>
    <col min="78" max="78" width="16.5546875" bestFit="1" customWidth="1"/>
    <col min="79" max="79" width="18.5546875" bestFit="1" customWidth="1"/>
    <col min="80" max="80" width="14.6640625" bestFit="1" customWidth="1"/>
    <col min="81" max="81" width="16.5546875" bestFit="1" customWidth="1"/>
    <col min="82" max="82" width="18.5546875" bestFit="1" customWidth="1"/>
    <col min="83" max="83" width="14.6640625" bestFit="1" customWidth="1"/>
    <col min="84" max="84" width="16.5546875" bestFit="1" customWidth="1"/>
    <col min="85" max="85" width="18.5546875" bestFit="1" customWidth="1"/>
    <col min="86" max="86" width="17.21875" bestFit="1" customWidth="1"/>
  </cols>
  <sheetData>
    <row r="4" spans="1:10" x14ac:dyDescent="0.3">
      <c r="A4" s="24" t="s">
        <v>44</v>
      </c>
      <c r="B4" s="24" t="s">
        <v>41</v>
      </c>
    </row>
    <row r="5" spans="1:10" x14ac:dyDescent="0.3">
      <c r="A5" s="24" t="s">
        <v>43</v>
      </c>
      <c r="B5" t="s">
        <v>58</v>
      </c>
      <c r="C5" t="s">
        <v>59</v>
      </c>
      <c r="D5" t="s">
        <v>60</v>
      </c>
      <c r="E5" t="s">
        <v>54</v>
      </c>
      <c r="F5" t="s">
        <v>61</v>
      </c>
      <c r="G5" t="s">
        <v>62</v>
      </c>
      <c r="H5" t="s">
        <v>55</v>
      </c>
      <c r="I5" t="s">
        <v>56</v>
      </c>
      <c r="J5" t="s">
        <v>42</v>
      </c>
    </row>
    <row r="6" spans="1:10" x14ac:dyDescent="0.3">
      <c r="A6" s="25" t="s">
        <v>0</v>
      </c>
      <c r="B6" s="27">
        <v>1650</v>
      </c>
      <c r="C6" s="27">
        <v>1599</v>
      </c>
      <c r="D6" s="27"/>
      <c r="E6" s="27"/>
      <c r="F6" s="27"/>
      <c r="G6" s="27"/>
      <c r="H6" s="27">
        <v>2645</v>
      </c>
      <c r="I6" s="27"/>
      <c r="J6" s="27">
        <v>5894</v>
      </c>
    </row>
    <row r="7" spans="1:10" x14ac:dyDescent="0.3">
      <c r="A7" s="25" t="s">
        <v>9</v>
      </c>
      <c r="B7" s="27">
        <v>5043</v>
      </c>
      <c r="C7" s="27"/>
      <c r="D7" s="27"/>
      <c r="E7" s="27"/>
      <c r="F7" s="27"/>
      <c r="G7" s="27"/>
      <c r="H7" s="27"/>
      <c r="I7" s="27"/>
      <c r="J7" s="27">
        <v>5043</v>
      </c>
    </row>
    <row r="8" spans="1:10" x14ac:dyDescent="0.3">
      <c r="A8" s="25" t="s">
        <v>1</v>
      </c>
      <c r="B8" s="27"/>
      <c r="C8" s="27"/>
      <c r="D8" s="27"/>
      <c r="E8" s="27"/>
      <c r="F8" s="27"/>
      <c r="G8" s="27">
        <v>6957</v>
      </c>
      <c r="H8" s="27"/>
      <c r="I8" s="27"/>
      <c r="J8" s="27">
        <v>6957</v>
      </c>
    </row>
    <row r="9" spans="1:10" x14ac:dyDescent="0.3">
      <c r="A9" s="25" t="s">
        <v>2</v>
      </c>
      <c r="B9" s="27"/>
      <c r="C9" s="27">
        <v>2152</v>
      </c>
      <c r="D9" s="27">
        <v>1670</v>
      </c>
      <c r="E9" s="27">
        <v>7562</v>
      </c>
      <c r="F9" s="27">
        <v>1750</v>
      </c>
      <c r="G9" s="27"/>
      <c r="H9" s="27">
        <v>4124</v>
      </c>
      <c r="I9" s="27">
        <v>5980</v>
      </c>
      <c r="J9" s="27">
        <v>23238</v>
      </c>
    </row>
    <row r="10" spans="1:10" x14ac:dyDescent="0.3">
      <c r="A10" s="25" t="s">
        <v>42</v>
      </c>
      <c r="B10" s="27">
        <v>6693</v>
      </c>
      <c r="C10" s="27">
        <v>3751</v>
      </c>
      <c r="D10" s="27">
        <v>1670</v>
      </c>
      <c r="E10" s="27">
        <v>7562</v>
      </c>
      <c r="F10" s="27">
        <v>1750</v>
      </c>
      <c r="G10" s="27">
        <v>6957</v>
      </c>
      <c r="H10" s="27">
        <v>6769</v>
      </c>
      <c r="I10" s="27">
        <v>5980</v>
      </c>
      <c r="J10" s="27">
        <v>41132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7"/>
  <sheetViews>
    <sheetView topLeftCell="A4" zoomScale="110" zoomScaleNormal="110" workbookViewId="0">
      <selection activeCell="B24" sqref="B24"/>
    </sheetView>
  </sheetViews>
  <sheetFormatPr defaultRowHeight="14.4" x14ac:dyDescent="0.3"/>
  <cols>
    <col min="1" max="1" width="17.33203125" bestFit="1" customWidth="1"/>
    <col min="2" max="2" width="18.109375" customWidth="1"/>
    <col min="3" max="3" width="12" bestFit="1" customWidth="1"/>
    <col min="4" max="4" width="8.77734375" bestFit="1" customWidth="1"/>
    <col min="5" max="5" width="10.5546875" bestFit="1" customWidth="1"/>
    <col min="6" max="6" width="17.21875" bestFit="1" customWidth="1"/>
    <col min="7" max="20" width="3" bestFit="1" customWidth="1"/>
    <col min="21" max="21" width="17.21875" bestFit="1" customWidth="1"/>
    <col min="22" max="29" width="28.44140625" customWidth="1"/>
    <col min="30" max="38" width="28.44140625" bestFit="1" customWidth="1"/>
    <col min="39" max="39" width="23.5546875" bestFit="1" customWidth="1"/>
    <col min="40" max="40" width="34" bestFit="1" customWidth="1"/>
    <col min="41" max="41" width="19.5546875" bestFit="1" customWidth="1"/>
    <col min="42" max="42" width="15.77734375" bestFit="1" customWidth="1"/>
    <col min="43" max="43" width="19.5546875" bestFit="1" customWidth="1"/>
    <col min="44" max="44" width="14.6640625" bestFit="1" customWidth="1"/>
    <col min="45" max="45" width="18.5546875" bestFit="1" customWidth="1"/>
    <col min="46" max="46" width="14.6640625" bestFit="1" customWidth="1"/>
    <col min="47" max="47" width="18.5546875" bestFit="1" customWidth="1"/>
    <col min="48" max="48" width="14.6640625" bestFit="1" customWidth="1"/>
    <col min="49" max="49" width="18.5546875" bestFit="1" customWidth="1"/>
    <col min="50" max="50" width="14.6640625" bestFit="1" customWidth="1"/>
    <col min="51" max="51" width="18.5546875" bestFit="1" customWidth="1"/>
    <col min="52" max="52" width="14.6640625" bestFit="1" customWidth="1"/>
    <col min="53" max="53" width="18.5546875" bestFit="1" customWidth="1"/>
    <col min="54" max="54" width="14.6640625" bestFit="1" customWidth="1"/>
    <col min="55" max="55" width="18.5546875" bestFit="1" customWidth="1"/>
    <col min="56" max="56" width="14.6640625" bestFit="1" customWidth="1"/>
    <col min="57" max="57" width="18.5546875" bestFit="1" customWidth="1"/>
    <col min="58" max="58" width="17.21875" bestFit="1" customWidth="1"/>
  </cols>
  <sheetData>
    <row r="2" spans="1:2" x14ac:dyDescent="0.3">
      <c r="A2" s="24" t="s">
        <v>4</v>
      </c>
      <c r="B2" t="s">
        <v>45</v>
      </c>
    </row>
    <row r="4" spans="1:2" x14ac:dyDescent="0.3">
      <c r="A4" s="24" t="s">
        <v>43</v>
      </c>
      <c r="B4" t="s">
        <v>44</v>
      </c>
    </row>
    <row r="5" spans="1:2" x14ac:dyDescent="0.3">
      <c r="A5" s="25" t="s">
        <v>54</v>
      </c>
      <c r="B5" s="27">
        <v>7562</v>
      </c>
    </row>
    <row r="6" spans="1:2" x14ac:dyDescent="0.3">
      <c r="A6" s="26" t="s">
        <v>27</v>
      </c>
      <c r="B6" s="27">
        <v>1250</v>
      </c>
    </row>
    <row r="7" spans="1:2" x14ac:dyDescent="0.3">
      <c r="A7" s="26" t="s">
        <v>11</v>
      </c>
      <c r="B7" s="27">
        <v>1252</v>
      </c>
    </row>
    <row r="8" spans="1:2" x14ac:dyDescent="0.3">
      <c r="A8" s="26" t="s">
        <v>29</v>
      </c>
      <c r="B8" s="27">
        <v>1310</v>
      </c>
    </row>
    <row r="9" spans="1:2" x14ac:dyDescent="0.3">
      <c r="A9" s="26" t="s">
        <v>30</v>
      </c>
      <c r="B9" s="27">
        <v>1230</v>
      </c>
    </row>
    <row r="10" spans="1:2" x14ac:dyDescent="0.3">
      <c r="A10" s="26" t="s">
        <v>37</v>
      </c>
      <c r="B10" s="27">
        <v>1270</v>
      </c>
    </row>
    <row r="11" spans="1:2" x14ac:dyDescent="0.3">
      <c r="A11" s="26" t="s">
        <v>13</v>
      </c>
      <c r="B11" s="27">
        <v>1250</v>
      </c>
    </row>
    <row r="12" spans="1:2" x14ac:dyDescent="0.3">
      <c r="A12" s="25" t="s">
        <v>55</v>
      </c>
      <c r="B12" s="27">
        <v>6769</v>
      </c>
    </row>
    <row r="13" spans="1:2" x14ac:dyDescent="0.3">
      <c r="A13" s="26" t="s">
        <v>22</v>
      </c>
      <c r="B13" s="27">
        <v>1340</v>
      </c>
    </row>
    <row r="14" spans="1:2" x14ac:dyDescent="0.3">
      <c r="A14" s="26" t="s">
        <v>24</v>
      </c>
      <c r="B14" s="27">
        <v>1414</v>
      </c>
    </row>
    <row r="15" spans="1:2" x14ac:dyDescent="0.3">
      <c r="A15" s="26" t="s">
        <v>28</v>
      </c>
      <c r="B15" s="27">
        <v>1370</v>
      </c>
    </row>
    <row r="16" spans="1:2" x14ac:dyDescent="0.3">
      <c r="A16" s="26" t="s">
        <v>33</v>
      </c>
      <c r="B16" s="27">
        <v>1365</v>
      </c>
    </row>
    <row r="17" spans="1:2" x14ac:dyDescent="0.3">
      <c r="A17" s="26" t="s">
        <v>17</v>
      </c>
      <c r="B17" s="27">
        <v>1280</v>
      </c>
    </row>
    <row r="18" spans="1:2" x14ac:dyDescent="0.3">
      <c r="A18" s="25" t="s">
        <v>56</v>
      </c>
      <c r="B18" s="27">
        <v>5980</v>
      </c>
    </row>
    <row r="19" spans="1:2" x14ac:dyDescent="0.3">
      <c r="A19" s="26" t="s">
        <v>10</v>
      </c>
      <c r="B19" s="27">
        <v>1676</v>
      </c>
    </row>
    <row r="20" spans="1:2" x14ac:dyDescent="0.3">
      <c r="A20" s="26" t="s">
        <v>19</v>
      </c>
      <c r="B20" s="27">
        <v>1476</v>
      </c>
    </row>
    <row r="21" spans="1:2" x14ac:dyDescent="0.3">
      <c r="A21" s="26" t="s">
        <v>34</v>
      </c>
      <c r="B21" s="27">
        <v>1414</v>
      </c>
    </row>
    <row r="22" spans="1:2" x14ac:dyDescent="0.3">
      <c r="A22" s="26" t="s">
        <v>35</v>
      </c>
      <c r="B22" s="27">
        <v>1414</v>
      </c>
    </row>
    <row r="23" spans="1:2" x14ac:dyDescent="0.3">
      <c r="A23" s="25" t="s">
        <v>58</v>
      </c>
      <c r="B23" s="27">
        <v>6693</v>
      </c>
    </row>
    <row r="24" spans="1:2" x14ac:dyDescent="0.3">
      <c r="A24" s="26" t="s">
        <v>31</v>
      </c>
      <c r="B24" s="27">
        <v>2768</v>
      </c>
    </row>
    <row r="25" spans="1:2" x14ac:dyDescent="0.3">
      <c r="A25" s="26" t="s">
        <v>32</v>
      </c>
      <c r="B25" s="27">
        <v>2275</v>
      </c>
    </row>
    <row r="26" spans="1:2" x14ac:dyDescent="0.3">
      <c r="A26" s="26" t="s">
        <v>12</v>
      </c>
      <c r="B26" s="27">
        <v>1650</v>
      </c>
    </row>
    <row r="27" spans="1:2" x14ac:dyDescent="0.3">
      <c r="A27" s="25" t="s">
        <v>59</v>
      </c>
      <c r="B27" s="27">
        <v>3751</v>
      </c>
    </row>
    <row r="28" spans="1:2" x14ac:dyDescent="0.3">
      <c r="A28" s="26" t="s">
        <v>23</v>
      </c>
      <c r="B28" s="27">
        <v>1599</v>
      </c>
    </row>
    <row r="29" spans="1:2" x14ac:dyDescent="0.3">
      <c r="A29" s="26" t="s">
        <v>26</v>
      </c>
      <c r="B29" s="27">
        <v>2152</v>
      </c>
    </row>
    <row r="30" spans="1:2" x14ac:dyDescent="0.3">
      <c r="A30" s="25" t="s">
        <v>60</v>
      </c>
      <c r="B30" s="27">
        <v>1670</v>
      </c>
    </row>
    <row r="31" spans="1:2" x14ac:dyDescent="0.3">
      <c r="A31" s="26" t="s">
        <v>21</v>
      </c>
      <c r="B31" s="27">
        <v>1670</v>
      </c>
    </row>
    <row r="32" spans="1:2" x14ac:dyDescent="0.3">
      <c r="A32" s="25" t="s">
        <v>61</v>
      </c>
      <c r="B32" s="27">
        <v>1750</v>
      </c>
    </row>
    <row r="33" spans="1:2" x14ac:dyDescent="0.3">
      <c r="A33" s="26" t="s">
        <v>18</v>
      </c>
      <c r="B33" s="27">
        <v>1750</v>
      </c>
    </row>
    <row r="34" spans="1:2" x14ac:dyDescent="0.3">
      <c r="A34" s="25" t="s">
        <v>62</v>
      </c>
      <c r="B34" s="27">
        <v>6957</v>
      </c>
    </row>
    <row r="35" spans="1:2" x14ac:dyDescent="0.3">
      <c r="A35" s="26" t="s">
        <v>20</v>
      </c>
      <c r="B35" s="27">
        <v>3277</v>
      </c>
    </row>
    <row r="36" spans="1:2" x14ac:dyDescent="0.3">
      <c r="A36" s="26" t="s">
        <v>14</v>
      </c>
      <c r="B36" s="27">
        <v>3680</v>
      </c>
    </row>
    <row r="37" spans="1:2" x14ac:dyDescent="0.3">
      <c r="A37" s="25" t="s">
        <v>42</v>
      </c>
      <c r="B37" s="27">
        <v>41132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0" zoomScaleNormal="80" workbookViewId="0">
      <selection activeCell="H20" sqref="H20"/>
    </sheetView>
  </sheetViews>
  <sheetFormatPr defaultRowHeight="14.4" x14ac:dyDescent="0.3"/>
  <cols>
    <col min="1" max="1" width="17.77734375" bestFit="1" customWidth="1"/>
    <col min="2" max="2" width="21.109375" bestFit="1" customWidth="1"/>
    <col min="3" max="3" width="12" bestFit="1" customWidth="1"/>
    <col min="4" max="4" width="5" bestFit="1" customWidth="1"/>
    <col min="5" max="6" width="7" bestFit="1" customWidth="1"/>
    <col min="7" max="7" width="5.6640625" bestFit="1" customWidth="1"/>
    <col min="8" max="8" width="5.6640625" customWidth="1"/>
    <col min="9" max="9" width="7" bestFit="1" customWidth="1"/>
    <col min="10" max="11" width="17.77734375" bestFit="1" customWidth="1"/>
    <col min="12" max="18" width="5" bestFit="1" customWidth="1"/>
    <col min="19" max="19" width="17.77734375" bestFit="1" customWidth="1"/>
    <col min="20" max="20" width="12.6640625" bestFit="1" customWidth="1"/>
    <col min="21" max="21" width="10.33203125" bestFit="1" customWidth="1"/>
    <col min="22" max="23" width="13.77734375" bestFit="1" customWidth="1"/>
    <col min="24" max="25" width="12.6640625" bestFit="1" customWidth="1"/>
    <col min="26" max="26" width="11.33203125" bestFit="1" customWidth="1"/>
    <col min="27" max="27" width="13.77734375" bestFit="1" customWidth="1"/>
    <col min="28" max="28" width="11.33203125" bestFit="1" customWidth="1"/>
    <col min="29" max="30" width="13.77734375" bestFit="1" customWidth="1"/>
    <col min="31" max="31" width="12.6640625" bestFit="1" customWidth="1"/>
    <col min="32" max="32" width="11.33203125" bestFit="1" customWidth="1"/>
    <col min="33" max="33" width="13.77734375" bestFit="1" customWidth="1"/>
    <col min="34" max="34" width="12.6640625" bestFit="1" customWidth="1"/>
    <col min="35" max="35" width="11.33203125" bestFit="1" customWidth="1"/>
    <col min="36" max="36" width="17.21875" bestFit="1" customWidth="1"/>
  </cols>
  <sheetData>
    <row r="1" spans="1:10" x14ac:dyDescent="0.3">
      <c r="A1" s="24" t="s">
        <v>7</v>
      </c>
      <c r="B1" t="s">
        <v>45</v>
      </c>
    </row>
    <row r="3" spans="1:10" x14ac:dyDescent="0.3">
      <c r="A3" s="24" t="s">
        <v>46</v>
      </c>
      <c r="B3" s="24" t="s">
        <v>41</v>
      </c>
    </row>
    <row r="4" spans="1:10" x14ac:dyDescent="0.3">
      <c r="A4" s="24" t="s">
        <v>43</v>
      </c>
      <c r="B4" t="s">
        <v>54</v>
      </c>
      <c r="C4" t="s">
        <v>55</v>
      </c>
      <c r="D4" t="s">
        <v>56</v>
      </c>
      <c r="E4" t="s">
        <v>58</v>
      </c>
      <c r="F4" t="s">
        <v>59</v>
      </c>
      <c r="G4" t="s">
        <v>60</v>
      </c>
      <c r="H4" t="s">
        <v>61</v>
      </c>
      <c r="I4" t="s">
        <v>62</v>
      </c>
      <c r="J4" t="s">
        <v>42</v>
      </c>
    </row>
    <row r="5" spans="1:10" x14ac:dyDescent="0.3">
      <c r="A5" s="25" t="s">
        <v>0</v>
      </c>
      <c r="B5" s="27"/>
      <c r="C5" s="27">
        <v>1322.5</v>
      </c>
      <c r="D5" s="27"/>
      <c r="E5" s="27">
        <v>1650</v>
      </c>
      <c r="F5" s="27">
        <v>1599</v>
      </c>
      <c r="G5" s="27"/>
      <c r="H5" s="27"/>
      <c r="I5" s="27"/>
      <c r="J5" s="27">
        <v>1473.5</v>
      </c>
    </row>
    <row r="6" spans="1:10" x14ac:dyDescent="0.3">
      <c r="A6" s="25" t="s">
        <v>9</v>
      </c>
      <c r="B6" s="27"/>
      <c r="C6" s="27"/>
      <c r="D6" s="27"/>
      <c r="E6" s="27">
        <v>2521.5</v>
      </c>
      <c r="F6" s="27"/>
      <c r="G6" s="27"/>
      <c r="H6" s="27"/>
      <c r="I6" s="27"/>
      <c r="J6" s="27">
        <v>2521.5</v>
      </c>
    </row>
    <row r="7" spans="1:10" x14ac:dyDescent="0.3">
      <c r="A7" s="25" t="s">
        <v>1</v>
      </c>
      <c r="B7" s="27"/>
      <c r="C7" s="27"/>
      <c r="D7" s="27"/>
      <c r="E7" s="27"/>
      <c r="F7" s="27"/>
      <c r="G7" s="27"/>
      <c r="H7" s="27"/>
      <c r="I7" s="27">
        <v>3478.5</v>
      </c>
      <c r="J7" s="27">
        <v>3478.5</v>
      </c>
    </row>
    <row r="8" spans="1:10" x14ac:dyDescent="0.3">
      <c r="A8" s="25" t="s">
        <v>2</v>
      </c>
      <c r="B8" s="27">
        <v>1260.3333333333333</v>
      </c>
      <c r="C8" s="27">
        <v>1374.6666666666667</v>
      </c>
      <c r="D8" s="27">
        <v>1495</v>
      </c>
      <c r="E8" s="27"/>
      <c r="F8" s="27">
        <v>2152</v>
      </c>
      <c r="G8" s="27">
        <v>1670</v>
      </c>
      <c r="H8" s="27">
        <v>1750</v>
      </c>
      <c r="I8" s="27"/>
      <c r="J8" s="27">
        <v>1452.375</v>
      </c>
    </row>
    <row r="9" spans="1:10" x14ac:dyDescent="0.3">
      <c r="A9" s="25" t="s">
        <v>42</v>
      </c>
      <c r="B9" s="27">
        <v>1260.3333333333333</v>
      </c>
      <c r="C9" s="27">
        <v>1353.8</v>
      </c>
      <c r="D9" s="27">
        <v>1495</v>
      </c>
      <c r="E9" s="27">
        <v>2231</v>
      </c>
      <c r="F9" s="27">
        <v>1875.5</v>
      </c>
      <c r="G9" s="27">
        <v>1670</v>
      </c>
      <c r="H9" s="27">
        <v>1750</v>
      </c>
      <c r="I9" s="27">
        <v>3478.5</v>
      </c>
      <c r="J9" s="27">
        <v>1713.8333333333333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B23" sqref="B23"/>
    </sheetView>
  </sheetViews>
  <sheetFormatPr defaultRowHeight="14.4" x14ac:dyDescent="0.3"/>
  <cols>
    <col min="1" max="1" width="17.21875" bestFit="1" customWidth="1"/>
    <col min="2" max="2" width="11.44140625" customWidth="1"/>
    <col min="3" max="3" width="16.88671875" customWidth="1"/>
    <col min="4" max="5" width="13.77734375" bestFit="1" customWidth="1"/>
    <col min="6" max="12" width="13.77734375" customWidth="1"/>
    <col min="13" max="13" width="12.6640625" customWidth="1"/>
    <col min="14" max="22" width="13.77734375" customWidth="1"/>
    <col min="23" max="29" width="12.6640625" customWidth="1"/>
    <col min="30" max="30" width="17.21875" customWidth="1"/>
    <col min="31" max="32" width="12.6640625" customWidth="1"/>
    <col min="33" max="33" width="16.33203125" customWidth="1"/>
    <col min="34" max="34" width="17.21875" bestFit="1" customWidth="1"/>
  </cols>
  <sheetData>
    <row r="3" spans="1:3" x14ac:dyDescent="0.3">
      <c r="A3" s="24" t="s">
        <v>43</v>
      </c>
      <c r="B3" t="s">
        <v>63</v>
      </c>
      <c r="C3" t="s">
        <v>46</v>
      </c>
    </row>
    <row r="4" spans="1:3" x14ac:dyDescent="0.3">
      <c r="A4" s="25" t="s">
        <v>0</v>
      </c>
      <c r="B4" s="36">
        <v>34.799999999999997</v>
      </c>
      <c r="C4" s="36">
        <v>1486.2</v>
      </c>
    </row>
    <row r="5" spans="1:3" x14ac:dyDescent="0.3">
      <c r="A5" s="25" t="s">
        <v>9</v>
      </c>
      <c r="B5" s="36">
        <v>35.666666666666664</v>
      </c>
      <c r="C5" s="36">
        <v>2542.3333333333335</v>
      </c>
    </row>
    <row r="6" spans="1:3" x14ac:dyDescent="0.3">
      <c r="A6" s="25" t="s">
        <v>1</v>
      </c>
      <c r="B6" s="36">
        <v>59.5</v>
      </c>
      <c r="C6" s="36">
        <v>3478.5</v>
      </c>
    </row>
    <row r="7" spans="1:3" x14ac:dyDescent="0.3">
      <c r="A7" s="25" t="s">
        <v>2</v>
      </c>
      <c r="B7" s="36">
        <v>34.388888888888886</v>
      </c>
      <c r="C7" s="36">
        <v>1463.1666666666667</v>
      </c>
    </row>
    <row r="8" spans="1:3" x14ac:dyDescent="0.3">
      <c r="A8" s="25" t="s">
        <v>42</v>
      </c>
      <c r="B8" s="36">
        <v>36.392857142857146</v>
      </c>
      <c r="C8" s="36">
        <v>1726.8571428571429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3"/>
  <sheetViews>
    <sheetView workbookViewId="0">
      <selection activeCell="O35" sqref="O35"/>
    </sheetView>
  </sheetViews>
  <sheetFormatPr defaultRowHeight="14.4" x14ac:dyDescent="0.3"/>
  <cols>
    <col min="1" max="1" width="30.6640625" customWidth="1"/>
    <col min="2" max="2" width="20.109375" customWidth="1"/>
    <col min="3" max="3" width="5.6640625" bestFit="1" customWidth="1"/>
    <col min="4" max="6" width="5.6640625" customWidth="1"/>
    <col min="7" max="7" width="17.21875" customWidth="1"/>
    <col min="8" max="10" width="5.6640625" customWidth="1"/>
    <col min="11" max="11" width="17.21875" bestFit="1" customWidth="1"/>
  </cols>
  <sheetData>
    <row r="3" spans="1:7" x14ac:dyDescent="0.3">
      <c r="A3" s="24" t="s">
        <v>64</v>
      </c>
      <c r="B3" s="24" t="s">
        <v>41</v>
      </c>
    </row>
    <row r="4" spans="1:7" x14ac:dyDescent="0.3">
      <c r="A4" s="24" t="s">
        <v>43</v>
      </c>
      <c r="B4" t="s">
        <v>49</v>
      </c>
      <c r="C4" t="s">
        <v>50</v>
      </c>
      <c r="D4" t="s">
        <v>51</v>
      </c>
      <c r="E4" t="s">
        <v>52</v>
      </c>
      <c r="F4" t="s">
        <v>53</v>
      </c>
      <c r="G4" t="s">
        <v>42</v>
      </c>
    </row>
    <row r="5" spans="1:7" x14ac:dyDescent="0.3">
      <c r="A5" s="25" t="s">
        <v>0</v>
      </c>
      <c r="B5" s="27">
        <v>2</v>
      </c>
      <c r="C5" s="27">
        <v>2</v>
      </c>
      <c r="D5" s="27">
        <v>1</v>
      </c>
      <c r="E5" s="27"/>
      <c r="F5" s="27"/>
      <c r="G5" s="27">
        <v>5</v>
      </c>
    </row>
    <row r="6" spans="1:7" x14ac:dyDescent="0.3">
      <c r="A6" s="26" t="s">
        <v>55</v>
      </c>
      <c r="B6" s="27">
        <v>2</v>
      </c>
      <c r="C6" s="27"/>
      <c r="D6" s="27"/>
      <c r="E6" s="27"/>
      <c r="F6" s="27"/>
      <c r="G6" s="27">
        <v>2</v>
      </c>
    </row>
    <row r="7" spans="1:7" x14ac:dyDescent="0.3">
      <c r="A7" s="26" t="s">
        <v>57</v>
      </c>
      <c r="B7" s="27"/>
      <c r="C7" s="27">
        <v>1</v>
      </c>
      <c r="D7" s="27"/>
      <c r="E7" s="27"/>
      <c r="F7" s="27"/>
      <c r="G7" s="27">
        <v>1</v>
      </c>
    </row>
    <row r="8" spans="1:7" x14ac:dyDescent="0.3">
      <c r="A8" s="26" t="s">
        <v>58</v>
      </c>
      <c r="B8" s="27"/>
      <c r="C8" s="27">
        <v>1</v>
      </c>
      <c r="D8" s="27"/>
      <c r="E8" s="27"/>
      <c r="F8" s="27"/>
      <c r="G8" s="27">
        <v>1</v>
      </c>
    </row>
    <row r="9" spans="1:7" x14ac:dyDescent="0.3">
      <c r="A9" s="26" t="s">
        <v>59</v>
      </c>
      <c r="B9" s="27"/>
      <c r="C9" s="27"/>
      <c r="D9" s="27">
        <v>1</v>
      </c>
      <c r="E9" s="27"/>
      <c r="F9" s="27"/>
      <c r="G9" s="27">
        <v>1</v>
      </c>
    </row>
    <row r="10" spans="1:7" x14ac:dyDescent="0.3">
      <c r="A10" s="25" t="s">
        <v>9</v>
      </c>
      <c r="B10" s="27">
        <v>1</v>
      </c>
      <c r="C10" s="27">
        <v>2</v>
      </c>
      <c r="D10" s="27"/>
      <c r="E10" s="27"/>
      <c r="F10" s="27"/>
      <c r="G10" s="27">
        <v>3</v>
      </c>
    </row>
    <row r="11" spans="1:7" x14ac:dyDescent="0.3">
      <c r="A11" s="26" t="s">
        <v>57</v>
      </c>
      <c r="B11" s="27">
        <v>1</v>
      </c>
      <c r="C11" s="27"/>
      <c r="D11" s="27"/>
      <c r="E11" s="27"/>
      <c r="F11" s="27"/>
      <c r="G11" s="27">
        <v>1</v>
      </c>
    </row>
    <row r="12" spans="1:7" x14ac:dyDescent="0.3">
      <c r="A12" s="26" t="s">
        <v>58</v>
      </c>
      <c r="B12" s="27"/>
      <c r="C12" s="27">
        <v>2</v>
      </c>
      <c r="D12" s="27"/>
      <c r="E12" s="27"/>
      <c r="F12" s="27"/>
      <c r="G12" s="27">
        <v>2</v>
      </c>
    </row>
    <row r="13" spans="1:7" x14ac:dyDescent="0.3">
      <c r="A13" s="25" t="s">
        <v>1</v>
      </c>
      <c r="B13" s="27"/>
      <c r="C13" s="27"/>
      <c r="D13" s="27"/>
      <c r="E13" s="27">
        <v>1</v>
      </c>
      <c r="F13" s="27">
        <v>1</v>
      </c>
      <c r="G13" s="27">
        <v>2</v>
      </c>
    </row>
    <row r="14" spans="1:7" x14ac:dyDescent="0.3">
      <c r="A14" s="26" t="s">
        <v>62</v>
      </c>
      <c r="B14" s="27"/>
      <c r="C14" s="27"/>
      <c r="D14" s="27"/>
      <c r="E14" s="27">
        <v>1</v>
      </c>
      <c r="F14" s="27">
        <v>1</v>
      </c>
      <c r="G14" s="27">
        <v>2</v>
      </c>
    </row>
    <row r="15" spans="1:7" x14ac:dyDescent="0.3">
      <c r="A15" s="25" t="s">
        <v>2</v>
      </c>
      <c r="B15" s="27">
        <v>7</v>
      </c>
      <c r="C15" s="27">
        <v>8</v>
      </c>
      <c r="D15" s="27">
        <v>1</v>
      </c>
      <c r="E15" s="27">
        <v>1</v>
      </c>
      <c r="F15" s="27">
        <v>1</v>
      </c>
      <c r="G15" s="27">
        <v>18</v>
      </c>
    </row>
    <row r="16" spans="1:7" x14ac:dyDescent="0.3">
      <c r="A16" s="26" t="s">
        <v>54</v>
      </c>
      <c r="B16" s="27">
        <v>4</v>
      </c>
      <c r="C16" s="27">
        <v>2</v>
      </c>
      <c r="D16" s="27"/>
      <c r="E16" s="27"/>
      <c r="F16" s="27"/>
      <c r="G16" s="27">
        <v>6</v>
      </c>
    </row>
    <row r="17" spans="1:7" x14ac:dyDescent="0.3">
      <c r="A17" s="26" t="s">
        <v>55</v>
      </c>
      <c r="B17" s="27">
        <v>2</v>
      </c>
      <c r="C17" s="27">
        <v>1</v>
      </c>
      <c r="D17" s="27"/>
      <c r="E17" s="27"/>
      <c r="F17" s="27"/>
      <c r="G17" s="27">
        <v>3</v>
      </c>
    </row>
    <row r="18" spans="1:7" x14ac:dyDescent="0.3">
      <c r="A18" s="26" t="s">
        <v>56</v>
      </c>
      <c r="B18" s="27">
        <v>1</v>
      </c>
      <c r="C18" s="27">
        <v>3</v>
      </c>
      <c r="D18" s="27"/>
      <c r="E18" s="27"/>
      <c r="F18" s="27"/>
      <c r="G18" s="27">
        <v>4</v>
      </c>
    </row>
    <row r="19" spans="1:7" x14ac:dyDescent="0.3">
      <c r="A19" s="26" t="s">
        <v>57</v>
      </c>
      <c r="B19" s="27"/>
      <c r="C19" s="27">
        <v>2</v>
      </c>
      <c r="D19" s="27"/>
      <c r="E19" s="27"/>
      <c r="F19" s="27"/>
      <c r="G19" s="27">
        <v>2</v>
      </c>
    </row>
    <row r="20" spans="1:7" x14ac:dyDescent="0.3">
      <c r="A20" s="26" t="s">
        <v>59</v>
      </c>
      <c r="B20" s="27"/>
      <c r="C20" s="27"/>
      <c r="D20" s="27">
        <v>1</v>
      </c>
      <c r="E20" s="27"/>
      <c r="F20" s="27"/>
      <c r="G20" s="27">
        <v>1</v>
      </c>
    </row>
    <row r="21" spans="1:7" x14ac:dyDescent="0.3">
      <c r="A21" s="26" t="s">
        <v>60</v>
      </c>
      <c r="B21" s="27"/>
      <c r="C21" s="27"/>
      <c r="D21" s="27"/>
      <c r="E21" s="27">
        <v>1</v>
      </c>
      <c r="F21" s="27"/>
      <c r="G21" s="27">
        <v>1</v>
      </c>
    </row>
    <row r="22" spans="1:7" x14ac:dyDescent="0.3">
      <c r="A22" s="26" t="s">
        <v>61</v>
      </c>
      <c r="B22" s="27"/>
      <c r="C22" s="27"/>
      <c r="D22" s="27"/>
      <c r="E22" s="27"/>
      <c r="F22" s="27">
        <v>1</v>
      </c>
      <c r="G22" s="27">
        <v>1</v>
      </c>
    </row>
    <row r="23" spans="1:7" x14ac:dyDescent="0.3">
      <c r="A23" s="25" t="s">
        <v>42</v>
      </c>
      <c r="B23" s="27">
        <v>10</v>
      </c>
      <c r="C23" s="27">
        <v>12</v>
      </c>
      <c r="D23" s="27">
        <v>2</v>
      </c>
      <c r="E23" s="27">
        <v>2</v>
      </c>
      <c r="F23" s="27">
        <v>2</v>
      </c>
      <c r="G23" s="27">
        <v>28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showGridLines="0" tabSelected="1" zoomScale="80" zoomScaleNormal="80" workbookViewId="0">
      <selection activeCell="A9" sqref="A9"/>
    </sheetView>
  </sheetViews>
  <sheetFormatPr defaultRowHeight="14.4" x14ac:dyDescent="0.3"/>
  <cols>
    <col min="1" max="1" width="8.88671875" style="34"/>
    <col min="4" max="4" width="7.21875" customWidth="1"/>
    <col min="19" max="19" width="9" customWidth="1"/>
  </cols>
  <sheetData>
    <row r="1" spans="1:9" s="30" customFormat="1" ht="46.2" x14ac:dyDescent="0.85">
      <c r="A1" s="35"/>
      <c r="B1" s="35"/>
      <c r="C1" s="35"/>
      <c r="D1" s="37" t="s">
        <v>65</v>
      </c>
      <c r="E1" s="35"/>
      <c r="F1" s="35"/>
      <c r="G1" s="35"/>
      <c r="H1" s="35"/>
      <c r="I1" s="35"/>
    </row>
    <row r="2" spans="1:9" s="31" customFormat="1" ht="12" x14ac:dyDescent="0.25">
      <c r="A2" s="33"/>
      <c r="D2" s="32"/>
    </row>
    <row r="3" spans="1:9" s="31" customFormat="1" ht="12" x14ac:dyDescent="0.25">
      <c r="A3" s="33"/>
      <c r="D3" s="32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V30"/>
  <sheetViews>
    <sheetView zoomScaleNormal="100" workbookViewId="0">
      <pane ySplit="1" topLeftCell="A2" activePane="bottomLeft" state="frozen"/>
      <selection pane="bottomLeft" activeCell="E12" sqref="E12"/>
    </sheetView>
  </sheetViews>
  <sheetFormatPr defaultColWidth="9.109375" defaultRowHeight="14.4" outlineLevelCol="1" x14ac:dyDescent="0.3"/>
  <cols>
    <col min="1" max="1" width="14.5546875" style="1" bestFit="1" customWidth="1"/>
    <col min="2" max="2" width="10.77734375" style="1" bestFit="1" customWidth="1"/>
    <col min="3" max="3" width="14" style="1" bestFit="1" customWidth="1"/>
    <col min="4" max="4" width="16.77734375" style="1" bestFit="1" customWidth="1"/>
    <col min="5" max="5" width="14" style="1" customWidth="1"/>
    <col min="6" max="6" width="5.88671875" style="1" customWidth="1"/>
    <col min="7" max="7" width="14.77734375" style="1" customWidth="1"/>
    <col min="8" max="8" width="15.5546875" style="1" customWidth="1"/>
    <col min="9" max="9" width="13.5546875" style="1" customWidth="1"/>
    <col min="10" max="10" width="10.88671875" style="1" bestFit="1" customWidth="1"/>
    <col min="11" max="19" width="9.109375" style="1"/>
    <col min="20" max="20" width="13.21875" style="1" hidden="1" customWidth="1" outlineLevel="1"/>
    <col min="21" max="21" width="9.109375" style="1" hidden="1" customWidth="1" outlineLevel="1"/>
    <col min="22" max="22" width="9.109375" style="1" collapsed="1"/>
    <col min="23" max="16384" width="9.109375" style="1"/>
  </cols>
  <sheetData>
    <row r="1" spans="1:21" s="14" customFormat="1" ht="43.2" x14ac:dyDescent="0.3">
      <c r="A1" s="16" t="s">
        <v>3</v>
      </c>
      <c r="B1" s="16" t="s">
        <v>8</v>
      </c>
      <c r="C1" s="16" t="s">
        <v>7</v>
      </c>
      <c r="D1" s="16" t="s">
        <v>4</v>
      </c>
      <c r="E1" s="16" t="s">
        <v>5</v>
      </c>
      <c r="F1" s="16" t="s">
        <v>6</v>
      </c>
      <c r="G1" s="15" t="s">
        <v>47</v>
      </c>
      <c r="H1" s="15" t="s">
        <v>40</v>
      </c>
      <c r="I1" s="15" t="s">
        <v>39</v>
      </c>
      <c r="J1" s="15" t="s">
        <v>38</v>
      </c>
      <c r="T1" s="16" t="s">
        <v>8</v>
      </c>
    </row>
    <row r="2" spans="1:21" x14ac:dyDescent="0.3">
      <c r="A2" s="10" t="s">
        <v>30</v>
      </c>
      <c r="B2" s="17">
        <v>36540</v>
      </c>
      <c r="C2" s="17">
        <v>44086</v>
      </c>
      <c r="D2" s="28" t="s">
        <v>2</v>
      </c>
      <c r="E2" s="29">
        <v>1230</v>
      </c>
      <c r="F2" s="13">
        <f t="shared" ref="F2:F29" ca="1" si="0">DATEDIF(B2,TODAY(),"y")</f>
        <v>22</v>
      </c>
      <c r="G2" s="22">
        <f t="shared" ref="G2:G29" ca="1" si="1">+INT(YEARFRAC(B2,TODAY(),1))</f>
        <v>22</v>
      </c>
      <c r="H2" s="23">
        <f t="shared" ref="H2:H29" ca="1" si="2">+INT($U$30-U2)</f>
        <v>22</v>
      </c>
      <c r="I2" s="22">
        <f t="shared" ref="I2:I29" ca="1" si="3">+INT((TODAY()-C2)/365.25)</f>
        <v>2</v>
      </c>
      <c r="J2" s="13">
        <f t="shared" ref="J2:J29" ca="1" si="4">DATEDIF(C2,TODAY(),"y")</f>
        <v>2</v>
      </c>
      <c r="T2" s="20">
        <f>B2</f>
        <v>36540</v>
      </c>
      <c r="U2" s="1">
        <f>+YEAR(T2)</f>
        <v>2000</v>
      </c>
    </row>
    <row r="3" spans="1:21" x14ac:dyDescent="0.3">
      <c r="A3" s="3" t="s">
        <v>11</v>
      </c>
      <c r="B3" s="7">
        <v>35776</v>
      </c>
      <c r="C3" s="7">
        <v>43466</v>
      </c>
      <c r="D3" s="6" t="s">
        <v>2</v>
      </c>
      <c r="E3" s="8">
        <v>1252</v>
      </c>
      <c r="F3" s="9">
        <f t="shared" ca="1" si="0"/>
        <v>24</v>
      </c>
      <c r="G3" s="22">
        <f t="shared" ca="1" si="1"/>
        <v>24</v>
      </c>
      <c r="H3" s="23">
        <f t="shared" ca="1" si="2"/>
        <v>25</v>
      </c>
      <c r="I3" s="22">
        <f t="shared" ca="1" si="3"/>
        <v>3</v>
      </c>
      <c r="J3" s="13">
        <f t="shared" ca="1" si="4"/>
        <v>3</v>
      </c>
      <c r="T3" s="20">
        <f t="shared" ref="T3:T29" si="5">B3</f>
        <v>35776</v>
      </c>
      <c r="U3" s="1">
        <f t="shared" ref="U3:U29" si="6">+YEAR(T3)</f>
        <v>1997</v>
      </c>
    </row>
    <row r="4" spans="1:21" x14ac:dyDescent="0.3">
      <c r="A4" s="3" t="s">
        <v>24</v>
      </c>
      <c r="B4" s="4">
        <v>34930</v>
      </c>
      <c r="C4" s="4">
        <v>42374</v>
      </c>
      <c r="D4" s="3" t="s">
        <v>2</v>
      </c>
      <c r="E4" s="5">
        <v>1414</v>
      </c>
      <c r="F4" s="2">
        <f t="shared" ca="1" si="0"/>
        <v>27</v>
      </c>
      <c r="G4" s="22">
        <f t="shared" ca="1" si="1"/>
        <v>27</v>
      </c>
      <c r="H4" s="23">
        <f t="shared" ca="1" si="2"/>
        <v>27</v>
      </c>
      <c r="I4" s="22">
        <f t="shared" ca="1" si="3"/>
        <v>6</v>
      </c>
      <c r="J4" s="13">
        <f t="shared" ca="1" si="4"/>
        <v>6</v>
      </c>
      <c r="T4" s="20">
        <f t="shared" si="5"/>
        <v>34930</v>
      </c>
      <c r="U4" s="1">
        <f t="shared" si="6"/>
        <v>1995</v>
      </c>
    </row>
    <row r="5" spans="1:21" x14ac:dyDescent="0.3">
      <c r="A5" s="3" t="s">
        <v>37</v>
      </c>
      <c r="B5" s="7">
        <v>34935</v>
      </c>
      <c r="C5" s="7">
        <v>43132</v>
      </c>
      <c r="D5" s="6" t="s">
        <v>2</v>
      </c>
      <c r="E5" s="8">
        <v>1270</v>
      </c>
      <c r="F5" s="9">
        <f t="shared" ca="1" si="0"/>
        <v>27</v>
      </c>
      <c r="G5" s="22">
        <f t="shared" ca="1" si="1"/>
        <v>27</v>
      </c>
      <c r="H5" s="23">
        <f t="shared" ca="1" si="2"/>
        <v>27</v>
      </c>
      <c r="I5" s="22">
        <f t="shared" ca="1" si="3"/>
        <v>4</v>
      </c>
      <c r="J5" s="13">
        <f t="shared" ca="1" si="4"/>
        <v>4</v>
      </c>
      <c r="T5" s="20">
        <f t="shared" si="5"/>
        <v>34935</v>
      </c>
      <c r="U5" s="1">
        <f t="shared" si="6"/>
        <v>1995</v>
      </c>
    </row>
    <row r="6" spans="1:21" x14ac:dyDescent="0.3">
      <c r="A6" s="3" t="s">
        <v>27</v>
      </c>
      <c r="B6" s="7">
        <v>34431</v>
      </c>
      <c r="C6" s="7">
        <v>43831</v>
      </c>
      <c r="D6" s="6" t="s">
        <v>2</v>
      </c>
      <c r="E6" s="8">
        <v>1250</v>
      </c>
      <c r="F6" s="9">
        <f t="shared" ca="1" si="0"/>
        <v>28</v>
      </c>
      <c r="G6" s="22">
        <f t="shared" ca="1" si="1"/>
        <v>28</v>
      </c>
      <c r="H6" s="23">
        <f t="shared" ca="1" si="2"/>
        <v>28</v>
      </c>
      <c r="I6" s="22">
        <f t="shared" ca="1" si="3"/>
        <v>2</v>
      </c>
      <c r="J6" s="13">
        <f t="shared" ca="1" si="4"/>
        <v>2</v>
      </c>
      <c r="T6" s="20">
        <f t="shared" si="5"/>
        <v>34431</v>
      </c>
      <c r="U6" s="1">
        <f t="shared" si="6"/>
        <v>1994</v>
      </c>
    </row>
    <row r="7" spans="1:21" x14ac:dyDescent="0.3">
      <c r="A7" s="3" t="s">
        <v>33</v>
      </c>
      <c r="B7" s="4">
        <v>34362</v>
      </c>
      <c r="C7" s="4">
        <v>42740</v>
      </c>
      <c r="D7" s="3" t="s">
        <v>0</v>
      </c>
      <c r="E7" s="5">
        <v>1365</v>
      </c>
      <c r="F7" s="2">
        <f t="shared" ca="1" si="0"/>
        <v>28</v>
      </c>
      <c r="G7" s="22">
        <f t="shared" ca="1" si="1"/>
        <v>28</v>
      </c>
      <c r="H7" s="23">
        <f t="shared" ca="1" si="2"/>
        <v>28</v>
      </c>
      <c r="I7" s="22">
        <f t="shared" ca="1" si="3"/>
        <v>5</v>
      </c>
      <c r="J7" s="13">
        <f t="shared" ca="1" si="4"/>
        <v>5</v>
      </c>
      <c r="T7" s="20">
        <f t="shared" si="5"/>
        <v>34362</v>
      </c>
      <c r="U7" s="1">
        <f t="shared" si="6"/>
        <v>1994</v>
      </c>
    </row>
    <row r="8" spans="1:21" x14ac:dyDescent="0.3">
      <c r="A8" s="3" t="s">
        <v>17</v>
      </c>
      <c r="B8" s="4">
        <v>34399</v>
      </c>
      <c r="C8" s="4">
        <v>43022</v>
      </c>
      <c r="D8" s="3" t="s">
        <v>0</v>
      </c>
      <c r="E8" s="5">
        <v>1280</v>
      </c>
      <c r="F8" s="2">
        <f t="shared" ca="1" si="0"/>
        <v>28</v>
      </c>
      <c r="G8" s="22">
        <f t="shared" ca="1" si="1"/>
        <v>28</v>
      </c>
      <c r="H8" s="23">
        <f t="shared" ca="1" si="2"/>
        <v>28</v>
      </c>
      <c r="I8" s="22">
        <f t="shared" ca="1" si="3"/>
        <v>5</v>
      </c>
      <c r="J8" s="13">
        <f t="shared" ca="1" si="4"/>
        <v>5</v>
      </c>
      <c r="T8" s="20">
        <f t="shared" si="5"/>
        <v>34399</v>
      </c>
      <c r="U8" s="1">
        <f t="shared" si="6"/>
        <v>1994</v>
      </c>
    </row>
    <row r="9" spans="1:21" x14ac:dyDescent="0.3">
      <c r="A9" s="3" t="s">
        <v>35</v>
      </c>
      <c r="B9" s="4">
        <v>34033</v>
      </c>
      <c r="C9" s="4">
        <v>41795</v>
      </c>
      <c r="D9" s="3" t="s">
        <v>2</v>
      </c>
      <c r="E9" s="5">
        <v>1414</v>
      </c>
      <c r="F9" s="2">
        <f t="shared" ca="1" si="0"/>
        <v>29</v>
      </c>
      <c r="G9" s="22">
        <f t="shared" ca="1" si="1"/>
        <v>29</v>
      </c>
      <c r="H9" s="23">
        <f t="shared" ca="1" si="2"/>
        <v>29</v>
      </c>
      <c r="I9" s="22">
        <f t="shared" ca="1" si="3"/>
        <v>8</v>
      </c>
      <c r="J9" s="13">
        <f t="shared" ca="1" si="4"/>
        <v>8</v>
      </c>
      <c r="T9" s="20">
        <f t="shared" si="5"/>
        <v>34033</v>
      </c>
      <c r="U9" s="1">
        <f t="shared" si="6"/>
        <v>1993</v>
      </c>
    </row>
    <row r="10" spans="1:21" x14ac:dyDescent="0.3">
      <c r="A10" s="3" t="s">
        <v>28</v>
      </c>
      <c r="B10" s="7">
        <v>33654</v>
      </c>
      <c r="C10" s="7">
        <v>42826</v>
      </c>
      <c r="D10" s="6" t="s">
        <v>2</v>
      </c>
      <c r="E10" s="8">
        <v>1370</v>
      </c>
      <c r="F10" s="2">
        <f t="shared" ca="1" si="0"/>
        <v>30</v>
      </c>
      <c r="G10" s="22">
        <f t="shared" ca="1" si="1"/>
        <v>30</v>
      </c>
      <c r="H10" s="23">
        <f t="shared" ca="1" si="2"/>
        <v>30</v>
      </c>
      <c r="I10" s="22">
        <f t="shared" ca="1" si="3"/>
        <v>5</v>
      </c>
      <c r="J10" s="13">
        <f t="shared" ca="1" si="4"/>
        <v>5</v>
      </c>
      <c r="T10" s="20">
        <f t="shared" si="5"/>
        <v>33654</v>
      </c>
      <c r="U10" s="1">
        <f t="shared" si="6"/>
        <v>1992</v>
      </c>
    </row>
    <row r="11" spans="1:21" x14ac:dyDescent="0.3">
      <c r="A11" s="3" t="s">
        <v>16</v>
      </c>
      <c r="B11" s="4">
        <v>33657</v>
      </c>
      <c r="C11" s="4">
        <v>40548</v>
      </c>
      <c r="D11" s="3" t="s">
        <v>9</v>
      </c>
      <c r="E11" s="5">
        <v>2584</v>
      </c>
      <c r="F11" s="2">
        <f t="shared" ca="1" si="0"/>
        <v>30</v>
      </c>
      <c r="G11" s="22">
        <f t="shared" ca="1" si="1"/>
        <v>30</v>
      </c>
      <c r="H11" s="23">
        <f t="shared" ca="1" si="2"/>
        <v>30</v>
      </c>
      <c r="I11" s="22">
        <f t="shared" ca="1" si="3"/>
        <v>11</v>
      </c>
      <c r="J11" s="13">
        <f t="shared" ca="1" si="4"/>
        <v>11</v>
      </c>
      <c r="T11" s="20">
        <f t="shared" si="5"/>
        <v>33657</v>
      </c>
      <c r="U11" s="1">
        <f t="shared" si="6"/>
        <v>1992</v>
      </c>
    </row>
    <row r="12" spans="1:21" x14ac:dyDescent="0.3">
      <c r="A12" s="3" t="s">
        <v>19</v>
      </c>
      <c r="B12" s="4">
        <v>32868</v>
      </c>
      <c r="C12" s="4">
        <v>41279</v>
      </c>
      <c r="D12" s="3" t="s">
        <v>2</v>
      </c>
      <c r="E12" s="5">
        <v>1476</v>
      </c>
      <c r="F12" s="2">
        <f t="shared" ca="1" si="0"/>
        <v>32</v>
      </c>
      <c r="G12" s="22">
        <f t="shared" ca="1" si="1"/>
        <v>32</v>
      </c>
      <c r="H12" s="23">
        <f t="shared" ca="1" si="2"/>
        <v>33</v>
      </c>
      <c r="I12" s="22">
        <f t="shared" ca="1" si="3"/>
        <v>9</v>
      </c>
      <c r="J12" s="13">
        <f t="shared" ca="1" si="4"/>
        <v>9</v>
      </c>
      <c r="T12" s="20">
        <f t="shared" si="5"/>
        <v>32868</v>
      </c>
      <c r="U12" s="1">
        <f t="shared" si="6"/>
        <v>1989</v>
      </c>
    </row>
    <row r="13" spans="1:21" x14ac:dyDescent="0.3">
      <c r="A13" s="3" t="s">
        <v>22</v>
      </c>
      <c r="B13" s="7">
        <v>32894</v>
      </c>
      <c r="C13" s="7">
        <v>42856</v>
      </c>
      <c r="D13" s="6" t="s">
        <v>2</v>
      </c>
      <c r="E13" s="8">
        <v>1340</v>
      </c>
      <c r="F13" s="9">
        <f t="shared" ca="1" si="0"/>
        <v>32</v>
      </c>
      <c r="G13" s="22">
        <f t="shared" ca="1" si="1"/>
        <v>32</v>
      </c>
      <c r="H13" s="23">
        <f t="shared" ca="1" si="2"/>
        <v>32</v>
      </c>
      <c r="I13" s="22">
        <f t="shared" ca="1" si="3"/>
        <v>5</v>
      </c>
      <c r="J13" s="13">
        <f t="shared" ca="1" si="4"/>
        <v>5</v>
      </c>
      <c r="T13" s="20">
        <f t="shared" si="5"/>
        <v>32894</v>
      </c>
      <c r="U13" s="1">
        <f t="shared" si="6"/>
        <v>1990</v>
      </c>
    </row>
    <row r="14" spans="1:21" x14ac:dyDescent="0.3">
      <c r="A14" s="3" t="s">
        <v>29</v>
      </c>
      <c r="B14" s="7">
        <v>32996</v>
      </c>
      <c r="C14" s="7">
        <v>43252</v>
      </c>
      <c r="D14" s="6" t="s">
        <v>2</v>
      </c>
      <c r="E14" s="8">
        <v>1310</v>
      </c>
      <c r="F14" s="9">
        <f t="shared" ca="1" si="0"/>
        <v>32</v>
      </c>
      <c r="G14" s="22">
        <f t="shared" ca="1" si="1"/>
        <v>32</v>
      </c>
      <c r="H14" s="23">
        <f t="shared" ca="1" si="2"/>
        <v>32</v>
      </c>
      <c r="I14" s="22">
        <f t="shared" ca="1" si="3"/>
        <v>4</v>
      </c>
      <c r="J14" s="13">
        <f t="shared" ca="1" si="4"/>
        <v>4</v>
      </c>
      <c r="T14" s="20">
        <f t="shared" si="5"/>
        <v>32996</v>
      </c>
      <c r="U14" s="1">
        <f t="shared" si="6"/>
        <v>1990</v>
      </c>
    </row>
    <row r="15" spans="1:21" x14ac:dyDescent="0.3">
      <c r="A15" s="3" t="s">
        <v>13</v>
      </c>
      <c r="B15" s="7">
        <v>32906</v>
      </c>
      <c r="C15" s="7">
        <v>43831</v>
      </c>
      <c r="D15" s="6" t="s">
        <v>2</v>
      </c>
      <c r="E15" s="8">
        <v>1250</v>
      </c>
      <c r="F15" s="2">
        <f t="shared" ca="1" si="0"/>
        <v>32</v>
      </c>
      <c r="G15" s="22">
        <f t="shared" ca="1" si="1"/>
        <v>32</v>
      </c>
      <c r="H15" s="23">
        <f t="shared" ca="1" si="2"/>
        <v>32</v>
      </c>
      <c r="I15" s="22">
        <f t="shared" ca="1" si="3"/>
        <v>2</v>
      </c>
      <c r="J15" s="13">
        <f t="shared" ca="1" si="4"/>
        <v>2</v>
      </c>
      <c r="T15" s="20">
        <f t="shared" si="5"/>
        <v>32906</v>
      </c>
      <c r="U15" s="1">
        <f t="shared" si="6"/>
        <v>1990</v>
      </c>
    </row>
    <row r="16" spans="1:21" x14ac:dyDescent="0.3">
      <c r="A16" s="3" t="s">
        <v>36</v>
      </c>
      <c r="B16" s="4">
        <v>32359</v>
      </c>
      <c r="C16" s="4">
        <v>40792</v>
      </c>
      <c r="D16" s="3" t="s">
        <v>2</v>
      </c>
      <c r="E16" s="5">
        <v>1476</v>
      </c>
      <c r="F16" s="2">
        <f t="shared" ca="1" si="0"/>
        <v>34</v>
      </c>
      <c r="G16" s="22">
        <f t="shared" ca="1" si="1"/>
        <v>34</v>
      </c>
      <c r="H16" s="23">
        <f t="shared" ca="1" si="2"/>
        <v>34</v>
      </c>
      <c r="I16" s="22">
        <f t="shared" ca="1" si="3"/>
        <v>11</v>
      </c>
      <c r="J16" s="13">
        <f t="shared" ca="1" si="4"/>
        <v>11</v>
      </c>
      <c r="T16" s="20">
        <f t="shared" si="5"/>
        <v>32359</v>
      </c>
      <c r="U16" s="1">
        <f t="shared" si="6"/>
        <v>1988</v>
      </c>
    </row>
    <row r="17" spans="1:21" x14ac:dyDescent="0.3">
      <c r="A17" s="3" t="s">
        <v>25</v>
      </c>
      <c r="B17" s="4">
        <v>31736</v>
      </c>
      <c r="C17" s="4">
        <v>40548</v>
      </c>
      <c r="D17" s="3" t="s">
        <v>0</v>
      </c>
      <c r="E17" s="5">
        <v>1537</v>
      </c>
      <c r="F17" s="2">
        <f t="shared" ca="1" si="0"/>
        <v>35</v>
      </c>
      <c r="G17" s="22">
        <f t="shared" ca="1" si="1"/>
        <v>35</v>
      </c>
      <c r="H17" s="23">
        <f t="shared" ca="1" si="2"/>
        <v>36</v>
      </c>
      <c r="I17" s="22">
        <f t="shared" ca="1" si="3"/>
        <v>11</v>
      </c>
      <c r="J17" s="13">
        <f t="shared" ca="1" si="4"/>
        <v>11</v>
      </c>
      <c r="T17" s="20">
        <f t="shared" si="5"/>
        <v>31736</v>
      </c>
      <c r="U17" s="1">
        <f t="shared" si="6"/>
        <v>1986</v>
      </c>
    </row>
    <row r="18" spans="1:21" x14ac:dyDescent="0.3">
      <c r="A18" s="3" t="s">
        <v>34</v>
      </c>
      <c r="B18" s="4">
        <v>31418</v>
      </c>
      <c r="C18" s="4">
        <v>41279</v>
      </c>
      <c r="D18" s="3" t="s">
        <v>2</v>
      </c>
      <c r="E18" s="5">
        <v>1414</v>
      </c>
      <c r="F18" s="2">
        <f t="shared" ca="1" si="0"/>
        <v>36</v>
      </c>
      <c r="G18" s="22">
        <f t="shared" ca="1" si="1"/>
        <v>36</v>
      </c>
      <c r="H18" s="23">
        <f t="shared" ca="1" si="2"/>
        <v>36</v>
      </c>
      <c r="I18" s="22">
        <f t="shared" ca="1" si="3"/>
        <v>9</v>
      </c>
      <c r="J18" s="13">
        <f t="shared" ca="1" si="4"/>
        <v>9</v>
      </c>
      <c r="T18" s="20">
        <f t="shared" si="5"/>
        <v>31418</v>
      </c>
      <c r="U18" s="1">
        <f t="shared" si="6"/>
        <v>1986</v>
      </c>
    </row>
    <row r="19" spans="1:21" x14ac:dyDescent="0.3">
      <c r="A19" s="3" t="s">
        <v>10</v>
      </c>
      <c r="B19" s="4">
        <v>31171</v>
      </c>
      <c r="C19" s="4">
        <v>41796</v>
      </c>
      <c r="D19" s="3" t="s">
        <v>2</v>
      </c>
      <c r="E19" s="5">
        <v>1676</v>
      </c>
      <c r="F19" s="2">
        <f t="shared" ca="1" si="0"/>
        <v>37</v>
      </c>
      <c r="G19" s="22">
        <f t="shared" ca="1" si="1"/>
        <v>37</v>
      </c>
      <c r="H19" s="23">
        <f t="shared" ca="1" si="2"/>
        <v>37</v>
      </c>
      <c r="I19" s="22">
        <f t="shared" ca="1" si="3"/>
        <v>8</v>
      </c>
      <c r="J19" s="13">
        <f t="shared" ca="1" si="4"/>
        <v>8</v>
      </c>
      <c r="T19" s="20">
        <f t="shared" si="5"/>
        <v>31171</v>
      </c>
      <c r="U19" s="1">
        <f t="shared" si="6"/>
        <v>1985</v>
      </c>
    </row>
    <row r="20" spans="1:21" x14ac:dyDescent="0.3">
      <c r="A20" s="3" t="s">
        <v>15</v>
      </c>
      <c r="B20" s="4">
        <v>31053</v>
      </c>
      <c r="C20" s="4">
        <v>40303</v>
      </c>
      <c r="D20" s="3" t="s">
        <v>2</v>
      </c>
      <c r="E20" s="5">
        <v>1623</v>
      </c>
      <c r="F20" s="2">
        <f t="shared" ca="1" si="0"/>
        <v>37</v>
      </c>
      <c r="G20" s="22">
        <f t="shared" ca="1" si="1"/>
        <v>37</v>
      </c>
      <c r="H20" s="23">
        <f t="shared" ca="1" si="2"/>
        <v>37</v>
      </c>
      <c r="I20" s="22">
        <f t="shared" ca="1" si="3"/>
        <v>12</v>
      </c>
      <c r="J20" s="13">
        <f t="shared" ca="1" si="4"/>
        <v>12</v>
      </c>
      <c r="T20" s="20">
        <f t="shared" si="5"/>
        <v>31053</v>
      </c>
      <c r="U20" s="1">
        <f t="shared" si="6"/>
        <v>1985</v>
      </c>
    </row>
    <row r="21" spans="1:21" x14ac:dyDescent="0.3">
      <c r="A21" s="3" t="s">
        <v>32</v>
      </c>
      <c r="B21" s="4">
        <v>30862</v>
      </c>
      <c r="C21" s="4">
        <v>39087</v>
      </c>
      <c r="D21" s="3" t="s">
        <v>9</v>
      </c>
      <c r="E21" s="5">
        <v>2275</v>
      </c>
      <c r="F21" s="2">
        <f t="shared" ca="1" si="0"/>
        <v>38</v>
      </c>
      <c r="G21" s="22">
        <f t="shared" ca="1" si="1"/>
        <v>38</v>
      </c>
      <c r="H21" s="23">
        <f t="shared" ca="1" si="2"/>
        <v>38</v>
      </c>
      <c r="I21" s="22">
        <f t="shared" ca="1" si="3"/>
        <v>15</v>
      </c>
      <c r="J21" s="13">
        <f t="shared" ca="1" si="4"/>
        <v>15</v>
      </c>
      <c r="T21" s="20">
        <f t="shared" si="5"/>
        <v>30862</v>
      </c>
      <c r="U21" s="1">
        <f t="shared" si="6"/>
        <v>1984</v>
      </c>
    </row>
    <row r="22" spans="1:21" x14ac:dyDescent="0.3">
      <c r="A22" s="3" t="s">
        <v>12</v>
      </c>
      <c r="B22" s="4">
        <v>30674</v>
      </c>
      <c r="C22" s="4">
        <v>39453</v>
      </c>
      <c r="D22" s="3" t="s">
        <v>0</v>
      </c>
      <c r="E22" s="5">
        <v>1650</v>
      </c>
      <c r="F22" s="2">
        <f t="shared" ca="1" si="0"/>
        <v>38</v>
      </c>
      <c r="G22" s="22">
        <f t="shared" ca="1" si="1"/>
        <v>38</v>
      </c>
      <c r="H22" s="23">
        <f t="shared" ca="1" si="2"/>
        <v>39</v>
      </c>
      <c r="I22" s="22">
        <f t="shared" ca="1" si="3"/>
        <v>14</v>
      </c>
      <c r="J22" s="13">
        <f t="shared" ca="1" si="4"/>
        <v>14</v>
      </c>
      <c r="T22" s="20">
        <f t="shared" si="5"/>
        <v>30674</v>
      </c>
      <c r="U22" s="1">
        <f t="shared" si="6"/>
        <v>1983</v>
      </c>
    </row>
    <row r="23" spans="1:21" x14ac:dyDescent="0.3">
      <c r="A23" s="3" t="s">
        <v>31</v>
      </c>
      <c r="B23" s="4">
        <v>30415</v>
      </c>
      <c r="C23" s="4">
        <v>39453</v>
      </c>
      <c r="D23" s="3" t="s">
        <v>9</v>
      </c>
      <c r="E23" s="5">
        <v>2768</v>
      </c>
      <c r="F23" s="2">
        <f t="shared" ca="1" si="0"/>
        <v>39</v>
      </c>
      <c r="G23" s="22">
        <f t="shared" ca="1" si="1"/>
        <v>39</v>
      </c>
      <c r="H23" s="23">
        <f t="shared" ca="1" si="2"/>
        <v>39</v>
      </c>
      <c r="I23" s="22">
        <f t="shared" ca="1" si="3"/>
        <v>14</v>
      </c>
      <c r="J23" s="13">
        <f t="shared" ca="1" si="4"/>
        <v>14</v>
      </c>
      <c r="T23" s="20">
        <f t="shared" si="5"/>
        <v>30415</v>
      </c>
      <c r="U23" s="1">
        <f t="shared" si="6"/>
        <v>1983</v>
      </c>
    </row>
    <row r="24" spans="1:21" x14ac:dyDescent="0.3">
      <c r="A24" s="3" t="s">
        <v>26</v>
      </c>
      <c r="B24" s="4">
        <v>29106</v>
      </c>
      <c r="C24" s="4">
        <v>37261</v>
      </c>
      <c r="D24" s="3" t="s">
        <v>2</v>
      </c>
      <c r="E24" s="5">
        <v>2152</v>
      </c>
      <c r="F24" s="2">
        <f t="shared" ca="1" si="0"/>
        <v>43</v>
      </c>
      <c r="G24" s="22">
        <f t="shared" ca="1" si="1"/>
        <v>43</v>
      </c>
      <c r="H24" s="23">
        <f t="shared" ca="1" si="2"/>
        <v>43</v>
      </c>
      <c r="I24" s="22">
        <f t="shared" ca="1" si="3"/>
        <v>20</v>
      </c>
      <c r="J24" s="13">
        <f t="shared" ca="1" si="4"/>
        <v>20</v>
      </c>
      <c r="T24" s="20">
        <f t="shared" si="5"/>
        <v>29106</v>
      </c>
      <c r="U24" s="1">
        <f t="shared" si="6"/>
        <v>1979</v>
      </c>
    </row>
    <row r="25" spans="1:21" x14ac:dyDescent="0.3">
      <c r="A25" s="3" t="s">
        <v>23</v>
      </c>
      <c r="B25" s="4">
        <v>28089</v>
      </c>
      <c r="C25" s="4">
        <v>36531</v>
      </c>
      <c r="D25" s="3" t="s">
        <v>0</v>
      </c>
      <c r="E25" s="5">
        <v>1599</v>
      </c>
      <c r="F25" s="2">
        <f t="shared" ca="1" si="0"/>
        <v>45</v>
      </c>
      <c r="G25" s="22">
        <f t="shared" ca="1" si="1"/>
        <v>45</v>
      </c>
      <c r="H25" s="23">
        <f t="shared" ca="1" si="2"/>
        <v>46</v>
      </c>
      <c r="I25" s="22">
        <f t="shared" ca="1" si="3"/>
        <v>22</v>
      </c>
      <c r="J25" s="13">
        <f t="shared" ca="1" si="4"/>
        <v>22</v>
      </c>
      <c r="T25" s="20">
        <f t="shared" si="5"/>
        <v>28089</v>
      </c>
      <c r="U25" s="1">
        <f t="shared" si="6"/>
        <v>1976</v>
      </c>
    </row>
    <row r="26" spans="1:21" x14ac:dyDescent="0.3">
      <c r="A26" s="3" t="s">
        <v>20</v>
      </c>
      <c r="B26" s="4">
        <v>25264</v>
      </c>
      <c r="C26" s="4">
        <v>32999</v>
      </c>
      <c r="D26" s="3" t="s">
        <v>1</v>
      </c>
      <c r="E26" s="5">
        <v>3277</v>
      </c>
      <c r="F26" s="2">
        <f t="shared" ca="1" si="0"/>
        <v>53</v>
      </c>
      <c r="G26" s="22">
        <f t="shared" ca="1" si="1"/>
        <v>53</v>
      </c>
      <c r="H26" s="23">
        <f t="shared" ca="1" si="2"/>
        <v>53</v>
      </c>
      <c r="I26" s="22">
        <f t="shared" ca="1" si="3"/>
        <v>32</v>
      </c>
      <c r="J26" s="13">
        <f t="shared" ca="1" si="4"/>
        <v>32</v>
      </c>
      <c r="T26" s="20">
        <f t="shared" si="5"/>
        <v>25264</v>
      </c>
      <c r="U26" s="1">
        <f t="shared" si="6"/>
        <v>1969</v>
      </c>
    </row>
    <row r="27" spans="1:21" x14ac:dyDescent="0.3">
      <c r="A27" s="3" t="s">
        <v>21</v>
      </c>
      <c r="B27" s="4">
        <v>24583</v>
      </c>
      <c r="C27" s="4">
        <v>36165</v>
      </c>
      <c r="D27" s="3" t="s">
        <v>2</v>
      </c>
      <c r="E27" s="5">
        <v>1670</v>
      </c>
      <c r="F27" s="2">
        <f t="shared" ca="1" si="0"/>
        <v>55</v>
      </c>
      <c r="G27" s="22">
        <f t="shared" ca="1" si="1"/>
        <v>55</v>
      </c>
      <c r="H27" s="23">
        <f t="shared" ca="1" si="2"/>
        <v>55</v>
      </c>
      <c r="I27" s="22">
        <f t="shared" ca="1" si="3"/>
        <v>23</v>
      </c>
      <c r="J27" s="13">
        <f t="shared" ca="1" si="4"/>
        <v>23</v>
      </c>
      <c r="T27" s="20">
        <f t="shared" si="5"/>
        <v>24583</v>
      </c>
      <c r="U27" s="1">
        <f t="shared" si="6"/>
        <v>1967</v>
      </c>
    </row>
    <row r="28" spans="1:21" x14ac:dyDescent="0.3">
      <c r="A28" s="3" t="s">
        <v>18</v>
      </c>
      <c r="B28" s="4">
        <v>22207</v>
      </c>
      <c r="C28" s="4">
        <v>35313</v>
      </c>
      <c r="D28" s="3" t="s">
        <v>2</v>
      </c>
      <c r="E28" s="5">
        <v>1750</v>
      </c>
      <c r="F28" s="2">
        <f t="shared" ca="1" si="0"/>
        <v>62</v>
      </c>
      <c r="G28" s="22">
        <f t="shared" ca="1" si="1"/>
        <v>62</v>
      </c>
      <c r="H28" s="23">
        <f t="shared" ca="1" si="2"/>
        <v>62</v>
      </c>
      <c r="I28" s="22">
        <f t="shared" ca="1" si="3"/>
        <v>26</v>
      </c>
      <c r="J28" s="13">
        <f t="shared" ca="1" si="4"/>
        <v>26</v>
      </c>
      <c r="T28" s="20">
        <f t="shared" si="5"/>
        <v>22207</v>
      </c>
      <c r="U28" s="1">
        <f t="shared" si="6"/>
        <v>1960</v>
      </c>
    </row>
    <row r="29" spans="1:21" x14ac:dyDescent="0.3">
      <c r="A29" s="3" t="s">
        <v>14</v>
      </c>
      <c r="B29" s="4">
        <v>20611</v>
      </c>
      <c r="C29" s="4">
        <v>31872</v>
      </c>
      <c r="D29" s="3" t="s">
        <v>1</v>
      </c>
      <c r="E29" s="5">
        <v>3680</v>
      </c>
      <c r="F29" s="2">
        <f t="shared" ca="1" si="0"/>
        <v>66</v>
      </c>
      <c r="G29" s="22">
        <f t="shared" ca="1" si="1"/>
        <v>66</v>
      </c>
      <c r="H29" s="23">
        <f t="shared" ca="1" si="2"/>
        <v>66</v>
      </c>
      <c r="I29" s="22">
        <f t="shared" ca="1" si="3"/>
        <v>35</v>
      </c>
      <c r="J29" s="13">
        <f t="shared" ca="1" si="4"/>
        <v>35</v>
      </c>
      <c r="T29" s="20">
        <f t="shared" si="5"/>
        <v>20611</v>
      </c>
      <c r="U29" s="1">
        <f t="shared" si="6"/>
        <v>1956</v>
      </c>
    </row>
    <row r="30" spans="1:21" x14ac:dyDescent="0.3">
      <c r="B30" s="18"/>
      <c r="S30" s="21"/>
      <c r="T30" s="19">
        <f ca="1">+TODAY()</f>
        <v>44855</v>
      </c>
      <c r="U30" s="1">
        <f ca="1">+YEAR(T30)</f>
        <v>2022</v>
      </c>
    </row>
  </sheetData>
  <autoFilter ref="A1:J29">
    <sortState ref="A2:J29">
      <sortCondition ref="F1:F29"/>
    </sortState>
  </autoFilter>
  <sortState ref="A2:G29">
    <sortCondition ref="A5:A29"/>
  </sortState>
  <phoneticPr fontId="4" type="noConversion"/>
  <conditionalFormatting sqref="J2:J29">
    <cfRule type="cellIs" dxfId="2" priority="1" operator="lessThan">
      <formula>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V30"/>
  <sheetViews>
    <sheetView zoomScaleNormal="100" workbookViewId="0">
      <pane ySplit="1" topLeftCell="A2" activePane="bottomLeft" state="frozen"/>
      <selection pane="bottomLeft" activeCell="N22" sqref="N22"/>
    </sheetView>
  </sheetViews>
  <sheetFormatPr defaultColWidth="9.109375" defaultRowHeight="14.4" outlineLevelCol="1" x14ac:dyDescent="0.3"/>
  <cols>
    <col min="1" max="1" width="14.5546875" style="1" bestFit="1" customWidth="1"/>
    <col min="2" max="2" width="10.77734375" style="1" bestFit="1" customWidth="1"/>
    <col min="3" max="3" width="14" style="1" bestFit="1" customWidth="1"/>
    <col min="4" max="4" width="16.77734375" style="1" bestFit="1" customWidth="1"/>
    <col min="5" max="5" width="14" style="1" customWidth="1"/>
    <col min="6" max="6" width="5.88671875" style="1" customWidth="1"/>
    <col min="7" max="7" width="14.77734375" style="1" customWidth="1"/>
    <col min="8" max="8" width="15.5546875" style="1" customWidth="1"/>
    <col min="9" max="9" width="13.5546875" style="1" customWidth="1"/>
    <col min="10" max="10" width="10.88671875" style="1" bestFit="1" customWidth="1"/>
    <col min="11" max="19" width="9.109375" style="1"/>
    <col min="20" max="20" width="13.21875" style="1" hidden="1" customWidth="1" outlineLevel="1"/>
    <col min="21" max="21" width="9.109375" style="1" hidden="1" customWidth="1" outlineLevel="1"/>
    <col min="22" max="22" width="9.109375" style="1" collapsed="1"/>
    <col min="23" max="16384" width="9.109375" style="1"/>
  </cols>
  <sheetData>
    <row r="1" spans="1:21" s="14" customFormat="1" ht="43.2" x14ac:dyDescent="0.3">
      <c r="A1" s="16" t="s">
        <v>3</v>
      </c>
      <c r="B1" s="16" t="s">
        <v>8</v>
      </c>
      <c r="C1" s="16" t="s">
        <v>7</v>
      </c>
      <c r="D1" s="16" t="s">
        <v>4</v>
      </c>
      <c r="E1" s="16" t="s">
        <v>5</v>
      </c>
      <c r="F1" s="16" t="s">
        <v>6</v>
      </c>
      <c r="G1" s="15" t="s">
        <v>48</v>
      </c>
      <c r="H1" s="15" t="s">
        <v>40</v>
      </c>
      <c r="I1" s="15" t="s">
        <v>39</v>
      </c>
      <c r="J1" s="15" t="s">
        <v>38</v>
      </c>
      <c r="T1" s="16" t="s">
        <v>8</v>
      </c>
    </row>
    <row r="2" spans="1:21" x14ac:dyDescent="0.3">
      <c r="A2" s="10" t="s">
        <v>14</v>
      </c>
      <c r="B2" s="11">
        <v>20611</v>
      </c>
      <c r="C2" s="11">
        <v>31872</v>
      </c>
      <c r="D2" s="10" t="s">
        <v>1</v>
      </c>
      <c r="E2" s="12">
        <v>3680</v>
      </c>
      <c r="F2" s="13">
        <f ca="1">DATEDIF(B2,TODAY(),"y")</f>
        <v>66</v>
      </c>
      <c r="G2" s="22">
        <f ca="1">+INT(YEARFRAC(B2,TODAY(),1))</f>
        <v>66</v>
      </c>
      <c r="H2" s="23">
        <f ca="1">+INT($U$30-U2)</f>
        <v>66</v>
      </c>
      <c r="I2" s="22">
        <f ca="1">+INT((TODAY()-C2)/365.25)</f>
        <v>35</v>
      </c>
      <c r="J2" s="13">
        <f ca="1">DATEDIF(C2,TODAY(),"y")</f>
        <v>35</v>
      </c>
      <c r="T2" s="20">
        <f>B2</f>
        <v>20611</v>
      </c>
      <c r="U2" s="1">
        <f>+YEAR(T2)</f>
        <v>1956</v>
      </c>
    </row>
    <row r="3" spans="1:21" x14ac:dyDescent="0.3">
      <c r="A3" s="3" t="s">
        <v>20</v>
      </c>
      <c r="B3" s="4">
        <v>25264</v>
      </c>
      <c r="C3" s="4">
        <v>32999</v>
      </c>
      <c r="D3" s="3" t="s">
        <v>1</v>
      </c>
      <c r="E3" s="5">
        <v>3277</v>
      </c>
      <c r="F3" s="2">
        <f ca="1">DATEDIF(B3,TODAY(),"y")</f>
        <v>53</v>
      </c>
      <c r="G3" s="22">
        <f ca="1">+INT(YEARFRAC(B3,TODAY(),1))</f>
        <v>53</v>
      </c>
      <c r="H3" s="23">
        <f ca="1">+INT($U$30-U3)</f>
        <v>53</v>
      </c>
      <c r="I3" s="22">
        <f ca="1">+INT((TODAY()-C3)/365.25)</f>
        <v>32</v>
      </c>
      <c r="J3" s="13">
        <f ca="1">DATEDIF(C3,TODAY(),"y")</f>
        <v>32</v>
      </c>
      <c r="T3" s="20">
        <f t="shared" ref="T3:T29" si="0">B3</f>
        <v>25264</v>
      </c>
      <c r="U3" s="1">
        <f t="shared" ref="U3:U29" si="1">+YEAR(T3)</f>
        <v>1969</v>
      </c>
    </row>
    <row r="4" spans="1:21" x14ac:dyDescent="0.3">
      <c r="A4" s="3" t="s">
        <v>18</v>
      </c>
      <c r="B4" s="4">
        <v>22207</v>
      </c>
      <c r="C4" s="4">
        <v>35313</v>
      </c>
      <c r="D4" s="3" t="s">
        <v>2</v>
      </c>
      <c r="E4" s="5">
        <v>1750</v>
      </c>
      <c r="F4" s="2">
        <f ca="1">DATEDIF(B4,TODAY(),"y")</f>
        <v>62</v>
      </c>
      <c r="G4" s="22">
        <f ca="1">+INT(YEARFRAC(B4,TODAY(),1))</f>
        <v>62</v>
      </c>
      <c r="H4" s="23">
        <f ca="1">+INT($U$30-U4)</f>
        <v>62</v>
      </c>
      <c r="I4" s="22">
        <f ca="1">+INT((TODAY()-C4)/365.25)</f>
        <v>26</v>
      </c>
      <c r="J4" s="13">
        <f ca="1">DATEDIF(C4,TODAY(),"y")</f>
        <v>26</v>
      </c>
      <c r="T4" s="20">
        <f t="shared" si="0"/>
        <v>22207</v>
      </c>
      <c r="U4" s="1">
        <f t="shared" si="1"/>
        <v>1960</v>
      </c>
    </row>
    <row r="5" spans="1:21" x14ac:dyDescent="0.3">
      <c r="A5" s="3" t="s">
        <v>21</v>
      </c>
      <c r="B5" s="4">
        <v>24583</v>
      </c>
      <c r="C5" s="4">
        <v>36165</v>
      </c>
      <c r="D5" s="3" t="s">
        <v>2</v>
      </c>
      <c r="E5" s="5">
        <v>1670</v>
      </c>
      <c r="F5" s="2">
        <f ca="1">DATEDIF(B5,TODAY(),"y")</f>
        <v>55</v>
      </c>
      <c r="G5" s="22">
        <f ca="1">+INT(YEARFRAC(B5,TODAY(),1))</f>
        <v>55</v>
      </c>
      <c r="H5" s="23">
        <f ca="1">+INT($U$30-U5)</f>
        <v>55</v>
      </c>
      <c r="I5" s="22">
        <f ca="1">+INT((TODAY()-C5)/365.25)</f>
        <v>23</v>
      </c>
      <c r="J5" s="13">
        <f ca="1">DATEDIF(C5,TODAY(),"y")</f>
        <v>23</v>
      </c>
      <c r="T5" s="20">
        <f t="shared" si="0"/>
        <v>24583</v>
      </c>
      <c r="U5" s="1">
        <f t="shared" si="1"/>
        <v>1967</v>
      </c>
    </row>
    <row r="6" spans="1:21" x14ac:dyDescent="0.3">
      <c r="A6" s="3" t="s">
        <v>23</v>
      </c>
      <c r="B6" s="4">
        <v>28089</v>
      </c>
      <c r="C6" s="4">
        <v>36531</v>
      </c>
      <c r="D6" s="3" t="s">
        <v>0</v>
      </c>
      <c r="E6" s="5">
        <v>1599</v>
      </c>
      <c r="F6" s="2">
        <f ca="1">DATEDIF(B6,TODAY(),"y")</f>
        <v>45</v>
      </c>
      <c r="G6" s="22">
        <f ca="1">+INT(YEARFRAC(B6,TODAY(),1))</f>
        <v>45</v>
      </c>
      <c r="H6" s="23">
        <f ca="1">+INT($U$30-U6)</f>
        <v>46</v>
      </c>
      <c r="I6" s="22">
        <f ca="1">+INT((TODAY()-C6)/365.25)</f>
        <v>22</v>
      </c>
      <c r="J6" s="13">
        <f ca="1">DATEDIF(C6,TODAY(),"y")</f>
        <v>22</v>
      </c>
      <c r="T6" s="20">
        <f t="shared" si="0"/>
        <v>28089</v>
      </c>
      <c r="U6" s="1">
        <f t="shared" si="1"/>
        <v>1976</v>
      </c>
    </row>
    <row r="7" spans="1:21" x14ac:dyDescent="0.3">
      <c r="A7" s="3" t="s">
        <v>26</v>
      </c>
      <c r="B7" s="4">
        <v>29106</v>
      </c>
      <c r="C7" s="4">
        <v>37261</v>
      </c>
      <c r="D7" s="3" t="s">
        <v>2</v>
      </c>
      <c r="E7" s="5">
        <v>2152</v>
      </c>
      <c r="F7" s="2">
        <f ca="1">DATEDIF(B7,TODAY(),"y")</f>
        <v>43</v>
      </c>
      <c r="G7" s="22">
        <f ca="1">+INT(YEARFRAC(B7,TODAY(),1))</f>
        <v>43</v>
      </c>
      <c r="H7" s="23">
        <f ca="1">+INT($U$30-U7)</f>
        <v>43</v>
      </c>
      <c r="I7" s="22">
        <f ca="1">+INT((TODAY()-C7)/365.25)</f>
        <v>20</v>
      </c>
      <c r="J7" s="13">
        <f ca="1">DATEDIF(C7,TODAY(),"y")</f>
        <v>20</v>
      </c>
      <c r="T7" s="20">
        <f t="shared" si="0"/>
        <v>29106</v>
      </c>
      <c r="U7" s="1">
        <f t="shared" si="1"/>
        <v>1979</v>
      </c>
    </row>
    <row r="8" spans="1:21" x14ac:dyDescent="0.3">
      <c r="A8" s="3" t="s">
        <v>32</v>
      </c>
      <c r="B8" s="4">
        <v>30862</v>
      </c>
      <c r="C8" s="4">
        <v>39087</v>
      </c>
      <c r="D8" s="3" t="s">
        <v>9</v>
      </c>
      <c r="E8" s="5">
        <v>2275</v>
      </c>
      <c r="F8" s="2">
        <f ca="1">DATEDIF(B8,TODAY(),"y")</f>
        <v>38</v>
      </c>
      <c r="G8" s="22">
        <f ca="1">+INT(YEARFRAC(B8,TODAY(),1))</f>
        <v>38</v>
      </c>
      <c r="H8" s="23">
        <f ca="1">+INT($U$30-U8)</f>
        <v>38</v>
      </c>
      <c r="I8" s="22">
        <f ca="1">+INT((TODAY()-C8)/365.25)</f>
        <v>15</v>
      </c>
      <c r="J8" s="13">
        <f ca="1">DATEDIF(C8,TODAY(),"y")</f>
        <v>15</v>
      </c>
      <c r="T8" s="20">
        <f t="shared" si="0"/>
        <v>30862</v>
      </c>
      <c r="U8" s="1">
        <f t="shared" si="1"/>
        <v>1984</v>
      </c>
    </row>
    <row r="9" spans="1:21" x14ac:dyDescent="0.3">
      <c r="A9" s="3" t="s">
        <v>12</v>
      </c>
      <c r="B9" s="4">
        <v>30674</v>
      </c>
      <c r="C9" s="4">
        <v>39453</v>
      </c>
      <c r="D9" s="3" t="s">
        <v>0</v>
      </c>
      <c r="E9" s="5">
        <v>1650</v>
      </c>
      <c r="F9" s="2">
        <f ca="1">DATEDIF(B9,TODAY(),"y")</f>
        <v>38</v>
      </c>
      <c r="G9" s="22">
        <f ca="1">+INT(YEARFRAC(B9,TODAY(),1))</f>
        <v>38</v>
      </c>
      <c r="H9" s="23">
        <f ca="1">+INT($U$30-U9)</f>
        <v>39</v>
      </c>
      <c r="I9" s="22">
        <f ca="1">+INT((TODAY()-C9)/365.25)</f>
        <v>14</v>
      </c>
      <c r="J9" s="13">
        <f ca="1">DATEDIF(C9,TODAY(),"y")</f>
        <v>14</v>
      </c>
      <c r="T9" s="20">
        <f t="shared" si="0"/>
        <v>30674</v>
      </c>
      <c r="U9" s="1">
        <f t="shared" si="1"/>
        <v>1983</v>
      </c>
    </row>
    <row r="10" spans="1:21" x14ac:dyDescent="0.3">
      <c r="A10" s="3" t="s">
        <v>31</v>
      </c>
      <c r="B10" s="4">
        <v>30415</v>
      </c>
      <c r="C10" s="4">
        <v>39453</v>
      </c>
      <c r="D10" s="3" t="s">
        <v>9</v>
      </c>
      <c r="E10" s="5">
        <v>2768</v>
      </c>
      <c r="F10" s="2">
        <f ca="1">DATEDIF(B10,TODAY(),"y")</f>
        <v>39</v>
      </c>
      <c r="G10" s="22">
        <f ca="1">+INT(YEARFRAC(B10,TODAY(),1))</f>
        <v>39</v>
      </c>
      <c r="H10" s="23">
        <f ca="1">+INT($U$30-U10)</f>
        <v>39</v>
      </c>
      <c r="I10" s="22">
        <f ca="1">+INT((TODAY()-C10)/365.25)</f>
        <v>14</v>
      </c>
      <c r="J10" s="13">
        <f ca="1">DATEDIF(C10,TODAY(),"y")</f>
        <v>14</v>
      </c>
      <c r="T10" s="20">
        <f t="shared" si="0"/>
        <v>30415</v>
      </c>
      <c r="U10" s="1">
        <f t="shared" si="1"/>
        <v>1983</v>
      </c>
    </row>
    <row r="11" spans="1:21" x14ac:dyDescent="0.3">
      <c r="A11" s="3" t="s">
        <v>15</v>
      </c>
      <c r="B11" s="4">
        <v>31053</v>
      </c>
      <c r="C11" s="4">
        <v>40303</v>
      </c>
      <c r="D11" s="3" t="s">
        <v>2</v>
      </c>
      <c r="E11" s="5">
        <v>1623</v>
      </c>
      <c r="F11" s="2">
        <f ca="1">DATEDIF(B11,TODAY(),"y")</f>
        <v>37</v>
      </c>
      <c r="G11" s="22">
        <f ca="1">+INT(YEARFRAC(B11,TODAY(),1))</f>
        <v>37</v>
      </c>
      <c r="H11" s="23">
        <f ca="1">+INT($U$30-U11)</f>
        <v>37</v>
      </c>
      <c r="I11" s="22">
        <f ca="1">+INT((TODAY()-C11)/365.25)</f>
        <v>12</v>
      </c>
      <c r="J11" s="13">
        <f ca="1">DATEDIF(C11,TODAY(),"y")</f>
        <v>12</v>
      </c>
      <c r="T11" s="20">
        <f t="shared" si="0"/>
        <v>31053</v>
      </c>
      <c r="U11" s="1">
        <f t="shared" si="1"/>
        <v>1985</v>
      </c>
    </row>
    <row r="12" spans="1:21" x14ac:dyDescent="0.3">
      <c r="A12" s="3" t="s">
        <v>16</v>
      </c>
      <c r="B12" s="4">
        <v>33657</v>
      </c>
      <c r="C12" s="4">
        <v>40548</v>
      </c>
      <c r="D12" s="3" t="s">
        <v>9</v>
      </c>
      <c r="E12" s="5">
        <v>2584</v>
      </c>
      <c r="F12" s="2">
        <f ca="1">DATEDIF(B12,TODAY(),"y")</f>
        <v>30</v>
      </c>
      <c r="G12" s="22">
        <f ca="1">+INT(YEARFRAC(B12,TODAY(),1))</f>
        <v>30</v>
      </c>
      <c r="H12" s="23">
        <f ca="1">+INT($U$30-U12)</f>
        <v>30</v>
      </c>
      <c r="I12" s="22">
        <f ca="1">+INT((TODAY()-C12)/365.25)</f>
        <v>11</v>
      </c>
      <c r="J12" s="13">
        <f ca="1">DATEDIF(C12,TODAY(),"y")</f>
        <v>11</v>
      </c>
      <c r="T12" s="20">
        <f t="shared" si="0"/>
        <v>33657</v>
      </c>
      <c r="U12" s="1">
        <f t="shared" si="1"/>
        <v>1992</v>
      </c>
    </row>
    <row r="13" spans="1:21" x14ac:dyDescent="0.3">
      <c r="A13" s="3" t="s">
        <v>25</v>
      </c>
      <c r="B13" s="4">
        <v>31736</v>
      </c>
      <c r="C13" s="4">
        <v>40548</v>
      </c>
      <c r="D13" s="3" t="s">
        <v>0</v>
      </c>
      <c r="E13" s="5">
        <v>1537</v>
      </c>
      <c r="F13" s="2">
        <f ca="1">DATEDIF(B13,TODAY(),"y")</f>
        <v>35</v>
      </c>
      <c r="G13" s="22">
        <f ca="1">+INT(YEARFRAC(B13,TODAY(),1))</f>
        <v>35</v>
      </c>
      <c r="H13" s="23">
        <f ca="1">+INT($U$30-U13)</f>
        <v>36</v>
      </c>
      <c r="I13" s="22">
        <f ca="1">+INT((TODAY()-C13)/365.25)</f>
        <v>11</v>
      </c>
      <c r="J13" s="13">
        <f ca="1">DATEDIF(C13,TODAY(),"y")</f>
        <v>11</v>
      </c>
      <c r="T13" s="20">
        <f t="shared" si="0"/>
        <v>31736</v>
      </c>
      <c r="U13" s="1">
        <f t="shared" si="1"/>
        <v>1986</v>
      </c>
    </row>
    <row r="14" spans="1:21" x14ac:dyDescent="0.3">
      <c r="A14" s="3" t="s">
        <v>36</v>
      </c>
      <c r="B14" s="4">
        <v>32359</v>
      </c>
      <c r="C14" s="4">
        <v>40792</v>
      </c>
      <c r="D14" s="3" t="s">
        <v>2</v>
      </c>
      <c r="E14" s="5">
        <v>1476</v>
      </c>
      <c r="F14" s="2">
        <f ca="1">DATEDIF(B14,TODAY(),"y")</f>
        <v>34</v>
      </c>
      <c r="G14" s="22">
        <f ca="1">+INT(YEARFRAC(B14,TODAY(),1))</f>
        <v>34</v>
      </c>
      <c r="H14" s="23">
        <f ca="1">+INT($U$30-U14)</f>
        <v>34</v>
      </c>
      <c r="I14" s="22">
        <f ca="1">+INT((TODAY()-C14)/365.25)</f>
        <v>11</v>
      </c>
      <c r="J14" s="13">
        <f ca="1">DATEDIF(C14,TODAY(),"y")</f>
        <v>11</v>
      </c>
      <c r="T14" s="20">
        <f t="shared" si="0"/>
        <v>32359</v>
      </c>
      <c r="U14" s="1">
        <f t="shared" si="1"/>
        <v>1988</v>
      </c>
    </row>
    <row r="15" spans="1:21" x14ac:dyDescent="0.3">
      <c r="A15" s="3" t="s">
        <v>19</v>
      </c>
      <c r="B15" s="4">
        <v>32868</v>
      </c>
      <c r="C15" s="4">
        <v>41279</v>
      </c>
      <c r="D15" s="3" t="s">
        <v>2</v>
      </c>
      <c r="E15" s="5">
        <v>1476</v>
      </c>
      <c r="F15" s="2">
        <f ca="1">DATEDIF(B15,TODAY(),"y")</f>
        <v>32</v>
      </c>
      <c r="G15" s="22">
        <f ca="1">+INT(YEARFRAC(B15,TODAY(),1))</f>
        <v>32</v>
      </c>
      <c r="H15" s="23">
        <f ca="1">+INT($U$30-U15)</f>
        <v>33</v>
      </c>
      <c r="I15" s="22">
        <f ca="1">+INT((TODAY()-C15)/365.25)</f>
        <v>9</v>
      </c>
      <c r="J15" s="13">
        <f ca="1">DATEDIF(C15,TODAY(),"y")</f>
        <v>9</v>
      </c>
      <c r="T15" s="20">
        <f t="shared" si="0"/>
        <v>32868</v>
      </c>
      <c r="U15" s="1">
        <f t="shared" si="1"/>
        <v>1989</v>
      </c>
    </row>
    <row r="16" spans="1:21" x14ac:dyDescent="0.3">
      <c r="A16" s="3" t="s">
        <v>34</v>
      </c>
      <c r="B16" s="4">
        <v>31418</v>
      </c>
      <c r="C16" s="4">
        <v>41279</v>
      </c>
      <c r="D16" s="3" t="s">
        <v>2</v>
      </c>
      <c r="E16" s="5">
        <v>1414</v>
      </c>
      <c r="F16" s="2">
        <f ca="1">DATEDIF(B16,TODAY(),"y")</f>
        <v>36</v>
      </c>
      <c r="G16" s="22">
        <f ca="1">+INT(YEARFRAC(B16,TODAY(),1))</f>
        <v>36</v>
      </c>
      <c r="H16" s="23">
        <f ca="1">+INT($U$30-U16)</f>
        <v>36</v>
      </c>
      <c r="I16" s="22">
        <f ca="1">+INT((TODAY()-C16)/365.25)</f>
        <v>9</v>
      </c>
      <c r="J16" s="13">
        <f ca="1">DATEDIF(C16,TODAY(),"y")</f>
        <v>9</v>
      </c>
      <c r="T16" s="20">
        <f t="shared" si="0"/>
        <v>31418</v>
      </c>
      <c r="U16" s="1">
        <f t="shared" si="1"/>
        <v>1986</v>
      </c>
    </row>
    <row r="17" spans="1:21" x14ac:dyDescent="0.3">
      <c r="A17" s="3" t="s">
        <v>10</v>
      </c>
      <c r="B17" s="4">
        <v>31171</v>
      </c>
      <c r="C17" s="4">
        <v>41796</v>
      </c>
      <c r="D17" s="3" t="s">
        <v>2</v>
      </c>
      <c r="E17" s="5">
        <v>1676</v>
      </c>
      <c r="F17" s="2">
        <f ca="1">DATEDIF(B17,TODAY(),"y")</f>
        <v>37</v>
      </c>
      <c r="G17" s="22">
        <f ca="1">+INT(YEARFRAC(B17,TODAY(),1))</f>
        <v>37</v>
      </c>
      <c r="H17" s="23">
        <f ca="1">+INT($U$30-U17)</f>
        <v>37</v>
      </c>
      <c r="I17" s="22">
        <f ca="1">+INT((TODAY()-C17)/365.25)</f>
        <v>8</v>
      </c>
      <c r="J17" s="13">
        <f ca="1">DATEDIF(C17,TODAY(),"y")</f>
        <v>8</v>
      </c>
      <c r="T17" s="20">
        <f t="shared" si="0"/>
        <v>31171</v>
      </c>
      <c r="U17" s="1">
        <f t="shared" si="1"/>
        <v>1985</v>
      </c>
    </row>
    <row r="18" spans="1:21" x14ac:dyDescent="0.3">
      <c r="A18" s="3" t="s">
        <v>35</v>
      </c>
      <c r="B18" s="4">
        <v>34033</v>
      </c>
      <c r="C18" s="4">
        <v>41795</v>
      </c>
      <c r="D18" s="3" t="s">
        <v>2</v>
      </c>
      <c r="E18" s="5">
        <v>1414</v>
      </c>
      <c r="F18" s="2">
        <f ca="1">DATEDIF(B18,TODAY(),"y")</f>
        <v>29</v>
      </c>
      <c r="G18" s="22">
        <f ca="1">+INT(YEARFRAC(B18,TODAY(),1))</f>
        <v>29</v>
      </c>
      <c r="H18" s="23">
        <f ca="1">+INT($U$30-U18)</f>
        <v>29</v>
      </c>
      <c r="I18" s="22">
        <f ca="1">+INT((TODAY()-C18)/365.25)</f>
        <v>8</v>
      </c>
      <c r="J18" s="13">
        <f ca="1">DATEDIF(C18,TODAY(),"y")</f>
        <v>8</v>
      </c>
      <c r="T18" s="20">
        <f t="shared" si="0"/>
        <v>34033</v>
      </c>
      <c r="U18" s="1">
        <f t="shared" si="1"/>
        <v>1993</v>
      </c>
    </row>
    <row r="19" spans="1:21" x14ac:dyDescent="0.3">
      <c r="A19" s="3" t="s">
        <v>24</v>
      </c>
      <c r="B19" s="4">
        <v>34930</v>
      </c>
      <c r="C19" s="4">
        <v>42374</v>
      </c>
      <c r="D19" s="3" t="s">
        <v>2</v>
      </c>
      <c r="E19" s="5">
        <v>1414</v>
      </c>
      <c r="F19" s="2">
        <f ca="1">DATEDIF(B19,TODAY(),"y")</f>
        <v>27</v>
      </c>
      <c r="G19" s="22">
        <f ca="1">+INT(YEARFRAC(B19,TODAY(),1))</f>
        <v>27</v>
      </c>
      <c r="H19" s="23">
        <f ca="1">+INT($U$30-U19)</f>
        <v>27</v>
      </c>
      <c r="I19" s="22">
        <f ca="1">+INT((TODAY()-C19)/365.25)</f>
        <v>6</v>
      </c>
      <c r="J19" s="13">
        <f ca="1">DATEDIF(C19,TODAY(),"y")</f>
        <v>6</v>
      </c>
      <c r="T19" s="20">
        <f t="shared" si="0"/>
        <v>34930</v>
      </c>
      <c r="U19" s="1">
        <f t="shared" si="1"/>
        <v>1995</v>
      </c>
    </row>
    <row r="20" spans="1:21" x14ac:dyDescent="0.3">
      <c r="A20" s="3" t="s">
        <v>17</v>
      </c>
      <c r="B20" s="4">
        <v>34399</v>
      </c>
      <c r="C20" s="4">
        <v>43022</v>
      </c>
      <c r="D20" s="3" t="s">
        <v>0</v>
      </c>
      <c r="E20" s="5">
        <v>1280</v>
      </c>
      <c r="F20" s="2">
        <f ca="1">DATEDIF(B20,TODAY(),"y")</f>
        <v>28</v>
      </c>
      <c r="G20" s="22">
        <f ca="1">+INT(YEARFRAC(B20,TODAY(),1))</f>
        <v>28</v>
      </c>
      <c r="H20" s="23">
        <f ca="1">+INT($U$30-U20)</f>
        <v>28</v>
      </c>
      <c r="I20" s="22">
        <f ca="1">+INT((TODAY()-C20)/365.25)</f>
        <v>5</v>
      </c>
      <c r="J20" s="13">
        <f ca="1">DATEDIF(C20,TODAY(),"y")</f>
        <v>5</v>
      </c>
      <c r="T20" s="20">
        <f t="shared" si="0"/>
        <v>34399</v>
      </c>
      <c r="U20" s="1">
        <f t="shared" si="1"/>
        <v>1994</v>
      </c>
    </row>
    <row r="21" spans="1:21" x14ac:dyDescent="0.3">
      <c r="A21" s="3" t="s">
        <v>22</v>
      </c>
      <c r="B21" s="7">
        <v>32894</v>
      </c>
      <c r="C21" s="7">
        <v>42856</v>
      </c>
      <c r="D21" s="6" t="s">
        <v>2</v>
      </c>
      <c r="E21" s="8">
        <v>1340</v>
      </c>
      <c r="F21" s="9">
        <f ca="1">DATEDIF(B21,TODAY(),"y")</f>
        <v>32</v>
      </c>
      <c r="G21" s="22">
        <f ca="1">+INT(YEARFRAC(B21,TODAY(),1))</f>
        <v>32</v>
      </c>
      <c r="H21" s="23">
        <f ca="1">+INT($U$30-U21)</f>
        <v>32</v>
      </c>
      <c r="I21" s="22">
        <f ca="1">+INT((TODAY()-C21)/365.25)</f>
        <v>5</v>
      </c>
      <c r="J21" s="13">
        <f ca="1">DATEDIF(C21,TODAY(),"y")</f>
        <v>5</v>
      </c>
      <c r="T21" s="20">
        <f t="shared" si="0"/>
        <v>32894</v>
      </c>
      <c r="U21" s="1">
        <f t="shared" si="1"/>
        <v>1990</v>
      </c>
    </row>
    <row r="22" spans="1:21" x14ac:dyDescent="0.3">
      <c r="A22" s="3" t="s">
        <v>28</v>
      </c>
      <c r="B22" s="7">
        <v>33654</v>
      </c>
      <c r="C22" s="7">
        <v>42826</v>
      </c>
      <c r="D22" s="6" t="s">
        <v>2</v>
      </c>
      <c r="E22" s="8">
        <v>1370</v>
      </c>
      <c r="F22" s="2">
        <f ca="1">DATEDIF(B22,TODAY(),"y")</f>
        <v>30</v>
      </c>
      <c r="G22" s="22">
        <f ca="1">+INT(YEARFRAC(B22,TODAY(),1))</f>
        <v>30</v>
      </c>
      <c r="H22" s="23">
        <f ca="1">+INT($U$30-U22)</f>
        <v>30</v>
      </c>
      <c r="I22" s="22">
        <f ca="1">+INT((TODAY()-C22)/365.25)</f>
        <v>5</v>
      </c>
      <c r="J22" s="13">
        <f ca="1">DATEDIF(C22,TODAY(),"y")</f>
        <v>5</v>
      </c>
      <c r="T22" s="20">
        <f t="shared" si="0"/>
        <v>33654</v>
      </c>
      <c r="U22" s="1">
        <f t="shared" si="1"/>
        <v>1992</v>
      </c>
    </row>
    <row r="23" spans="1:21" x14ac:dyDescent="0.3">
      <c r="A23" s="3" t="s">
        <v>33</v>
      </c>
      <c r="B23" s="4">
        <v>34362</v>
      </c>
      <c r="C23" s="4">
        <v>42740</v>
      </c>
      <c r="D23" s="3" t="s">
        <v>0</v>
      </c>
      <c r="E23" s="5">
        <v>1365</v>
      </c>
      <c r="F23" s="2">
        <f ca="1">DATEDIF(B23,TODAY(),"y")</f>
        <v>28</v>
      </c>
      <c r="G23" s="22">
        <f ca="1">+INT(YEARFRAC(B23,TODAY(),1))</f>
        <v>28</v>
      </c>
      <c r="H23" s="23">
        <f ca="1">+INT($U$30-U23)</f>
        <v>28</v>
      </c>
      <c r="I23" s="22">
        <f ca="1">+INT((TODAY()-C23)/365.25)</f>
        <v>5</v>
      </c>
      <c r="J23" s="13">
        <f ca="1">DATEDIF(C23,TODAY(),"y")</f>
        <v>5</v>
      </c>
      <c r="T23" s="20">
        <f t="shared" si="0"/>
        <v>34362</v>
      </c>
      <c r="U23" s="1">
        <f t="shared" si="1"/>
        <v>1994</v>
      </c>
    </row>
    <row r="24" spans="1:21" x14ac:dyDescent="0.3">
      <c r="A24" s="3" t="s">
        <v>29</v>
      </c>
      <c r="B24" s="7">
        <v>32996</v>
      </c>
      <c r="C24" s="7">
        <v>43252</v>
      </c>
      <c r="D24" s="6" t="s">
        <v>2</v>
      </c>
      <c r="E24" s="8">
        <v>1310</v>
      </c>
      <c r="F24" s="9">
        <f ca="1">DATEDIF(B24,TODAY(),"y")</f>
        <v>32</v>
      </c>
      <c r="G24" s="22">
        <f ca="1">+INT(YEARFRAC(B24,TODAY(),1))</f>
        <v>32</v>
      </c>
      <c r="H24" s="23">
        <f ca="1">+INT($U$30-U24)</f>
        <v>32</v>
      </c>
      <c r="I24" s="22">
        <f ca="1">+INT((TODAY()-C24)/365.25)</f>
        <v>4</v>
      </c>
      <c r="J24" s="13">
        <f ca="1">DATEDIF(C24,TODAY(),"y")</f>
        <v>4</v>
      </c>
      <c r="T24" s="20">
        <f t="shared" si="0"/>
        <v>32996</v>
      </c>
      <c r="U24" s="1">
        <f t="shared" si="1"/>
        <v>1990</v>
      </c>
    </row>
    <row r="25" spans="1:21" x14ac:dyDescent="0.3">
      <c r="A25" s="3" t="s">
        <v>37</v>
      </c>
      <c r="B25" s="7">
        <v>34935</v>
      </c>
      <c r="C25" s="7">
        <v>43132</v>
      </c>
      <c r="D25" s="6" t="s">
        <v>2</v>
      </c>
      <c r="E25" s="8">
        <v>1270</v>
      </c>
      <c r="F25" s="9">
        <f ca="1">DATEDIF(B25,TODAY(),"y")</f>
        <v>27</v>
      </c>
      <c r="G25" s="22">
        <f ca="1">+INT(YEARFRAC(B25,TODAY(),1))</f>
        <v>27</v>
      </c>
      <c r="H25" s="23">
        <f ca="1">+INT($U$30-U25)</f>
        <v>27</v>
      </c>
      <c r="I25" s="22">
        <f ca="1">+INT((TODAY()-C25)/365.25)</f>
        <v>4</v>
      </c>
      <c r="J25" s="13">
        <f ca="1">DATEDIF(C25,TODAY(),"y")</f>
        <v>4</v>
      </c>
      <c r="T25" s="20">
        <f t="shared" si="0"/>
        <v>34935</v>
      </c>
      <c r="U25" s="1">
        <f t="shared" si="1"/>
        <v>1995</v>
      </c>
    </row>
    <row r="26" spans="1:21" x14ac:dyDescent="0.3">
      <c r="A26" s="3" t="s">
        <v>11</v>
      </c>
      <c r="B26" s="7">
        <v>35776</v>
      </c>
      <c r="C26" s="7">
        <v>43466</v>
      </c>
      <c r="D26" s="6" t="s">
        <v>2</v>
      </c>
      <c r="E26" s="8">
        <v>1252</v>
      </c>
      <c r="F26" s="9">
        <f ca="1">DATEDIF(B26,TODAY(),"y")</f>
        <v>24</v>
      </c>
      <c r="G26" s="22">
        <f ca="1">+INT(YEARFRAC(B26,TODAY(),1))</f>
        <v>24</v>
      </c>
      <c r="H26" s="23">
        <f ca="1">+INT($U$30-U26)</f>
        <v>25</v>
      </c>
      <c r="I26" s="22">
        <f ca="1">+INT((TODAY()-C26)/365.25)</f>
        <v>3</v>
      </c>
      <c r="J26" s="13">
        <f ca="1">DATEDIF(C26,TODAY(),"y")</f>
        <v>3</v>
      </c>
      <c r="T26" s="20">
        <f t="shared" si="0"/>
        <v>35776</v>
      </c>
      <c r="U26" s="1">
        <f t="shared" si="1"/>
        <v>1997</v>
      </c>
    </row>
    <row r="27" spans="1:21" x14ac:dyDescent="0.3">
      <c r="A27" s="3" t="s">
        <v>13</v>
      </c>
      <c r="B27" s="7">
        <v>32906</v>
      </c>
      <c r="C27" s="7">
        <v>43831</v>
      </c>
      <c r="D27" s="6" t="s">
        <v>2</v>
      </c>
      <c r="E27" s="8">
        <v>1250</v>
      </c>
      <c r="F27" s="2">
        <f ca="1">DATEDIF(B27,TODAY(),"y")</f>
        <v>32</v>
      </c>
      <c r="G27" s="22">
        <f ca="1">+INT(YEARFRAC(B27,TODAY(),1))</f>
        <v>32</v>
      </c>
      <c r="H27" s="23">
        <f ca="1">+INT($U$30-U27)</f>
        <v>32</v>
      </c>
      <c r="I27" s="22">
        <f ca="1">+INT((TODAY()-C27)/365.25)</f>
        <v>2</v>
      </c>
      <c r="J27" s="13">
        <f ca="1">DATEDIF(C27,TODAY(),"y")</f>
        <v>2</v>
      </c>
      <c r="T27" s="20">
        <f t="shared" si="0"/>
        <v>32906</v>
      </c>
      <c r="U27" s="1">
        <f t="shared" si="1"/>
        <v>1990</v>
      </c>
    </row>
    <row r="28" spans="1:21" x14ac:dyDescent="0.3">
      <c r="A28" s="3" t="s">
        <v>27</v>
      </c>
      <c r="B28" s="7">
        <v>34431</v>
      </c>
      <c r="C28" s="7">
        <v>43831</v>
      </c>
      <c r="D28" s="6" t="s">
        <v>2</v>
      </c>
      <c r="E28" s="8">
        <v>1250</v>
      </c>
      <c r="F28" s="9">
        <f ca="1">DATEDIF(B28,TODAY(),"y")</f>
        <v>28</v>
      </c>
      <c r="G28" s="22">
        <f ca="1">+INT(YEARFRAC(B28,TODAY(),1))</f>
        <v>28</v>
      </c>
      <c r="H28" s="23">
        <f ca="1">+INT($U$30-U28)</f>
        <v>28</v>
      </c>
      <c r="I28" s="22">
        <f ca="1">+INT((TODAY()-C28)/365.25)</f>
        <v>2</v>
      </c>
      <c r="J28" s="13">
        <f ca="1">DATEDIF(C28,TODAY(),"y")</f>
        <v>2</v>
      </c>
      <c r="T28" s="20">
        <f t="shared" si="0"/>
        <v>34431</v>
      </c>
      <c r="U28" s="1">
        <f t="shared" si="1"/>
        <v>1994</v>
      </c>
    </row>
    <row r="29" spans="1:21" x14ac:dyDescent="0.3">
      <c r="A29" s="3" t="s">
        <v>30</v>
      </c>
      <c r="B29" s="7">
        <v>36540</v>
      </c>
      <c r="C29" s="7">
        <v>44086</v>
      </c>
      <c r="D29" s="6" t="s">
        <v>2</v>
      </c>
      <c r="E29" s="8">
        <v>1230</v>
      </c>
      <c r="F29" s="2">
        <f ca="1">DATEDIF(B29,TODAY(),"y")</f>
        <v>22</v>
      </c>
      <c r="G29" s="22">
        <f ca="1">+INT(YEARFRAC(B29,TODAY(),1))</f>
        <v>22</v>
      </c>
      <c r="H29" s="23">
        <f ca="1">+INT($U$30-U29)</f>
        <v>22</v>
      </c>
      <c r="I29" s="22">
        <f ca="1">+INT((TODAY()-C29)/365.25)</f>
        <v>2</v>
      </c>
      <c r="J29" s="13">
        <f ca="1">DATEDIF(C29,TODAY(),"y")</f>
        <v>2</v>
      </c>
      <c r="T29" s="20">
        <f t="shared" si="0"/>
        <v>36540</v>
      </c>
      <c r="U29" s="1">
        <f t="shared" si="1"/>
        <v>2000</v>
      </c>
    </row>
    <row r="30" spans="1:21" x14ac:dyDescent="0.3">
      <c r="B30" s="18"/>
      <c r="S30" s="21"/>
      <c r="T30" s="19">
        <f ca="1">+TODAY()</f>
        <v>44855</v>
      </c>
      <c r="U30" s="1">
        <f ca="1">+YEAR(T30)</f>
        <v>2022</v>
      </c>
    </row>
  </sheetData>
  <autoFilter ref="A1:J2">
    <sortState ref="A2:J29">
      <sortCondition descending="1" ref="I1:I2"/>
    </sortState>
  </autoFilter>
  <conditionalFormatting sqref="J2:J29">
    <cfRule type="cellIs" dxfId="1" priority="1" operator="lessThan">
      <formula>5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F1</vt:lpstr>
      <vt:lpstr>F2</vt:lpstr>
      <vt:lpstr>F3</vt:lpstr>
      <vt:lpstr>F4</vt:lpstr>
      <vt:lpstr>F5</vt:lpstr>
      <vt:lpstr>DASHBOARD</vt:lpstr>
      <vt:lpstr>anagrafica_aziendale</vt:lpstr>
      <vt:lpstr>anagrafica_aziendale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2022-08-31T13:59:48Z</dcterms:created>
  <dcterms:modified xsi:type="dcterms:W3CDTF">2022-10-21T08:41:10Z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