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7db10551668298/Documents/Statistika/Asprak Anreg/Minggu 2/"/>
    </mc:Choice>
  </mc:AlternateContent>
  <xr:revisionPtr revIDLastSave="216" documentId="8_{5D113656-0DB5-4D7A-BDA9-CAD0942B4D5C}" xr6:coauthVersionLast="47" xr6:coauthVersionMax="47" xr10:uidLastSave="{15957D82-9A88-46F3-87A5-4F33D0B37E4C}"/>
  <bookViews>
    <workbookView xWindow="11424" yWindow="0" windowWidth="11712" windowHeight="12336" xr2:uid="{5A5F7971-75F0-47F7-A5E6-64F86755A79F}"/>
  </bookViews>
  <sheets>
    <sheet name="Latihan" sheetId="1" r:id="rId1"/>
    <sheet name="Soal 1" sheetId="2" r:id="rId2"/>
    <sheet name="Soal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" l="1"/>
  <c r="Q34" i="1"/>
  <c r="T33" i="1"/>
  <c r="S33" i="1"/>
  <c r="U33" i="1" s="1"/>
  <c r="T32" i="1"/>
  <c r="V32" i="1" s="1"/>
  <c r="S32" i="1"/>
  <c r="U32" i="1" s="1"/>
  <c r="T31" i="1"/>
  <c r="V31" i="1" s="1"/>
  <c r="S31" i="1"/>
  <c r="U31" i="1" s="1"/>
  <c r="T30" i="1"/>
  <c r="S30" i="1"/>
  <c r="U30" i="1" s="1"/>
  <c r="T29" i="1"/>
  <c r="V29" i="1" s="1"/>
  <c r="S29" i="1"/>
  <c r="W29" i="1" s="1"/>
  <c r="T28" i="1"/>
  <c r="S28" i="1"/>
  <c r="U28" i="1" s="1"/>
  <c r="T27" i="1"/>
  <c r="V27" i="1" s="1"/>
  <c r="S27" i="1"/>
  <c r="T26" i="1"/>
  <c r="V26" i="1" s="1"/>
  <c r="S26" i="1"/>
  <c r="U26" i="1" s="1"/>
  <c r="T25" i="1"/>
  <c r="V25" i="1" s="1"/>
  <c r="S25" i="1"/>
  <c r="U25" i="1" s="1"/>
  <c r="T24" i="1"/>
  <c r="V24" i="1" s="1"/>
  <c r="S24" i="1"/>
  <c r="T23" i="1"/>
  <c r="V23" i="1" s="1"/>
  <c r="S23" i="1"/>
  <c r="W23" i="1" s="1"/>
  <c r="T22" i="1"/>
  <c r="V22" i="1" s="1"/>
  <c r="S22" i="1"/>
  <c r="W22" i="1" s="1"/>
  <c r="T21" i="1"/>
  <c r="S21" i="1"/>
  <c r="U21" i="1" s="1"/>
  <c r="T20" i="1"/>
  <c r="V20" i="1" s="1"/>
  <c r="S20" i="1"/>
  <c r="U20" i="1" s="1"/>
  <c r="T19" i="1"/>
  <c r="V19" i="1" s="1"/>
  <c r="S19" i="1"/>
  <c r="W19" i="1" s="1"/>
  <c r="T18" i="1"/>
  <c r="S18" i="1"/>
  <c r="U18" i="1" s="1"/>
  <c r="T17" i="1"/>
  <c r="V17" i="1" s="1"/>
  <c r="S17" i="1"/>
  <c r="W17" i="1" s="1"/>
  <c r="T16" i="1"/>
  <c r="V16" i="1" s="1"/>
  <c r="S16" i="1"/>
  <c r="U16" i="1" s="1"/>
  <c r="T15" i="1"/>
  <c r="V15" i="1" s="1"/>
  <c r="S15" i="1"/>
  <c r="T14" i="1"/>
  <c r="S14" i="1"/>
  <c r="U14" i="1" s="1"/>
  <c r="T13" i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9" i="1"/>
  <c r="S9" i="1"/>
  <c r="U9" i="1" s="1"/>
  <c r="L10" i="1"/>
  <c r="L11" i="1"/>
  <c r="L12" i="1"/>
  <c r="L9" i="1"/>
  <c r="K10" i="1"/>
  <c r="M10" i="1" s="1"/>
  <c r="K11" i="1"/>
  <c r="N11" i="1" s="1"/>
  <c r="K12" i="1"/>
  <c r="N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K20" i="1"/>
  <c r="K21" i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K32" i="1"/>
  <c r="K33" i="1"/>
  <c r="K9" i="1"/>
  <c r="N9" i="1" s="1"/>
  <c r="I34" i="1"/>
  <c r="H34" i="1"/>
  <c r="J10" i="1"/>
  <c r="J11" i="1"/>
  <c r="J12" i="1"/>
  <c r="J13" i="1"/>
  <c r="N13" i="1" s="1"/>
  <c r="J14" i="1"/>
  <c r="N14" i="1" s="1"/>
  <c r="J15" i="1"/>
  <c r="N15" i="1" s="1"/>
  <c r="J16" i="1"/>
  <c r="L16" i="1" s="1"/>
  <c r="J17" i="1"/>
  <c r="N17" i="1" s="1"/>
  <c r="J18" i="1"/>
  <c r="N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L31" i="1" s="1"/>
  <c r="J32" i="1"/>
  <c r="L32" i="1" s="1"/>
  <c r="J33" i="1"/>
  <c r="L33" i="1" s="1"/>
  <c r="J9" i="1"/>
  <c r="N24" i="1" l="1"/>
  <c r="N23" i="1"/>
  <c r="N22" i="1"/>
  <c r="N21" i="1"/>
  <c r="N32" i="1"/>
  <c r="M9" i="1"/>
  <c r="N19" i="1"/>
  <c r="N10" i="1"/>
  <c r="M12" i="1"/>
  <c r="M11" i="1"/>
  <c r="N33" i="1"/>
  <c r="N20" i="1"/>
  <c r="N31" i="1"/>
  <c r="J34" i="1"/>
  <c r="W30" i="1"/>
  <c r="M21" i="1"/>
  <c r="M20" i="1"/>
  <c r="M19" i="1"/>
  <c r="L30" i="1"/>
  <c r="L18" i="1"/>
  <c r="K34" i="1"/>
  <c r="L17" i="1"/>
  <c r="L28" i="1"/>
  <c r="N16" i="1"/>
  <c r="N34" i="1" s="1"/>
  <c r="W18" i="1"/>
  <c r="W33" i="1"/>
  <c r="L27" i="1"/>
  <c r="U23" i="1"/>
  <c r="L26" i="1"/>
  <c r="L14" i="1"/>
  <c r="S34" i="1"/>
  <c r="M33" i="1"/>
  <c r="W21" i="1"/>
  <c r="M32" i="1"/>
  <c r="M31" i="1"/>
  <c r="L29" i="1"/>
  <c r="L15" i="1"/>
  <c r="W13" i="1"/>
  <c r="W28" i="1"/>
  <c r="L25" i="1"/>
  <c r="L13" i="1"/>
  <c r="W14" i="1"/>
  <c r="W24" i="1"/>
  <c r="V28" i="1"/>
  <c r="V13" i="1"/>
  <c r="V18" i="1"/>
  <c r="V33" i="1"/>
  <c r="T34" i="1"/>
  <c r="W16" i="1"/>
  <c r="W20" i="1"/>
  <c r="V9" i="1"/>
  <c r="W32" i="1"/>
  <c r="W9" i="1"/>
  <c r="V21" i="1"/>
  <c r="W25" i="1"/>
  <c r="W15" i="1"/>
  <c r="V30" i="1"/>
  <c r="W11" i="1"/>
  <c r="W27" i="1"/>
  <c r="V14" i="1"/>
  <c r="U19" i="1"/>
  <c r="U24" i="1"/>
  <c r="U17" i="1"/>
  <c r="U29" i="1"/>
  <c r="W31" i="1"/>
  <c r="W12" i="1"/>
  <c r="U22" i="1"/>
  <c r="W10" i="1"/>
  <c r="W26" i="1"/>
  <c r="U15" i="1"/>
  <c r="U27" i="1"/>
  <c r="L34" i="1" l="1"/>
  <c r="M34" i="1"/>
  <c r="H37" i="1" s="1"/>
  <c r="H38" i="1" s="1"/>
  <c r="U34" i="1"/>
  <c r="V34" i="1"/>
  <c r="W34" i="1"/>
  <c r="Q37" i="1" l="1"/>
  <c r="Q38" i="1" s="1"/>
</calcChain>
</file>

<file path=xl/sharedStrings.xml><?xml version="1.0" encoding="utf-8"?>
<sst xmlns="http://schemas.openxmlformats.org/spreadsheetml/2006/main" count="49" uniqueCount="32">
  <si>
    <t>ID</t>
  </si>
  <si>
    <t>sales</t>
  </si>
  <si>
    <t>youtube</t>
  </si>
  <si>
    <t>newspaper</t>
  </si>
  <si>
    <t>Latihan</t>
  </si>
  <si>
    <t>Lakukan pendugaan parameter untuk model regresi antara:</t>
  </si>
  <si>
    <t>1. Penjualan vs iklan youtube</t>
  </si>
  <si>
    <t>2. Penjualan vs iklan di koran</t>
  </si>
  <si>
    <t>Soal No.1</t>
  </si>
  <si>
    <t>Penjualan vs iklan youtube</t>
  </si>
  <si>
    <t>(yi-y.bar)</t>
  </si>
  <si>
    <t>(xi-x.bar)</t>
  </si>
  <si>
    <t>(yi-y.bar)^2</t>
  </si>
  <si>
    <t>(xi-x.bar)^2</t>
  </si>
  <si>
    <t>(yi-y.bar)(xi-x.bar)</t>
  </si>
  <si>
    <t>Total</t>
  </si>
  <si>
    <t>B1</t>
  </si>
  <si>
    <t xml:space="preserve"> </t>
  </si>
  <si>
    <t>B0</t>
  </si>
  <si>
    <t>Persamaan Regresi</t>
  </si>
  <si>
    <t>Penjualan vs iklan di koran</t>
  </si>
  <si>
    <t>sales = 0.049 + 8.386*youtube</t>
  </si>
  <si>
    <t>Y = 0.049 + 8.386*X1</t>
  </si>
  <si>
    <t>Y = 0.034 + 15.732*X2</t>
  </si>
  <si>
    <t>sales = 0.034 + 15.732*newspaper</t>
  </si>
  <si>
    <t>Soal No.2</t>
  </si>
  <si>
    <t>No.</t>
  </si>
  <si>
    <t>Diketahui tinggi dan berat badan dari sekumpulan anak Sekolah Menengah Atas. Lakukan pendugaan parameter model regresi pada data di bawa ini, dan interpetasikan hasilnya!</t>
  </si>
  <si>
    <t>Tinggi (cm)</t>
  </si>
  <si>
    <t>Berat (kg)</t>
  </si>
  <si>
    <t>Diketahui tinggi sebuah pohon serta jumlah produksi buahnya dalam satu bulan . Lakukan pendugaan parameter model regresi pada data di bawa ini, dan interpetasikan hasilnya!</t>
  </si>
  <si>
    <t>Jumlah Buah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</si>
</sst>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"/>
      <scheme val="minor"/>
    </font>
    <font>
      <b/>
      <sz val="11"/>
      <color theme="0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418564</xdr:colOff>
      <xdr:row>35</xdr:row>
      <xdr:rowOff>32198</xdr:rowOff>
    </xdr:from>
    <xdr:to>
      <xdr:col>4</xdr:col>
      <xdr:colOff>413463</xdr:colOff>
      <xdr:row>37</xdr:row>
      <xdr:rowOff>115034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D071BF-FAF5-2C6B-20A6-EB872436E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310" y="6417973"/>
          <a:ext cx="1905266" cy="447737"/>
        </a:xfrm>
        <a:prstGeom prst="rect">
          <a:avLst/>
        </a:prstGeom>
      </xdr:spPr>
    </xdr:pic>
    <xdr:clientData/>
  </xdr:twoCellAnchor>
  <xdr:twoCellAnchor editAs="oneCell">
    <xdr:from>
      <xdr:col>2</xdr:col>
      <xdr:colOff>107324</xdr:colOff>
      <xdr:row>38</xdr:row>
      <xdr:rowOff>96591</xdr:rowOff>
    </xdr:from>
    <xdr:to>
      <xdr:col>3</xdr:col>
      <xdr:colOff>591106</xdr:colOff>
      <xdr:row>40</xdr:row>
      <xdr:rowOff>103217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423AB7-14CD-3DA9-6777-5F617FD5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0817" y="7029718"/>
          <a:ext cx="1095528" cy="3715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F4A1C0-F662-423D-A70A-C7E752A8851E}" name="Table1" displayName="Table1" ref="B8:E33" totalsRowShown="0">
  <autoFilter ref="B8:E33" xr:uid="{54F4A1C0-F662-423D-A70A-C7E752A8851E}"/>
  <tableColumns count="4">
    <tableColumn id="1" xr3:uid="{38B7B9C0-C7D1-4D5A-AB94-4953E5C16F11}" name="ID"/>
    <tableColumn id="2" xr3:uid="{74DDD6B6-4DDF-4B32-81F2-AFE2715DB73A}" name="sales"/>
    <tableColumn id="3" xr3:uid="{61E27D8F-CF42-4D75-8F66-7FDD42DE1E8B}" name="youtube"/>
    <tableColumn id="4" xr3:uid="{54FEC5E8-B5B3-4CF9-BBD1-7549F673B3CD}" name="newspap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E75036-E8E5-432B-ACFE-243C252AE30E}" name="Table2" displayName="Table2" ref="G8:N34" totalsRowShown="0">
  <autoFilter ref="G8:N34" xr:uid="{63E75036-E8E5-432B-ACFE-243C252AE30E}"/>
  <tableColumns count="8">
    <tableColumn id="1" xr3:uid="{C729C96B-676D-431E-B558-C22C095701BA}" name="ID"/>
    <tableColumn id="2" xr3:uid="{E5CAF792-8ADF-4B78-BB3C-D7A50BF2F20C}" name="sales"/>
    <tableColumn id="3" xr3:uid="{29FAC961-A943-4213-B8AD-2C547EF66D75}" name="youtube"/>
    <tableColumn id="4" xr3:uid="{F61DA9A6-8655-4D15-97D1-C5A1CF64D635}" name="(yi-y.bar)"/>
    <tableColumn id="5" xr3:uid="{BCC79736-5C73-4CCD-9EEC-85FA0D21FD0B}" name="(xi-x.bar)"/>
    <tableColumn id="6" xr3:uid="{CA290E77-67B1-4D98-9D25-6AC3B41C4CCB}" name="(yi-y.bar)^2"/>
    <tableColumn id="7" xr3:uid="{C8F591D6-842B-49D4-9007-F3E8AB48E766}" name="(xi-x.bar)^2"/>
    <tableColumn id="8" xr3:uid="{A2FC9A1E-23A3-4B28-BC46-623AF4669F23}" name="(yi-y.bar)(xi-x.bar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B4D331-2F0C-4405-A8DC-272F681CFB9B}" name="Table24" displayName="Table24" ref="P8:W34" totalsRowShown="0">
  <autoFilter ref="P8:W34" xr:uid="{01B4D331-2F0C-4405-A8DC-272F681CFB9B}"/>
  <tableColumns count="8">
    <tableColumn id="1" xr3:uid="{22CC2950-A335-41E2-B93E-7B3E63D36FB3}" name="ID"/>
    <tableColumn id="2" xr3:uid="{C65D3917-D48B-4F2E-A555-56DED132F4D9}" name="sales"/>
    <tableColumn id="3" xr3:uid="{D0968432-1568-484F-895F-03C88C440A81}" name="newspaper"/>
    <tableColumn id="4" xr3:uid="{C9EF06D7-6B9A-424C-B07B-E57266924817}" name="(yi-y.bar)"/>
    <tableColumn id="5" xr3:uid="{BC77130C-30D8-409B-9DAA-6AC6654162D2}" name="(xi-x.bar)"/>
    <tableColumn id="6" xr3:uid="{3C7F9615-40B5-480C-95BF-37F814526A09}" name="(yi-y.bar)^2"/>
    <tableColumn id="7" xr3:uid="{AE3A98F1-BFF1-4F38-80C3-22B6ABB4872B}" name="(xi-x.bar)^2"/>
    <tableColumn id="8" xr3:uid="{2ECCA403-D3F2-4102-BC70-C3FADDEB1DCE}" name="(yi-y.bar)(xi-x.bar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418457-8EF3-4B90-9B1C-1ABDC584053B}" name="Table4" displayName="Table4" ref="B6:D26" totalsRowShown="0">
  <autoFilter ref="B6:D26" xr:uid="{D1418457-8EF3-4B90-9B1C-1ABDC584053B}"/>
  <tableColumns count="3">
    <tableColumn id="1" xr3:uid="{ABA63603-3158-4EBF-8AEE-9C2CB64D6B9B}" name="No."/>
    <tableColumn id="2" xr3:uid="{F44D72D1-D7D3-41A7-8BF6-1B809144DD2F}" name="Tinggi (cm)" dataDxfId="2"/>
    <tableColumn id="3" xr3:uid="{F415C2BD-312F-4159-8829-8CA5F7266352}" name="Jumlah Bua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1426C0-5828-45D8-B9F3-486737A7EA82}" name="Table5" displayName="Table5" ref="B6:D26" totalsRowShown="0">
  <autoFilter ref="B6:D26" xr:uid="{DF1426C0-5828-45D8-B9F3-486737A7EA82}"/>
  <tableColumns count="3">
    <tableColumn id="1" xr3:uid="{53AD8A9C-0296-41A5-8D4E-2E307F456596}" name="No."/>
    <tableColumn id="3" xr3:uid="{CE73D3FA-5DC1-4176-91CB-07DED9ADD370}" name="Tinggi (cm)" dataDxfId="1"/>
    <tableColumn id="4" xr3:uid="{EA5F2CB0-A754-461E-9FD1-FAC533C282C0}" name="Berat (kg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D269-1EAD-4A50-B576-1F1A961C7975}">
  <dimension ref="B2:W39"/>
  <sheetViews>
    <sheetView tabSelected="1" zoomScale="81" zoomScaleNormal="100" workbookViewId="0">
      <selection activeCell="B8" sqref="B8:E33"/>
    </sheetView>
  </sheetViews>
  <sheetFormatPr defaultRowHeight="14.4" x14ac:dyDescent="0.3"/>
  <cols>
    <col min="4" max="4" width="10" customWidth="1"/>
    <col min="5" max="5" width="12.33203125" customWidth="1"/>
    <col min="9" max="9" width="10" customWidth="1"/>
    <col min="10" max="11" width="10.33203125" customWidth="1"/>
    <col min="12" max="13" width="12.5546875" customWidth="1"/>
    <col min="14" max="14" width="17.6640625" customWidth="1"/>
    <col min="19" max="20" width="10.33203125" customWidth="1"/>
    <col min="21" max="22" width="12.5546875" customWidth="1"/>
    <col min="23" max="23" width="17.6640625" customWidth="1"/>
  </cols>
  <sheetData>
    <row r="2" spans="2:23" x14ac:dyDescent="0.3">
      <c r="B2" t="s">
        <v>4</v>
      </c>
    </row>
    <row r="3" spans="2:23" ht="14.4" customHeight="1" x14ac:dyDescent="0.3">
      <c r="B3" s="9" t="s">
        <v>5</v>
      </c>
      <c r="C3" s="9"/>
      <c r="D3" s="9"/>
      <c r="E3" s="9"/>
    </row>
    <row r="4" spans="2:23" ht="14.4" customHeight="1" x14ac:dyDescent="0.3">
      <c r="B4" s="9"/>
      <c r="C4" s="9"/>
      <c r="D4" s="9"/>
      <c r="E4" s="9"/>
      <c r="I4" s="7"/>
      <c r="J4" s="7"/>
    </row>
    <row r="5" spans="2:23" x14ac:dyDescent="0.3">
      <c r="B5" t="s">
        <v>6</v>
      </c>
      <c r="H5" s="7"/>
      <c r="I5" s="7"/>
      <c r="J5" s="7"/>
    </row>
    <row r="6" spans="2:23" x14ac:dyDescent="0.3">
      <c r="B6" t="s">
        <v>7</v>
      </c>
      <c r="G6" s="7" t="s">
        <v>8</v>
      </c>
      <c r="H6" t="s">
        <v>9</v>
      </c>
      <c r="P6" s="7" t="s">
        <v>25</v>
      </c>
      <c r="Q6" t="s">
        <v>20</v>
      </c>
    </row>
    <row r="8" spans="2:23" x14ac:dyDescent="0.3">
      <c r="B8" t="s">
        <v>0</v>
      </c>
      <c r="C8" t="s">
        <v>1</v>
      </c>
      <c r="D8" t="s">
        <v>2</v>
      </c>
      <c r="E8" t="s">
        <v>3</v>
      </c>
      <c r="G8" s="1" t="s">
        <v>0</v>
      </c>
      <c r="H8" s="2" t="s">
        <v>1</v>
      </c>
      <c r="I8" s="2" t="s">
        <v>2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P8" s="1" t="s">
        <v>0</v>
      </c>
      <c r="Q8" s="2" t="s">
        <v>1</v>
      </c>
      <c r="R8" s="2" t="s">
        <v>3</v>
      </c>
      <c r="S8" t="s">
        <v>10</v>
      </c>
      <c r="T8" t="s">
        <v>11</v>
      </c>
      <c r="U8" t="s">
        <v>12</v>
      </c>
      <c r="V8" t="s">
        <v>13</v>
      </c>
      <c r="W8" t="s">
        <v>14</v>
      </c>
    </row>
    <row r="9" spans="2:23" x14ac:dyDescent="0.3">
      <c r="B9">
        <v>1</v>
      </c>
      <c r="C9">
        <v>26.52</v>
      </c>
      <c r="D9">
        <v>276.12</v>
      </c>
      <c r="E9">
        <v>83.04</v>
      </c>
      <c r="G9" s="3">
        <v>1</v>
      </c>
      <c r="H9" s="4">
        <v>26.52</v>
      </c>
      <c r="I9" s="4">
        <v>276.12</v>
      </c>
      <c r="J9">
        <f>H9-AVERAGE($H$9:$H$33)</f>
        <v>10.622399999999999</v>
      </c>
      <c r="K9">
        <f>I9-AVERAGE($I$9:$I$33)</f>
        <v>125.12159999999997</v>
      </c>
      <c r="L9">
        <f>J9^2</f>
        <v>112.83538175999998</v>
      </c>
      <c r="M9">
        <f>K9^2</f>
        <v>15655.414786559993</v>
      </c>
      <c r="N9">
        <f>J9*K9</f>
        <v>1329.0916838399996</v>
      </c>
      <c r="P9" s="3">
        <v>1</v>
      </c>
      <c r="Q9" s="4">
        <v>26.52</v>
      </c>
      <c r="R9">
        <v>83.04</v>
      </c>
      <c r="S9">
        <f>Q9-AVERAGE($H$9:$H$33)</f>
        <v>10.622399999999999</v>
      </c>
      <c r="T9">
        <f>R9-AVERAGE($I$9:$I$33)</f>
        <v>-67.958400000000026</v>
      </c>
      <c r="U9">
        <f>S9^2</f>
        <v>112.83538175999998</v>
      </c>
      <c r="V9">
        <f>T9^2</f>
        <v>4618.3441305600036</v>
      </c>
      <c r="W9">
        <f>S9*T9</f>
        <v>-721.88130816000023</v>
      </c>
    </row>
    <row r="10" spans="2:23" x14ac:dyDescent="0.3">
      <c r="B10">
        <v>2</v>
      </c>
      <c r="C10">
        <v>12.48</v>
      </c>
      <c r="D10">
        <v>53.4</v>
      </c>
      <c r="E10">
        <v>54.12</v>
      </c>
      <c r="G10" s="5">
        <v>2</v>
      </c>
      <c r="H10" s="6">
        <v>12.48</v>
      </c>
      <c r="I10" s="6">
        <v>53.4</v>
      </c>
      <c r="J10">
        <f t="shared" ref="J10:J33" si="0">H10-AVERAGE($H$9:$H$33)</f>
        <v>-3.4176000000000002</v>
      </c>
      <c r="K10">
        <f t="shared" ref="K10:K33" si="1">I10-AVERAGE($I$9:$I$33)</f>
        <v>-97.598400000000026</v>
      </c>
      <c r="L10">
        <f t="shared" ref="L10:L33" si="2">J10^2</f>
        <v>11.679989760000002</v>
      </c>
      <c r="M10">
        <f t="shared" ref="M10:M33" si="3">K10^2</f>
        <v>9525.447682560005</v>
      </c>
      <c r="N10">
        <f t="shared" ref="N10:N33" si="4">J10*K10</f>
        <v>333.55229184000012</v>
      </c>
      <c r="P10" s="5">
        <v>2</v>
      </c>
      <c r="Q10" s="6">
        <v>12.48</v>
      </c>
      <c r="R10">
        <v>54.12</v>
      </c>
      <c r="S10">
        <f t="shared" ref="S10:S33" si="5">Q10-AVERAGE($H$9:$H$33)</f>
        <v>-3.4176000000000002</v>
      </c>
      <c r="T10">
        <f t="shared" ref="T10:T33" si="6">R10-AVERAGE($I$9:$I$33)</f>
        <v>-96.878400000000028</v>
      </c>
      <c r="U10">
        <f t="shared" ref="U10:U33" si="7">S10^2</f>
        <v>11.679989760000002</v>
      </c>
      <c r="V10">
        <f t="shared" ref="V10:V33" si="8">T10^2</f>
        <v>9385.4243865600056</v>
      </c>
      <c r="W10">
        <f t="shared" ref="W10:W33" si="9">S10*T10</f>
        <v>331.09161984000013</v>
      </c>
    </row>
    <row r="11" spans="2:23" x14ac:dyDescent="0.3">
      <c r="B11">
        <v>3</v>
      </c>
      <c r="C11">
        <v>11.16</v>
      </c>
      <c r="D11">
        <v>20.64</v>
      </c>
      <c r="E11">
        <v>83.16</v>
      </c>
      <c r="G11" s="3">
        <v>3</v>
      </c>
      <c r="H11" s="4">
        <v>11.16</v>
      </c>
      <c r="I11" s="4">
        <v>20.64</v>
      </c>
      <c r="J11">
        <f t="shared" si="0"/>
        <v>-4.7376000000000005</v>
      </c>
      <c r="K11">
        <f t="shared" si="1"/>
        <v>-130.35840000000002</v>
      </c>
      <c r="L11">
        <f t="shared" si="2"/>
        <v>22.444853760000004</v>
      </c>
      <c r="M11">
        <f t="shared" si="3"/>
        <v>16993.312450560006</v>
      </c>
      <c r="N11">
        <f t="shared" si="4"/>
        <v>617.58595584000011</v>
      </c>
      <c r="P11" s="3">
        <v>3</v>
      </c>
      <c r="Q11" s="4">
        <v>11.16</v>
      </c>
      <c r="R11">
        <v>83.16</v>
      </c>
      <c r="S11">
        <f t="shared" si="5"/>
        <v>-4.7376000000000005</v>
      </c>
      <c r="T11">
        <f t="shared" si="6"/>
        <v>-67.838400000000036</v>
      </c>
      <c r="U11">
        <f t="shared" si="7"/>
        <v>22.444853760000004</v>
      </c>
      <c r="V11">
        <f t="shared" si="8"/>
        <v>4602.0485145600051</v>
      </c>
      <c r="W11">
        <f t="shared" si="9"/>
        <v>321.39120384000017</v>
      </c>
    </row>
    <row r="12" spans="2:23" x14ac:dyDescent="0.3">
      <c r="B12">
        <v>4</v>
      </c>
      <c r="C12">
        <v>22.2</v>
      </c>
      <c r="D12">
        <v>181.8</v>
      </c>
      <c r="E12">
        <v>70.2</v>
      </c>
      <c r="G12" s="5">
        <v>4</v>
      </c>
      <c r="H12" s="6">
        <v>22.2</v>
      </c>
      <c r="I12" s="6">
        <v>181.8</v>
      </c>
      <c r="J12">
        <f t="shared" si="0"/>
        <v>6.3023999999999987</v>
      </c>
      <c r="K12">
        <f t="shared" si="1"/>
        <v>30.801599999999979</v>
      </c>
      <c r="L12">
        <f t="shared" si="2"/>
        <v>39.720245759999983</v>
      </c>
      <c r="M12">
        <f t="shared" si="3"/>
        <v>948.73856255999874</v>
      </c>
      <c r="N12">
        <f t="shared" si="4"/>
        <v>194.12400383999983</v>
      </c>
      <c r="P12" s="5">
        <v>4</v>
      </c>
      <c r="Q12" s="6">
        <v>22.2</v>
      </c>
      <c r="R12">
        <v>70.2</v>
      </c>
      <c r="S12">
        <f t="shared" si="5"/>
        <v>6.3023999999999987</v>
      </c>
      <c r="T12">
        <f t="shared" si="6"/>
        <v>-80.798400000000029</v>
      </c>
      <c r="U12">
        <f t="shared" si="7"/>
        <v>39.720245759999983</v>
      </c>
      <c r="V12">
        <f t="shared" si="8"/>
        <v>6528.3814425600049</v>
      </c>
      <c r="W12">
        <f t="shared" si="9"/>
        <v>-509.22383616000008</v>
      </c>
    </row>
    <row r="13" spans="2:23" x14ac:dyDescent="0.3">
      <c r="B13">
        <v>5</v>
      </c>
      <c r="C13">
        <v>15.48</v>
      </c>
      <c r="D13">
        <v>216.96</v>
      </c>
      <c r="E13">
        <v>70.08</v>
      </c>
      <c r="G13" s="3">
        <v>5</v>
      </c>
      <c r="H13" s="4">
        <v>15.48</v>
      </c>
      <c r="I13" s="4">
        <v>216.96</v>
      </c>
      <c r="J13">
        <f t="shared" si="0"/>
        <v>-0.41760000000000019</v>
      </c>
      <c r="K13">
        <f t="shared" si="1"/>
        <v>65.961599999999976</v>
      </c>
      <c r="L13">
        <f t="shared" si="2"/>
        <v>0.17438976000000017</v>
      </c>
      <c r="M13">
        <f t="shared" si="3"/>
        <v>4350.9326745599965</v>
      </c>
      <c r="N13">
        <f t="shared" si="4"/>
        <v>-27.545564160000001</v>
      </c>
      <c r="P13" s="3">
        <v>5</v>
      </c>
      <c r="Q13" s="4">
        <v>15.48</v>
      </c>
      <c r="R13">
        <v>70.08</v>
      </c>
      <c r="S13">
        <f t="shared" si="5"/>
        <v>-0.41760000000000019</v>
      </c>
      <c r="T13">
        <f t="shared" si="6"/>
        <v>-80.918400000000034</v>
      </c>
      <c r="U13">
        <f t="shared" si="7"/>
        <v>0.17438976000000017</v>
      </c>
      <c r="V13">
        <f t="shared" si="8"/>
        <v>6547.7874585600057</v>
      </c>
      <c r="W13">
        <f t="shared" si="9"/>
        <v>33.791523840000032</v>
      </c>
    </row>
    <row r="14" spans="2:23" x14ac:dyDescent="0.3">
      <c r="B14">
        <v>6</v>
      </c>
      <c r="C14">
        <v>8.64</v>
      </c>
      <c r="D14">
        <v>10.44</v>
      </c>
      <c r="E14">
        <v>90</v>
      </c>
      <c r="G14" s="5">
        <v>6</v>
      </c>
      <c r="H14" s="6">
        <v>8.64</v>
      </c>
      <c r="I14" s="6">
        <v>10.44</v>
      </c>
      <c r="J14">
        <f t="shared" si="0"/>
        <v>-7.2576000000000001</v>
      </c>
      <c r="K14">
        <f t="shared" si="1"/>
        <v>-140.55840000000003</v>
      </c>
      <c r="L14">
        <f t="shared" si="2"/>
        <v>52.672757760000003</v>
      </c>
      <c r="M14">
        <f t="shared" si="3"/>
        <v>19756.66381056001</v>
      </c>
      <c r="N14">
        <f t="shared" si="4"/>
        <v>1020.1166438400003</v>
      </c>
      <c r="P14" s="5">
        <v>6</v>
      </c>
      <c r="Q14" s="6">
        <v>8.64</v>
      </c>
      <c r="R14">
        <v>90</v>
      </c>
      <c r="S14">
        <f t="shared" si="5"/>
        <v>-7.2576000000000001</v>
      </c>
      <c r="T14">
        <f t="shared" si="6"/>
        <v>-60.998400000000032</v>
      </c>
      <c r="U14">
        <f t="shared" si="7"/>
        <v>52.672757760000003</v>
      </c>
      <c r="V14">
        <f t="shared" si="8"/>
        <v>3720.8048025600037</v>
      </c>
      <c r="W14">
        <f t="shared" si="9"/>
        <v>442.70198784000024</v>
      </c>
    </row>
    <row r="15" spans="2:23" x14ac:dyDescent="0.3">
      <c r="B15">
        <v>7</v>
      </c>
      <c r="C15">
        <v>14.16</v>
      </c>
      <c r="D15">
        <v>69</v>
      </c>
      <c r="E15">
        <v>28.2</v>
      </c>
      <c r="G15" s="3">
        <v>7</v>
      </c>
      <c r="H15" s="4">
        <v>14.16</v>
      </c>
      <c r="I15" s="4">
        <v>69</v>
      </c>
      <c r="J15">
        <f t="shared" si="0"/>
        <v>-1.7376000000000005</v>
      </c>
      <c r="K15">
        <f t="shared" si="1"/>
        <v>-81.998400000000032</v>
      </c>
      <c r="L15">
        <f t="shared" si="2"/>
        <v>3.0192537600000016</v>
      </c>
      <c r="M15">
        <f t="shared" si="3"/>
        <v>6723.7376025600051</v>
      </c>
      <c r="N15">
        <f t="shared" si="4"/>
        <v>142.48041984000008</v>
      </c>
      <c r="P15" s="3">
        <v>7</v>
      </c>
      <c r="Q15" s="4">
        <v>14.16</v>
      </c>
      <c r="R15">
        <v>28.2</v>
      </c>
      <c r="S15">
        <f t="shared" si="5"/>
        <v>-1.7376000000000005</v>
      </c>
      <c r="T15">
        <f t="shared" si="6"/>
        <v>-122.79840000000003</v>
      </c>
      <c r="U15">
        <f t="shared" si="7"/>
        <v>3.0192537600000016</v>
      </c>
      <c r="V15">
        <f t="shared" si="8"/>
        <v>15079.447042560007</v>
      </c>
      <c r="W15">
        <f t="shared" si="9"/>
        <v>213.37449984000011</v>
      </c>
    </row>
    <row r="16" spans="2:23" x14ac:dyDescent="0.3">
      <c r="B16">
        <v>8</v>
      </c>
      <c r="C16">
        <v>15.84</v>
      </c>
      <c r="D16">
        <v>144.24</v>
      </c>
      <c r="E16">
        <v>13.92</v>
      </c>
      <c r="G16" s="5">
        <v>8</v>
      </c>
      <c r="H16" s="6">
        <v>15.84</v>
      </c>
      <c r="I16" s="6">
        <v>144.24</v>
      </c>
      <c r="J16">
        <f t="shared" si="0"/>
        <v>-5.7600000000000762E-2</v>
      </c>
      <c r="K16">
        <f t="shared" si="1"/>
        <v>-6.7584000000000231</v>
      </c>
      <c r="L16">
        <f t="shared" si="2"/>
        <v>3.3177600000000879E-3</v>
      </c>
      <c r="M16">
        <f t="shared" si="3"/>
        <v>45.675970560000309</v>
      </c>
      <c r="N16">
        <f t="shared" si="4"/>
        <v>0.38928384000000649</v>
      </c>
      <c r="P16" s="5">
        <v>8</v>
      </c>
      <c r="Q16" s="6">
        <v>15.84</v>
      </c>
      <c r="R16">
        <v>13.92</v>
      </c>
      <c r="S16">
        <f t="shared" si="5"/>
        <v>-5.7600000000000762E-2</v>
      </c>
      <c r="T16">
        <f t="shared" si="6"/>
        <v>-137.07840000000004</v>
      </c>
      <c r="U16">
        <f t="shared" si="7"/>
        <v>3.3177600000000879E-3</v>
      </c>
      <c r="V16">
        <f t="shared" si="8"/>
        <v>18790.487746560011</v>
      </c>
      <c r="W16">
        <f t="shared" si="9"/>
        <v>7.8957158400001068</v>
      </c>
    </row>
    <row r="17" spans="2:23" x14ac:dyDescent="0.3">
      <c r="B17">
        <v>9</v>
      </c>
      <c r="C17">
        <v>5.76</v>
      </c>
      <c r="D17">
        <v>10.32</v>
      </c>
      <c r="E17">
        <v>1.2</v>
      </c>
      <c r="G17" s="3">
        <v>9</v>
      </c>
      <c r="H17" s="4">
        <v>5.76</v>
      </c>
      <c r="I17" s="4">
        <v>10.32</v>
      </c>
      <c r="J17">
        <f t="shared" si="0"/>
        <v>-10.137600000000001</v>
      </c>
      <c r="K17">
        <f t="shared" si="1"/>
        <v>-140.67840000000004</v>
      </c>
      <c r="L17">
        <f t="shared" si="2"/>
        <v>102.77093376000002</v>
      </c>
      <c r="M17">
        <f t="shared" si="3"/>
        <v>19790.412226560013</v>
      </c>
      <c r="N17">
        <f t="shared" si="4"/>
        <v>1426.1413478400004</v>
      </c>
      <c r="P17" s="3">
        <v>9</v>
      </c>
      <c r="Q17" s="4">
        <v>5.76</v>
      </c>
      <c r="R17">
        <v>1.2</v>
      </c>
      <c r="S17">
        <f t="shared" si="5"/>
        <v>-10.137600000000001</v>
      </c>
      <c r="T17">
        <f t="shared" si="6"/>
        <v>-149.79840000000004</v>
      </c>
      <c r="U17">
        <f t="shared" si="7"/>
        <v>102.77093376000002</v>
      </c>
      <c r="V17">
        <f t="shared" si="8"/>
        <v>22439.560642560013</v>
      </c>
      <c r="W17">
        <f t="shared" si="9"/>
        <v>1518.5962598400006</v>
      </c>
    </row>
    <row r="18" spans="2:23" x14ac:dyDescent="0.3">
      <c r="B18">
        <v>10</v>
      </c>
      <c r="C18">
        <v>12.72</v>
      </c>
      <c r="D18">
        <v>239.76</v>
      </c>
      <c r="E18">
        <v>25.44</v>
      </c>
      <c r="G18" s="5">
        <v>10</v>
      </c>
      <c r="H18" s="6">
        <v>12.72</v>
      </c>
      <c r="I18" s="6">
        <v>239.76</v>
      </c>
      <c r="J18">
        <f t="shared" si="0"/>
        <v>-3.1776</v>
      </c>
      <c r="K18">
        <f t="shared" si="1"/>
        <v>88.761599999999959</v>
      </c>
      <c r="L18">
        <f t="shared" si="2"/>
        <v>10.09714176</v>
      </c>
      <c r="M18">
        <f t="shared" si="3"/>
        <v>7878.6216345599923</v>
      </c>
      <c r="N18">
        <f t="shared" si="4"/>
        <v>-282.04886015999989</v>
      </c>
      <c r="P18" s="5">
        <v>10</v>
      </c>
      <c r="Q18" s="6">
        <v>12.72</v>
      </c>
      <c r="R18">
        <v>25.44</v>
      </c>
      <c r="S18">
        <f t="shared" si="5"/>
        <v>-3.1776</v>
      </c>
      <c r="T18">
        <f t="shared" si="6"/>
        <v>-125.55840000000003</v>
      </c>
      <c r="U18">
        <f t="shared" si="7"/>
        <v>10.09714176</v>
      </c>
      <c r="V18">
        <f t="shared" si="8"/>
        <v>15764.911810560008</v>
      </c>
      <c r="W18">
        <f t="shared" si="9"/>
        <v>398.97437184000012</v>
      </c>
    </row>
    <row r="19" spans="2:23" x14ac:dyDescent="0.3">
      <c r="B19">
        <v>11</v>
      </c>
      <c r="C19">
        <v>10.32</v>
      </c>
      <c r="D19">
        <v>79.319999999999993</v>
      </c>
      <c r="E19">
        <v>29.04</v>
      </c>
      <c r="G19" s="3">
        <v>11</v>
      </c>
      <c r="H19" s="4">
        <v>10.32</v>
      </c>
      <c r="I19" s="4">
        <v>79.319999999999993</v>
      </c>
      <c r="J19">
        <f t="shared" si="0"/>
        <v>-5.5776000000000003</v>
      </c>
      <c r="K19">
        <f t="shared" si="1"/>
        <v>-71.678400000000039</v>
      </c>
      <c r="L19">
        <f t="shared" si="2"/>
        <v>31.109621760000003</v>
      </c>
      <c r="M19">
        <f t="shared" si="3"/>
        <v>5137.7930265600053</v>
      </c>
      <c r="N19">
        <f t="shared" si="4"/>
        <v>399.79344384000024</v>
      </c>
      <c r="P19" s="3">
        <v>11</v>
      </c>
      <c r="Q19" s="4">
        <v>10.32</v>
      </c>
      <c r="R19">
        <v>29.04</v>
      </c>
      <c r="S19">
        <f t="shared" si="5"/>
        <v>-5.5776000000000003</v>
      </c>
      <c r="T19">
        <f t="shared" si="6"/>
        <v>-121.95840000000004</v>
      </c>
      <c r="U19">
        <f t="shared" si="7"/>
        <v>31.109621760000003</v>
      </c>
      <c r="V19">
        <f t="shared" si="8"/>
        <v>14873.85133056001</v>
      </c>
      <c r="W19">
        <f t="shared" si="9"/>
        <v>680.23517184000025</v>
      </c>
    </row>
    <row r="20" spans="2:23" x14ac:dyDescent="0.3">
      <c r="B20">
        <v>12</v>
      </c>
      <c r="C20">
        <v>20.88</v>
      </c>
      <c r="D20">
        <v>257.64</v>
      </c>
      <c r="E20">
        <v>4.8</v>
      </c>
      <c r="G20" s="5">
        <v>12</v>
      </c>
      <c r="H20" s="6">
        <v>20.88</v>
      </c>
      <c r="I20" s="6">
        <v>257.64</v>
      </c>
      <c r="J20">
        <f t="shared" si="0"/>
        <v>4.9823999999999984</v>
      </c>
      <c r="K20">
        <f t="shared" si="1"/>
        <v>106.64159999999995</v>
      </c>
      <c r="L20">
        <f t="shared" si="2"/>
        <v>24.824309759999984</v>
      </c>
      <c r="M20">
        <f t="shared" si="3"/>
        <v>11372.430850559991</v>
      </c>
      <c r="N20">
        <f t="shared" si="4"/>
        <v>531.33110783999962</v>
      </c>
      <c r="P20" s="5">
        <v>12</v>
      </c>
      <c r="Q20" s="6">
        <v>20.88</v>
      </c>
      <c r="R20">
        <v>4.8</v>
      </c>
      <c r="S20">
        <f t="shared" si="5"/>
        <v>4.9823999999999984</v>
      </c>
      <c r="T20">
        <f t="shared" si="6"/>
        <v>-146.19840000000002</v>
      </c>
      <c r="U20">
        <f t="shared" si="7"/>
        <v>24.824309759999984</v>
      </c>
      <c r="V20">
        <f t="shared" si="8"/>
        <v>21373.972162560007</v>
      </c>
      <c r="W20">
        <f t="shared" si="9"/>
        <v>-728.41890815999989</v>
      </c>
    </row>
    <row r="21" spans="2:23" x14ac:dyDescent="0.3">
      <c r="B21">
        <v>13</v>
      </c>
      <c r="C21">
        <v>11.04</v>
      </c>
      <c r="D21">
        <v>28.56</v>
      </c>
      <c r="E21">
        <v>79.08</v>
      </c>
      <c r="G21" s="3">
        <v>13</v>
      </c>
      <c r="H21" s="4">
        <v>11.04</v>
      </c>
      <c r="I21" s="4">
        <v>28.56</v>
      </c>
      <c r="J21">
        <f t="shared" si="0"/>
        <v>-4.8576000000000015</v>
      </c>
      <c r="K21">
        <f t="shared" si="1"/>
        <v>-122.43840000000003</v>
      </c>
      <c r="L21">
        <f t="shared" si="2"/>
        <v>23.596277760000014</v>
      </c>
      <c r="M21">
        <f t="shared" si="3"/>
        <v>14991.161794560006</v>
      </c>
      <c r="N21">
        <f t="shared" si="4"/>
        <v>594.75677184000028</v>
      </c>
      <c r="P21" s="3">
        <v>13</v>
      </c>
      <c r="Q21" s="4">
        <v>11.04</v>
      </c>
      <c r="R21">
        <v>79.08</v>
      </c>
      <c r="S21">
        <f t="shared" si="5"/>
        <v>-4.8576000000000015</v>
      </c>
      <c r="T21">
        <f t="shared" si="6"/>
        <v>-71.918400000000034</v>
      </c>
      <c r="U21">
        <f t="shared" si="7"/>
        <v>23.596277760000014</v>
      </c>
      <c r="V21">
        <f t="shared" si="8"/>
        <v>5172.2562585600044</v>
      </c>
      <c r="W21">
        <f t="shared" si="9"/>
        <v>349.35081984000027</v>
      </c>
    </row>
    <row r="22" spans="2:23" x14ac:dyDescent="0.3">
      <c r="B22">
        <v>14</v>
      </c>
      <c r="C22">
        <v>11.64</v>
      </c>
      <c r="D22">
        <v>117</v>
      </c>
      <c r="E22">
        <v>8.64</v>
      </c>
      <c r="G22" s="5">
        <v>14</v>
      </c>
      <c r="H22" s="6">
        <v>11.64</v>
      </c>
      <c r="I22" s="6">
        <v>117</v>
      </c>
      <c r="J22">
        <f t="shared" si="0"/>
        <v>-4.2576000000000001</v>
      </c>
      <c r="K22">
        <f t="shared" si="1"/>
        <v>-33.998400000000032</v>
      </c>
      <c r="L22">
        <f t="shared" si="2"/>
        <v>18.127157759999999</v>
      </c>
      <c r="M22">
        <f t="shared" si="3"/>
        <v>1155.8912025600023</v>
      </c>
      <c r="N22">
        <f t="shared" si="4"/>
        <v>144.75158784000013</v>
      </c>
      <c r="P22" s="5">
        <v>14</v>
      </c>
      <c r="Q22" s="6">
        <v>11.64</v>
      </c>
      <c r="R22">
        <v>8.64</v>
      </c>
      <c r="S22">
        <f t="shared" si="5"/>
        <v>-4.2576000000000001</v>
      </c>
      <c r="T22">
        <f t="shared" si="6"/>
        <v>-142.35840000000002</v>
      </c>
      <c r="U22">
        <f t="shared" si="7"/>
        <v>18.127157759999999</v>
      </c>
      <c r="V22">
        <f t="shared" si="8"/>
        <v>20265.914050560004</v>
      </c>
      <c r="W22">
        <f t="shared" si="9"/>
        <v>606.10512384000003</v>
      </c>
    </row>
    <row r="23" spans="2:23" x14ac:dyDescent="0.3">
      <c r="B23">
        <v>15</v>
      </c>
      <c r="C23">
        <v>22.8</v>
      </c>
      <c r="D23">
        <v>244.92</v>
      </c>
      <c r="E23">
        <v>55.2</v>
      </c>
      <c r="G23" s="3">
        <v>15</v>
      </c>
      <c r="H23" s="4">
        <v>22.8</v>
      </c>
      <c r="I23" s="4">
        <v>244.92</v>
      </c>
      <c r="J23">
        <f t="shared" si="0"/>
        <v>6.9024000000000001</v>
      </c>
      <c r="K23">
        <f t="shared" si="1"/>
        <v>93.921599999999955</v>
      </c>
      <c r="L23">
        <f t="shared" si="2"/>
        <v>47.643125760000004</v>
      </c>
      <c r="M23">
        <f t="shared" si="3"/>
        <v>8821.266946559992</v>
      </c>
      <c r="N23">
        <f t="shared" si="4"/>
        <v>648.28445183999975</v>
      </c>
      <c r="P23" s="3">
        <v>15</v>
      </c>
      <c r="Q23" s="4">
        <v>22.8</v>
      </c>
      <c r="R23">
        <v>55.2</v>
      </c>
      <c r="S23">
        <f t="shared" si="5"/>
        <v>6.9024000000000001</v>
      </c>
      <c r="T23">
        <f t="shared" si="6"/>
        <v>-95.798400000000029</v>
      </c>
      <c r="U23">
        <f t="shared" si="7"/>
        <v>47.643125760000004</v>
      </c>
      <c r="V23">
        <f t="shared" si="8"/>
        <v>9177.333442560006</v>
      </c>
      <c r="W23">
        <f t="shared" si="9"/>
        <v>-661.23887616000025</v>
      </c>
    </row>
    <row r="24" spans="2:23" x14ac:dyDescent="0.3">
      <c r="B24">
        <v>16</v>
      </c>
      <c r="C24">
        <v>26.88</v>
      </c>
      <c r="D24">
        <v>234.48</v>
      </c>
      <c r="E24">
        <v>63.48</v>
      </c>
      <c r="G24" s="5">
        <v>16</v>
      </c>
      <c r="H24" s="6">
        <v>26.88</v>
      </c>
      <c r="I24" s="6">
        <v>234.48</v>
      </c>
      <c r="J24">
        <f t="shared" si="0"/>
        <v>10.982399999999998</v>
      </c>
      <c r="K24">
        <f t="shared" si="1"/>
        <v>83.481599999999958</v>
      </c>
      <c r="L24">
        <f t="shared" si="2"/>
        <v>120.61310975999996</v>
      </c>
      <c r="M24">
        <f t="shared" si="3"/>
        <v>6969.1775385599931</v>
      </c>
      <c r="N24">
        <f t="shared" si="4"/>
        <v>916.82832383999937</v>
      </c>
      <c r="P24" s="5">
        <v>16</v>
      </c>
      <c r="Q24" s="6">
        <v>26.88</v>
      </c>
      <c r="R24">
        <v>63.48</v>
      </c>
      <c r="S24">
        <f t="shared" si="5"/>
        <v>10.982399999999998</v>
      </c>
      <c r="T24">
        <f t="shared" si="6"/>
        <v>-87.518400000000042</v>
      </c>
      <c r="U24">
        <f t="shared" si="7"/>
        <v>120.61310975999996</v>
      </c>
      <c r="V24">
        <f t="shared" si="8"/>
        <v>7659.4703385600078</v>
      </c>
      <c r="W24">
        <f t="shared" si="9"/>
        <v>-961.16207616000031</v>
      </c>
    </row>
    <row r="25" spans="2:23" x14ac:dyDescent="0.3">
      <c r="B25">
        <v>17</v>
      </c>
      <c r="C25">
        <v>15</v>
      </c>
      <c r="D25">
        <v>81.36</v>
      </c>
      <c r="E25">
        <v>136.80000000000001</v>
      </c>
      <c r="G25" s="3">
        <v>17</v>
      </c>
      <c r="H25" s="4">
        <v>15</v>
      </c>
      <c r="I25" s="4">
        <v>81.36</v>
      </c>
      <c r="J25">
        <f t="shared" si="0"/>
        <v>-0.89760000000000062</v>
      </c>
      <c r="K25">
        <f t="shared" si="1"/>
        <v>-69.638400000000033</v>
      </c>
      <c r="L25">
        <f t="shared" si="2"/>
        <v>0.80568576000000114</v>
      </c>
      <c r="M25">
        <f t="shared" si="3"/>
        <v>4849.506754560005</v>
      </c>
      <c r="N25">
        <f t="shared" si="4"/>
        <v>62.507427840000069</v>
      </c>
      <c r="P25" s="3">
        <v>17</v>
      </c>
      <c r="Q25" s="4">
        <v>15</v>
      </c>
      <c r="R25">
        <v>136.80000000000001</v>
      </c>
      <c r="S25">
        <f t="shared" si="5"/>
        <v>-0.89760000000000062</v>
      </c>
      <c r="T25">
        <f t="shared" si="6"/>
        <v>-14.198400000000021</v>
      </c>
      <c r="U25">
        <f t="shared" si="7"/>
        <v>0.80568576000000114</v>
      </c>
      <c r="V25">
        <f t="shared" si="8"/>
        <v>201.59456256000058</v>
      </c>
      <c r="W25">
        <f t="shared" si="9"/>
        <v>12.744483840000028</v>
      </c>
    </row>
    <row r="26" spans="2:23" x14ac:dyDescent="0.3">
      <c r="B26">
        <v>18</v>
      </c>
      <c r="C26">
        <v>29.28</v>
      </c>
      <c r="D26">
        <v>337.68</v>
      </c>
      <c r="E26">
        <v>66.959999999999994</v>
      </c>
      <c r="G26" s="5">
        <v>18</v>
      </c>
      <c r="H26" s="6">
        <v>29.28</v>
      </c>
      <c r="I26" s="6">
        <v>337.68</v>
      </c>
      <c r="J26">
        <f t="shared" si="0"/>
        <v>13.382400000000001</v>
      </c>
      <c r="K26">
        <f t="shared" si="1"/>
        <v>186.68159999999997</v>
      </c>
      <c r="L26">
        <f t="shared" si="2"/>
        <v>179.08862976</v>
      </c>
      <c r="M26">
        <f t="shared" si="3"/>
        <v>34850.019778559988</v>
      </c>
      <c r="N26">
        <f t="shared" si="4"/>
        <v>2498.2478438399999</v>
      </c>
      <c r="P26" s="5">
        <v>18</v>
      </c>
      <c r="Q26" s="6">
        <v>29.28</v>
      </c>
      <c r="R26">
        <v>66.959999999999994</v>
      </c>
      <c r="S26">
        <f t="shared" si="5"/>
        <v>13.382400000000001</v>
      </c>
      <c r="T26">
        <f t="shared" si="6"/>
        <v>-84.038400000000038</v>
      </c>
      <c r="U26">
        <f t="shared" si="7"/>
        <v>179.08862976</v>
      </c>
      <c r="V26">
        <f t="shared" si="8"/>
        <v>7062.452674560006</v>
      </c>
      <c r="W26">
        <f t="shared" si="9"/>
        <v>-1124.6354841600005</v>
      </c>
    </row>
    <row r="27" spans="2:23" x14ac:dyDescent="0.3">
      <c r="B27">
        <v>19</v>
      </c>
      <c r="C27">
        <v>13.56</v>
      </c>
      <c r="D27">
        <v>83.04</v>
      </c>
      <c r="E27">
        <v>21.96</v>
      </c>
      <c r="G27" s="3">
        <v>19</v>
      </c>
      <c r="H27" s="4">
        <v>13.56</v>
      </c>
      <c r="I27" s="4">
        <v>83.04</v>
      </c>
      <c r="J27">
        <f t="shared" si="0"/>
        <v>-2.3376000000000001</v>
      </c>
      <c r="K27">
        <f t="shared" si="1"/>
        <v>-67.958400000000026</v>
      </c>
      <c r="L27">
        <f t="shared" si="2"/>
        <v>5.4643737600000009</v>
      </c>
      <c r="M27">
        <f t="shared" si="3"/>
        <v>4618.3441305600036</v>
      </c>
      <c r="N27">
        <f t="shared" si="4"/>
        <v>158.85955584000007</v>
      </c>
      <c r="P27" s="3">
        <v>19</v>
      </c>
      <c r="Q27" s="4">
        <v>13.56</v>
      </c>
      <c r="R27">
        <v>21.96</v>
      </c>
      <c r="S27">
        <f t="shared" si="5"/>
        <v>-2.3376000000000001</v>
      </c>
      <c r="T27">
        <f t="shared" si="6"/>
        <v>-129.03840000000002</v>
      </c>
      <c r="U27">
        <f t="shared" si="7"/>
        <v>5.4643737600000009</v>
      </c>
      <c r="V27">
        <f t="shared" si="8"/>
        <v>16650.908674560007</v>
      </c>
      <c r="W27">
        <f t="shared" si="9"/>
        <v>301.64016384000007</v>
      </c>
    </row>
    <row r="28" spans="2:23" x14ac:dyDescent="0.3">
      <c r="B28">
        <v>20</v>
      </c>
      <c r="C28">
        <v>17.52</v>
      </c>
      <c r="D28">
        <v>176.76</v>
      </c>
      <c r="E28">
        <v>22.92</v>
      </c>
      <c r="G28" s="5">
        <v>20</v>
      </c>
      <c r="H28" s="6">
        <v>17.52</v>
      </c>
      <c r="I28" s="6">
        <v>176.76</v>
      </c>
      <c r="J28">
        <f t="shared" si="0"/>
        <v>1.622399999999999</v>
      </c>
      <c r="K28">
        <f t="shared" si="1"/>
        <v>25.761599999999959</v>
      </c>
      <c r="L28">
        <f t="shared" si="2"/>
        <v>2.6321817599999968</v>
      </c>
      <c r="M28">
        <f t="shared" si="3"/>
        <v>663.66003455999783</v>
      </c>
      <c r="N28">
        <f t="shared" si="4"/>
        <v>41.795619839999908</v>
      </c>
      <c r="P28" s="5">
        <v>20</v>
      </c>
      <c r="Q28" s="6">
        <v>17.52</v>
      </c>
      <c r="R28">
        <v>22.92</v>
      </c>
      <c r="S28">
        <f t="shared" si="5"/>
        <v>1.622399999999999</v>
      </c>
      <c r="T28">
        <f t="shared" si="6"/>
        <v>-128.07840000000004</v>
      </c>
      <c r="U28">
        <f t="shared" si="7"/>
        <v>2.6321817599999968</v>
      </c>
      <c r="V28">
        <f t="shared" si="8"/>
        <v>16404.076546560013</v>
      </c>
      <c r="W28">
        <f t="shared" si="9"/>
        <v>-207.79439615999993</v>
      </c>
    </row>
    <row r="29" spans="2:23" x14ac:dyDescent="0.3">
      <c r="B29">
        <v>21</v>
      </c>
      <c r="C29">
        <v>21.6</v>
      </c>
      <c r="D29">
        <v>262.08</v>
      </c>
      <c r="E29">
        <v>64.08</v>
      </c>
      <c r="G29" s="3">
        <v>21</v>
      </c>
      <c r="H29" s="4">
        <v>21.6</v>
      </c>
      <c r="I29" s="4">
        <v>262.08</v>
      </c>
      <c r="J29">
        <f t="shared" si="0"/>
        <v>5.7024000000000008</v>
      </c>
      <c r="K29">
        <f t="shared" si="1"/>
        <v>111.08159999999995</v>
      </c>
      <c r="L29">
        <f t="shared" si="2"/>
        <v>32.517365760000011</v>
      </c>
      <c r="M29">
        <f t="shared" si="3"/>
        <v>12339.121858559989</v>
      </c>
      <c r="N29">
        <f t="shared" si="4"/>
        <v>633.43171583999981</v>
      </c>
      <c r="P29" s="3">
        <v>21</v>
      </c>
      <c r="Q29" s="4">
        <v>21.6</v>
      </c>
      <c r="R29">
        <v>64.08</v>
      </c>
      <c r="S29">
        <f t="shared" si="5"/>
        <v>5.7024000000000008</v>
      </c>
      <c r="T29">
        <f t="shared" si="6"/>
        <v>-86.918400000000034</v>
      </c>
      <c r="U29">
        <f t="shared" si="7"/>
        <v>32.517365760000011</v>
      </c>
      <c r="V29">
        <f t="shared" si="8"/>
        <v>7554.8082585600059</v>
      </c>
      <c r="W29">
        <f t="shared" si="9"/>
        <v>-495.64348416000024</v>
      </c>
    </row>
    <row r="30" spans="2:23" x14ac:dyDescent="0.3">
      <c r="B30">
        <v>22</v>
      </c>
      <c r="C30">
        <v>15</v>
      </c>
      <c r="D30">
        <v>284.88</v>
      </c>
      <c r="E30">
        <v>28.2</v>
      </c>
      <c r="G30" s="5">
        <v>22</v>
      </c>
      <c r="H30" s="6">
        <v>15</v>
      </c>
      <c r="I30" s="6">
        <v>284.88</v>
      </c>
      <c r="J30">
        <f t="shared" si="0"/>
        <v>-0.89760000000000062</v>
      </c>
      <c r="K30">
        <f t="shared" si="1"/>
        <v>133.88159999999996</v>
      </c>
      <c r="L30">
        <f t="shared" si="2"/>
        <v>0.80568576000000114</v>
      </c>
      <c r="M30">
        <f t="shared" si="3"/>
        <v>17924.28281855999</v>
      </c>
      <c r="N30">
        <f t="shared" si="4"/>
        <v>-120.17212416000005</v>
      </c>
      <c r="P30" s="5">
        <v>22</v>
      </c>
      <c r="Q30" s="6">
        <v>15</v>
      </c>
      <c r="R30">
        <v>28.2</v>
      </c>
      <c r="S30">
        <f t="shared" si="5"/>
        <v>-0.89760000000000062</v>
      </c>
      <c r="T30">
        <f t="shared" si="6"/>
        <v>-122.79840000000003</v>
      </c>
      <c r="U30">
        <f t="shared" si="7"/>
        <v>0.80568576000000114</v>
      </c>
      <c r="V30">
        <f t="shared" si="8"/>
        <v>15079.447042560007</v>
      </c>
      <c r="W30">
        <f t="shared" si="9"/>
        <v>110.2238438400001</v>
      </c>
    </row>
    <row r="31" spans="2:23" x14ac:dyDescent="0.3">
      <c r="B31">
        <v>23</v>
      </c>
      <c r="C31">
        <v>6.72</v>
      </c>
      <c r="D31">
        <v>15.84</v>
      </c>
      <c r="E31">
        <v>59.52</v>
      </c>
      <c r="G31" s="3">
        <v>23</v>
      </c>
      <c r="H31" s="4">
        <v>6.72</v>
      </c>
      <c r="I31" s="4">
        <v>15.84</v>
      </c>
      <c r="J31">
        <f t="shared" si="0"/>
        <v>-9.1776000000000018</v>
      </c>
      <c r="K31">
        <f t="shared" si="1"/>
        <v>-135.15840000000003</v>
      </c>
      <c r="L31">
        <f t="shared" si="2"/>
        <v>84.228341760000035</v>
      </c>
      <c r="M31">
        <f t="shared" si="3"/>
        <v>18267.793090560008</v>
      </c>
      <c r="N31">
        <f t="shared" si="4"/>
        <v>1240.4297318400006</v>
      </c>
      <c r="P31" s="3">
        <v>23</v>
      </c>
      <c r="Q31" s="4">
        <v>6.72</v>
      </c>
      <c r="R31">
        <v>59.52</v>
      </c>
      <c r="S31">
        <f t="shared" si="5"/>
        <v>-9.1776000000000018</v>
      </c>
      <c r="T31">
        <f t="shared" si="6"/>
        <v>-91.478400000000022</v>
      </c>
      <c r="U31">
        <f t="shared" si="7"/>
        <v>84.228341760000035</v>
      </c>
      <c r="V31">
        <f t="shared" si="8"/>
        <v>8368.2976665600036</v>
      </c>
      <c r="W31">
        <f t="shared" si="9"/>
        <v>839.55216384000039</v>
      </c>
    </row>
    <row r="32" spans="2:23" x14ac:dyDescent="0.3">
      <c r="B32">
        <v>24</v>
      </c>
      <c r="C32">
        <v>18.600000000000001</v>
      </c>
      <c r="D32">
        <v>273.95999999999998</v>
      </c>
      <c r="E32">
        <v>31.44</v>
      </c>
      <c r="G32" s="5">
        <v>24</v>
      </c>
      <c r="H32" s="6">
        <v>18.600000000000001</v>
      </c>
      <c r="I32" s="6">
        <v>273.95999999999998</v>
      </c>
      <c r="J32">
        <f t="shared" si="0"/>
        <v>2.7024000000000008</v>
      </c>
      <c r="K32">
        <f t="shared" si="1"/>
        <v>122.96159999999995</v>
      </c>
      <c r="L32">
        <f t="shared" si="2"/>
        <v>7.3029657600000046</v>
      </c>
      <c r="M32">
        <f t="shared" si="3"/>
        <v>15119.555074559987</v>
      </c>
      <c r="N32">
        <f t="shared" si="4"/>
        <v>332.29142783999998</v>
      </c>
      <c r="P32" s="5">
        <v>24</v>
      </c>
      <c r="Q32" s="6">
        <v>18.600000000000001</v>
      </c>
      <c r="R32">
        <v>31.44</v>
      </c>
      <c r="S32">
        <f t="shared" si="5"/>
        <v>2.7024000000000008</v>
      </c>
      <c r="T32">
        <f t="shared" si="6"/>
        <v>-119.55840000000003</v>
      </c>
      <c r="U32">
        <f t="shared" si="7"/>
        <v>7.3029657600000046</v>
      </c>
      <c r="V32">
        <f t="shared" si="8"/>
        <v>14294.211010560008</v>
      </c>
      <c r="W32">
        <f t="shared" si="9"/>
        <v>-323.0946201600002</v>
      </c>
    </row>
    <row r="33" spans="2:23" x14ac:dyDescent="0.3">
      <c r="B33">
        <v>25</v>
      </c>
      <c r="C33">
        <v>11.64</v>
      </c>
      <c r="D33">
        <v>74.760000000000005</v>
      </c>
      <c r="E33">
        <v>21.96</v>
      </c>
      <c r="G33" s="3">
        <v>25</v>
      </c>
      <c r="H33" s="4">
        <v>11.64</v>
      </c>
      <c r="I33" s="4">
        <v>74.760000000000005</v>
      </c>
      <c r="J33">
        <f t="shared" si="0"/>
        <v>-4.2576000000000001</v>
      </c>
      <c r="K33">
        <f t="shared" si="1"/>
        <v>-76.238400000000027</v>
      </c>
      <c r="L33">
        <f t="shared" si="2"/>
        <v>18.127157759999999</v>
      </c>
      <c r="M33">
        <f t="shared" si="3"/>
        <v>5812.2936345600037</v>
      </c>
      <c r="N33">
        <f t="shared" si="4"/>
        <v>324.59261184000013</v>
      </c>
      <c r="P33" s="3">
        <v>25</v>
      </c>
      <c r="Q33" s="4">
        <v>11.64</v>
      </c>
      <c r="R33">
        <v>21.96</v>
      </c>
      <c r="S33">
        <f t="shared" si="5"/>
        <v>-4.2576000000000001</v>
      </c>
      <c r="T33">
        <f t="shared" si="6"/>
        <v>-129.03840000000002</v>
      </c>
      <c r="U33">
        <f t="shared" si="7"/>
        <v>18.127157759999999</v>
      </c>
      <c r="V33">
        <f t="shared" si="8"/>
        <v>16650.908674560007</v>
      </c>
      <c r="W33">
        <f t="shared" si="9"/>
        <v>549.39389184000015</v>
      </c>
    </row>
    <row r="34" spans="2:23" x14ac:dyDescent="0.3">
      <c r="G34" t="s">
        <v>15</v>
      </c>
      <c r="H34">
        <f>SUM(H9:H33)</f>
        <v>397.44</v>
      </c>
      <c r="I34">
        <f t="shared" ref="I34" si="10">SUM(I9:I33)</f>
        <v>3774.9600000000009</v>
      </c>
      <c r="J34">
        <f t="shared" ref="J34" si="11">SUM(J9:J33)</f>
        <v>-1.2434497875801753E-14</v>
      </c>
      <c r="K34">
        <f t="shared" ref="K34" si="12">SUM(K9:K33)</f>
        <v>-8.6686213762732223E-13</v>
      </c>
      <c r="L34">
        <f t="shared" ref="L34" si="13">SUM(L9:L33)</f>
        <v>952.30425599999978</v>
      </c>
      <c r="M34">
        <f t="shared" ref="M34" si="14">SUM(M9:M33)</f>
        <v>264561.25593600003</v>
      </c>
      <c r="N34">
        <f t="shared" ref="N34" si="15">SUM(N9:N33)</f>
        <v>13161.616703999996</v>
      </c>
      <c r="P34" t="s">
        <v>15</v>
      </c>
      <c r="Q34">
        <f>SUM(Q9:Q33)</f>
        <v>397.44</v>
      </c>
      <c r="R34">
        <f t="shared" ref="R34" si="16">SUM(R9:R33)</f>
        <v>1213.4400000000003</v>
      </c>
      <c r="S34">
        <f t="shared" ref="S34" si="17">SUM(S9:S33)</f>
        <v>-1.2434497875801753E-14</v>
      </c>
      <c r="T34">
        <f t="shared" ref="T34" si="18">SUM(T9:T33)</f>
        <v>-2561.5200000000009</v>
      </c>
      <c r="U34">
        <f t="shared" ref="U34" si="19">SUM(U9:U33)</f>
        <v>952.30425599999978</v>
      </c>
      <c r="V34">
        <f t="shared" ref="V34" si="20">SUM(V9:V33)</f>
        <v>288266.70067200012</v>
      </c>
      <c r="W34">
        <f t="shared" ref="W34" si="21">SUM(W9:W33)</f>
        <v>983.96985600000164</v>
      </c>
    </row>
    <row r="37" spans="2:23" x14ac:dyDescent="0.3">
      <c r="G37" t="s">
        <v>16</v>
      </c>
      <c r="H37">
        <f>N34/M34</f>
        <v>4.9748844204095859E-2</v>
      </c>
      <c r="J37" t="s">
        <v>19</v>
      </c>
      <c r="P37" t="s">
        <v>16</v>
      </c>
      <c r="Q37">
        <f>W34/V34</f>
        <v>3.4134010404469044E-3</v>
      </c>
      <c r="S37" t="s">
        <v>19</v>
      </c>
    </row>
    <row r="38" spans="2:23" x14ac:dyDescent="0.3">
      <c r="F38" t="s">
        <v>17</v>
      </c>
      <c r="G38" t="s">
        <v>18</v>
      </c>
      <c r="H38">
        <f>AVERAGE(H9:H33)-(H37*AVERAGE(I9:I33))</f>
        <v>8.38560412333225</v>
      </c>
      <c r="J38" t="s">
        <v>21</v>
      </c>
      <c r="P38" t="s">
        <v>18</v>
      </c>
      <c r="Q38">
        <f>AVERAGE(Q9:Q33)-(Q37*AVERAGE(R9:R33))</f>
        <v>15.731921705659206</v>
      </c>
      <c r="S38" t="s">
        <v>24</v>
      </c>
    </row>
    <row r="39" spans="2:23" x14ac:dyDescent="0.3">
      <c r="J39" t="s">
        <v>22</v>
      </c>
      <c r="S39" t="s">
        <v>23</v>
      </c>
    </row>
  </sheetData>
  <mergeCells count="1">
    <mergeCell ref="B3:E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78D5-BE07-4300-AAC9-1D2D317621BF}">
  <dimension ref="B2:I26"/>
  <sheetViews>
    <sheetView zoomScale="61" workbookViewId="0">
      <selection activeCell="J12" sqref="J12"/>
    </sheetView>
  </sheetViews>
  <sheetFormatPr defaultRowHeight="14.4" x14ac:dyDescent="0.3"/>
  <cols>
    <col min="3" max="3" width="14.77734375" customWidth="1"/>
    <col min="4" max="4" width="12.88671875" customWidth="1"/>
  </cols>
  <sheetData>
    <row r="2" spans="2:9" x14ac:dyDescent="0.3">
      <c r="B2" s="10" t="s">
        <v>30</v>
      </c>
      <c r="C2" s="10"/>
      <c r="D2" s="10"/>
      <c r="E2" s="10"/>
      <c r="F2" s="10"/>
      <c r="G2" s="10"/>
      <c r="H2" s="10"/>
      <c r="I2" s="10"/>
    </row>
    <row r="3" spans="2:9" x14ac:dyDescent="0.3">
      <c r="B3" s="10"/>
      <c r="C3" s="10"/>
      <c r="D3" s="10"/>
      <c r="E3" s="10"/>
      <c r="F3" s="10"/>
      <c r="G3" s="10"/>
      <c r="H3" s="10"/>
      <c r="I3" s="10"/>
    </row>
    <row r="4" spans="2:9" x14ac:dyDescent="0.3">
      <c r="B4" s="10"/>
      <c r="C4" s="10"/>
      <c r="D4" s="10"/>
      <c r="E4" s="10"/>
      <c r="F4" s="10"/>
      <c r="G4" s="10"/>
      <c r="H4" s="10"/>
      <c r="I4" s="10"/>
    </row>
    <row r="6" spans="2:9" x14ac:dyDescent="0.3">
      <c r="B6" t="s">
        <v>26</v>
      </c>
      <c r="C6" t="s">
        <v>28</v>
      </c>
      <c r="D6" t="s">
        <v>31</v>
      </c>
    </row>
    <row r="7" spans="2:9" x14ac:dyDescent="0.3">
      <c r="B7">
        <v>1</v>
      </c>
      <c r="C7" s="8">
        <v>342.08</v>
      </c>
      <c r="D7">
        <v>45</v>
      </c>
    </row>
    <row r="8" spans="2:9" x14ac:dyDescent="0.3">
      <c r="B8">
        <v>2</v>
      </c>
      <c r="C8" s="8">
        <v>400.31</v>
      </c>
      <c r="D8">
        <v>98</v>
      </c>
    </row>
    <row r="9" spans="2:9" x14ac:dyDescent="0.3">
      <c r="B9">
        <v>3</v>
      </c>
      <c r="C9" s="8">
        <v>360.7</v>
      </c>
      <c r="D9">
        <v>82</v>
      </c>
    </row>
    <row r="10" spans="2:9" x14ac:dyDescent="0.3">
      <c r="B10">
        <v>4</v>
      </c>
      <c r="C10" s="8">
        <v>340.7</v>
      </c>
      <c r="D10">
        <v>37</v>
      </c>
    </row>
    <row r="11" spans="2:9" x14ac:dyDescent="0.3">
      <c r="B11">
        <v>5</v>
      </c>
      <c r="C11" s="8">
        <v>298.27</v>
      </c>
      <c r="D11">
        <v>89</v>
      </c>
    </row>
    <row r="12" spans="2:9" x14ac:dyDescent="0.3">
      <c r="B12">
        <v>6</v>
      </c>
      <c r="C12" s="8">
        <v>376.06</v>
      </c>
      <c r="D12">
        <v>113</v>
      </c>
    </row>
    <row r="13" spans="2:9" x14ac:dyDescent="0.3">
      <c r="B13">
        <v>7</v>
      </c>
      <c r="C13" s="8">
        <v>303.14999999999998</v>
      </c>
      <c r="D13">
        <v>84</v>
      </c>
    </row>
    <row r="14" spans="2:9" x14ac:dyDescent="0.3">
      <c r="B14">
        <v>8</v>
      </c>
      <c r="C14" s="8">
        <v>462.12</v>
      </c>
      <c r="D14">
        <v>89</v>
      </c>
    </row>
    <row r="15" spans="2:9" x14ac:dyDescent="0.3">
      <c r="B15">
        <v>9</v>
      </c>
      <c r="C15" s="8">
        <v>487.28</v>
      </c>
      <c r="D15">
        <v>76</v>
      </c>
    </row>
    <row r="16" spans="2:9" x14ac:dyDescent="0.3">
      <c r="B16">
        <v>10</v>
      </c>
      <c r="C16" s="8">
        <v>284.2</v>
      </c>
      <c r="D16">
        <v>78</v>
      </c>
    </row>
    <row r="17" spans="2:4" x14ac:dyDescent="0.3">
      <c r="B17">
        <v>11</v>
      </c>
      <c r="C17" s="8">
        <v>427.1</v>
      </c>
      <c r="D17">
        <v>77</v>
      </c>
    </row>
    <row r="18" spans="2:4" x14ac:dyDescent="0.3">
      <c r="B18">
        <v>12</v>
      </c>
      <c r="C18" s="8">
        <v>335.11</v>
      </c>
      <c r="D18">
        <v>91</v>
      </c>
    </row>
    <row r="19" spans="2:4" x14ac:dyDescent="0.3">
      <c r="B19">
        <v>13</v>
      </c>
      <c r="C19" s="8">
        <v>348.82</v>
      </c>
      <c r="D19">
        <v>74</v>
      </c>
    </row>
    <row r="20" spans="2:4" x14ac:dyDescent="0.3">
      <c r="B20">
        <v>14</v>
      </c>
      <c r="C20" s="8">
        <v>473.96</v>
      </c>
      <c r="D20">
        <v>114</v>
      </c>
    </row>
    <row r="21" spans="2:4" x14ac:dyDescent="0.3">
      <c r="B21">
        <v>15</v>
      </c>
      <c r="C21" s="8">
        <v>174.86</v>
      </c>
      <c r="D21">
        <v>42</v>
      </c>
    </row>
    <row r="22" spans="2:4" x14ac:dyDescent="0.3">
      <c r="B22">
        <v>16</v>
      </c>
      <c r="C22" s="8">
        <v>180.49</v>
      </c>
      <c r="D22">
        <v>50</v>
      </c>
    </row>
    <row r="23" spans="2:4" x14ac:dyDescent="0.3">
      <c r="B23">
        <v>17</v>
      </c>
      <c r="C23" s="8">
        <v>157.07</v>
      </c>
      <c r="D23">
        <v>32</v>
      </c>
    </row>
    <row r="24" spans="2:4" x14ac:dyDescent="0.3">
      <c r="B24">
        <v>18</v>
      </c>
      <c r="C24" s="8">
        <v>441.41</v>
      </c>
      <c r="D24">
        <v>124</v>
      </c>
    </row>
    <row r="25" spans="2:4" x14ac:dyDescent="0.3">
      <c r="B25">
        <v>19</v>
      </c>
      <c r="C25" s="8">
        <v>422.35</v>
      </c>
      <c r="D25">
        <v>87</v>
      </c>
    </row>
    <row r="26" spans="2:4" x14ac:dyDescent="0.3">
      <c r="B26">
        <v>20</v>
      </c>
      <c r="C26" s="8">
        <v>454.5</v>
      </c>
      <c r="D26">
        <v>99</v>
      </c>
    </row>
  </sheetData>
  <mergeCells count="1">
    <mergeCell ref="B2:I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E81F-1010-4470-8857-69CF7654BE07}">
  <dimension ref="B2:I26"/>
  <sheetViews>
    <sheetView workbookViewId="0">
      <selection activeCell="G13" sqref="G13"/>
    </sheetView>
  </sheetViews>
  <sheetFormatPr defaultRowHeight="14.4" x14ac:dyDescent="0.3"/>
  <cols>
    <col min="3" max="3" width="10.88671875" customWidth="1"/>
    <col min="4" max="4" width="12" customWidth="1"/>
  </cols>
  <sheetData>
    <row r="2" spans="2:9" ht="14.4" customHeight="1" x14ac:dyDescent="0.3">
      <c r="B2" s="9" t="s">
        <v>27</v>
      </c>
      <c r="C2" s="9"/>
      <c r="D2" s="9"/>
      <c r="E2" s="9"/>
      <c r="F2" s="9"/>
      <c r="G2" s="9"/>
      <c r="H2" s="9"/>
      <c r="I2" s="9"/>
    </row>
    <row r="3" spans="2:9" x14ac:dyDescent="0.3">
      <c r="B3" s="9"/>
      <c r="C3" s="9"/>
      <c r="D3" s="9"/>
      <c r="E3" s="9"/>
      <c r="F3" s="9"/>
      <c r="G3" s="9"/>
      <c r="H3" s="9"/>
      <c r="I3" s="9"/>
    </row>
    <row r="4" spans="2:9" x14ac:dyDescent="0.3">
      <c r="B4" s="7"/>
      <c r="C4" s="7"/>
      <c r="D4" s="7"/>
      <c r="E4" s="7"/>
      <c r="F4" s="7"/>
      <c r="G4" s="7"/>
      <c r="H4" s="7"/>
      <c r="I4" s="7"/>
    </row>
    <row r="6" spans="2:9" x14ac:dyDescent="0.3">
      <c r="B6" t="s">
        <v>26</v>
      </c>
      <c r="C6" t="s">
        <v>28</v>
      </c>
      <c r="D6" t="s">
        <v>29</v>
      </c>
    </row>
    <row r="7" spans="2:9" x14ac:dyDescent="0.3">
      <c r="B7">
        <v>1</v>
      </c>
      <c r="C7" s="8">
        <v>161.94999999999999</v>
      </c>
      <c r="D7" s="8">
        <v>75.150000000000006</v>
      </c>
    </row>
    <row r="8" spans="2:9" x14ac:dyDescent="0.3">
      <c r="B8">
        <v>2</v>
      </c>
      <c r="C8" s="8">
        <v>168.6</v>
      </c>
      <c r="D8" s="8">
        <v>88.8</v>
      </c>
    </row>
    <row r="9" spans="2:9" x14ac:dyDescent="0.3">
      <c r="B9">
        <v>3</v>
      </c>
      <c r="C9" s="8">
        <v>164.11</v>
      </c>
      <c r="D9" s="8">
        <v>84.38</v>
      </c>
    </row>
    <row r="10" spans="2:9" x14ac:dyDescent="0.3">
      <c r="B10">
        <v>4</v>
      </c>
      <c r="C10" s="8">
        <v>161.79</v>
      </c>
      <c r="D10" s="8">
        <v>73.209999999999994</v>
      </c>
    </row>
    <row r="11" spans="2:9" x14ac:dyDescent="0.3">
      <c r="B11">
        <v>5</v>
      </c>
      <c r="C11" s="8">
        <v>156.94</v>
      </c>
      <c r="D11" s="8">
        <v>85.91</v>
      </c>
    </row>
    <row r="12" spans="2:9" x14ac:dyDescent="0.3">
      <c r="B12">
        <v>6</v>
      </c>
      <c r="C12" s="8">
        <v>165.83</v>
      </c>
      <c r="D12" s="8">
        <v>92.39</v>
      </c>
    </row>
    <row r="13" spans="2:9" x14ac:dyDescent="0.3">
      <c r="B13">
        <v>7</v>
      </c>
      <c r="C13" s="8">
        <v>157.5</v>
      </c>
      <c r="D13" s="8">
        <v>84.64</v>
      </c>
    </row>
    <row r="14" spans="2:9" x14ac:dyDescent="0.3">
      <c r="B14">
        <v>8</v>
      </c>
      <c r="C14" s="8">
        <v>175.67</v>
      </c>
      <c r="D14" s="8">
        <v>86.93</v>
      </c>
    </row>
    <row r="15" spans="2:9" x14ac:dyDescent="0.3">
      <c r="B15">
        <v>9</v>
      </c>
      <c r="C15" s="8">
        <v>178.54</v>
      </c>
      <c r="D15" s="8">
        <v>83.91</v>
      </c>
    </row>
    <row r="16" spans="2:9" x14ac:dyDescent="0.3">
      <c r="B16">
        <v>10</v>
      </c>
      <c r="C16" s="8">
        <v>155.33000000000001</v>
      </c>
      <c r="D16" s="8">
        <v>82.94</v>
      </c>
    </row>
    <row r="17" spans="2:4" x14ac:dyDescent="0.3">
      <c r="B17">
        <v>11</v>
      </c>
      <c r="C17" s="8">
        <v>171.67</v>
      </c>
      <c r="D17" s="8">
        <v>83.81</v>
      </c>
    </row>
    <row r="18" spans="2:4" x14ac:dyDescent="0.3">
      <c r="B18">
        <v>12</v>
      </c>
      <c r="C18" s="8">
        <v>161.15</v>
      </c>
      <c r="D18" s="8">
        <v>86.69</v>
      </c>
    </row>
    <row r="19" spans="2:4" x14ac:dyDescent="0.3">
      <c r="B19">
        <v>13</v>
      </c>
      <c r="C19" s="8">
        <v>162.72</v>
      </c>
      <c r="D19" s="8">
        <v>82.4</v>
      </c>
    </row>
    <row r="20" spans="2:4" x14ac:dyDescent="0.3">
      <c r="B20">
        <v>14</v>
      </c>
      <c r="C20" s="8">
        <v>177.02</v>
      </c>
      <c r="D20" s="8">
        <v>93.39</v>
      </c>
    </row>
    <row r="21" spans="2:4" x14ac:dyDescent="0.3">
      <c r="B21">
        <v>15</v>
      </c>
      <c r="C21" s="8">
        <v>142.84</v>
      </c>
      <c r="D21" s="8">
        <v>73.2</v>
      </c>
    </row>
    <row r="22" spans="2:4" x14ac:dyDescent="0.3">
      <c r="B22">
        <v>16</v>
      </c>
      <c r="C22" s="8">
        <v>143.47999999999999</v>
      </c>
      <c r="D22" s="8">
        <v>75.27</v>
      </c>
    </row>
    <row r="23" spans="2:4" x14ac:dyDescent="0.3">
      <c r="B23">
        <v>17</v>
      </c>
      <c r="C23" s="8">
        <v>140.80000000000001</v>
      </c>
      <c r="D23" s="8">
        <v>70.45</v>
      </c>
    </row>
    <row r="24" spans="2:4" x14ac:dyDescent="0.3">
      <c r="B24">
        <v>18</v>
      </c>
      <c r="C24" s="8">
        <v>173.3</v>
      </c>
      <c r="D24" s="8">
        <v>95.58</v>
      </c>
    </row>
    <row r="25" spans="2:4" x14ac:dyDescent="0.3">
      <c r="B25">
        <v>19</v>
      </c>
      <c r="C25" s="8">
        <v>171.12</v>
      </c>
      <c r="D25" s="8">
        <v>86.19</v>
      </c>
    </row>
    <row r="26" spans="2:4" x14ac:dyDescent="0.3">
      <c r="B26">
        <v>20</v>
      </c>
      <c r="C26" s="8">
        <v>174.8</v>
      </c>
      <c r="D26" s="8">
        <v>89.41</v>
      </c>
    </row>
  </sheetData>
  <mergeCells count="1">
    <mergeCell ref="B2:I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Latihan</vt:lpstr>
      <vt:lpstr>Soal 1</vt:lpstr>
      <vt:lpstr>Soal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Farik Firsteadi Haristiyanto</dc:creator>
  <cp:lastModifiedBy>Farik Firsteadi Haristiyanto</cp:lastModifiedBy>
  <dcterms:created xsi:type="dcterms:W3CDTF">2025-01-22T01:19:34Z</dcterms:created>
  <dcterms:modified xsi:type="dcterms:W3CDTF">2025-02-02T08:41:50Z</dcterms:modified>
</cp:coreProperties>
</file>