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shna Narang\Documents\SYSC4005\"/>
    </mc:Choice>
  </mc:AlternateContent>
  <bookViews>
    <workbookView xWindow="0" yWindow="0" windowWidth="19180" windowHeight="3700"/>
  </bookViews>
  <sheets>
    <sheet name="Program Output" sheetId="1" r:id="rId1"/>
    <sheet name="Confidence Interv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B32" i="2"/>
  <c r="B29" i="2"/>
  <c r="L25" i="2"/>
  <c r="L38" i="2" s="1"/>
  <c r="J25" i="2"/>
  <c r="J26" i="2" s="1"/>
  <c r="H25" i="2"/>
  <c r="H38" i="2" s="1"/>
  <c r="F25" i="2"/>
  <c r="F26" i="2" s="1"/>
  <c r="D25" i="2"/>
  <c r="D38" i="2" s="1"/>
  <c r="B25" i="2"/>
  <c r="B26" i="2" s="1"/>
  <c r="L24" i="2"/>
  <c r="K24" i="2"/>
  <c r="K25" i="2" s="1"/>
  <c r="J24" i="2"/>
  <c r="I24" i="2"/>
  <c r="I25" i="2" s="1"/>
  <c r="H24" i="2"/>
  <c r="G24" i="2"/>
  <c r="G25" i="2" s="1"/>
  <c r="F24" i="2"/>
  <c r="E24" i="2"/>
  <c r="E25" i="2" s="1"/>
  <c r="D24" i="2"/>
  <c r="C24" i="2"/>
  <c r="C25" i="2" s="1"/>
  <c r="B24" i="2"/>
  <c r="L23" i="2"/>
  <c r="K23" i="2"/>
  <c r="J23" i="2"/>
  <c r="J32" i="2" s="1"/>
  <c r="I23" i="2"/>
  <c r="H23" i="2"/>
  <c r="G23" i="2"/>
  <c r="F23" i="2"/>
  <c r="F32" i="2" s="1"/>
  <c r="E23" i="2"/>
  <c r="D23" i="2"/>
  <c r="C23" i="2"/>
  <c r="B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E2" i="2"/>
  <c r="F2" i="2"/>
  <c r="G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26" i="2" l="1"/>
  <c r="E32" i="2" s="1"/>
  <c r="E38" i="2"/>
  <c r="I26" i="2"/>
  <c r="I38" i="2"/>
  <c r="I32" i="2"/>
  <c r="C33" i="2"/>
  <c r="K33" i="2"/>
  <c r="C26" i="2"/>
  <c r="C32" i="2" s="1"/>
  <c r="C38" i="2"/>
  <c r="G38" i="2"/>
  <c r="G26" i="2"/>
  <c r="G32" i="2" s="1"/>
  <c r="K38" i="2"/>
  <c r="K26" i="2"/>
  <c r="K32" i="2" s="1"/>
  <c r="D33" i="2"/>
  <c r="L33" i="2"/>
  <c r="D26" i="2"/>
  <c r="D32" i="2" s="1"/>
  <c r="H26" i="2"/>
  <c r="H33" i="2" s="1"/>
  <c r="L26" i="2"/>
  <c r="L32" i="2" s="1"/>
  <c r="H32" i="2"/>
  <c r="I33" i="2"/>
  <c r="F38" i="2"/>
  <c r="J38" i="2"/>
  <c r="B33" i="2"/>
  <c r="F33" i="2"/>
  <c r="J33" i="2"/>
  <c r="G33" i="2" l="1"/>
  <c r="E33" i="2"/>
</calcChain>
</file>

<file path=xl/sharedStrings.xml><?xml version="1.0" encoding="utf-8"?>
<sst xmlns="http://schemas.openxmlformats.org/spreadsheetml/2006/main" count="36" uniqueCount="29">
  <si>
    <t>Replication #</t>
  </si>
  <si>
    <t>Throughput</t>
  </si>
  <si>
    <t>Workstation 1 Busy %</t>
  </si>
  <si>
    <t>Workstation 2 Busy %</t>
  </si>
  <si>
    <t>Workstation 3 Busy %</t>
  </si>
  <si>
    <t>Inspector 1 Blocked %</t>
  </si>
  <si>
    <t>Inspector 2 Blocked %</t>
  </si>
  <si>
    <t>Buffer 1 Occupancy Average</t>
  </si>
  <si>
    <t>Buffer 2 Occupancy Average</t>
  </si>
  <si>
    <t>Buffer 3 Occupancy Average</t>
  </si>
  <si>
    <t>Buffer 4 Occupancy Average</t>
  </si>
  <si>
    <t>Buffer 5 Occupancy Average</t>
  </si>
  <si>
    <t>averages</t>
  </si>
  <si>
    <t>variances</t>
  </si>
  <si>
    <t>S</t>
  </si>
  <si>
    <t>std error</t>
  </si>
  <si>
    <t>alpha/2</t>
  </si>
  <si>
    <t>v</t>
  </si>
  <si>
    <t>T@alpha,v</t>
  </si>
  <si>
    <t>conf low</t>
  </si>
  <si>
    <t>conf high</t>
  </si>
  <si>
    <t>epsilon</t>
  </si>
  <si>
    <t>Z@0.025</t>
  </si>
  <si>
    <t>R</t>
  </si>
  <si>
    <t xml:space="preserve">Workstation 1 Busy </t>
  </si>
  <si>
    <t xml:space="preserve">Workstation 2 Busy </t>
  </si>
  <si>
    <t xml:space="preserve">Workstation 3 Busy </t>
  </si>
  <si>
    <t xml:space="preserve">Inspector 1 Blocked </t>
  </si>
  <si>
    <t xml:space="preserve">Inspector 2 Blocked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</si>
</sst>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0" fontId="0" fillId="0" borderId="0" xfId="0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E1" workbookViewId="0">
      <selection activeCell="H2" sqref="H2:L21"/>
    </sheetView>
  </sheetViews>
  <sheetFormatPr defaultRowHeight="14.5" x14ac:dyDescent="0.35"/>
  <cols>
    <col min="1" max="1" width="11.453125" bestFit="1" customWidth="1"/>
    <col min="2" max="2" width="11.81640625" bestFit="1" customWidth="1"/>
    <col min="3" max="5" width="19" bestFit="1" customWidth="1"/>
    <col min="6" max="7" width="19.08984375" bestFit="1" customWidth="1"/>
    <col min="8" max="8" width="24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9.7000000000000003E-2</v>
      </c>
      <c r="C2">
        <v>42.156324945390999</v>
      </c>
      <c r="D2">
        <v>1.93599709026931</v>
      </c>
      <c r="E2">
        <v>3.4457517979085801</v>
      </c>
      <c r="F2">
        <v>0</v>
      </c>
      <c r="G2">
        <v>81.455667061398003</v>
      </c>
      <c r="H2">
        <v>0.204752093026008</v>
      </c>
      <c r="I2">
        <v>1.06570612838005</v>
      </c>
      <c r="J2">
        <v>3.9050236736564499E-2</v>
      </c>
      <c r="K2">
        <v>0.110319121862637</v>
      </c>
      <c r="L2">
        <v>1.9306308855412799</v>
      </c>
    </row>
    <row r="3" spans="1:12" x14ac:dyDescent="0.35">
      <c r="A3">
        <v>2</v>
      </c>
      <c r="B3">
        <v>9.6500000000000002E-2</v>
      </c>
      <c r="C3">
        <v>43.147511083464501</v>
      </c>
      <c r="D3">
        <v>2.99105696433451</v>
      </c>
      <c r="E3">
        <v>1.92022323669317</v>
      </c>
      <c r="F3">
        <v>0</v>
      </c>
      <c r="G3">
        <v>94.5357073402092</v>
      </c>
      <c r="H3">
        <v>0.211132766508771</v>
      </c>
      <c r="I3">
        <v>1.34820340267731</v>
      </c>
      <c r="J3">
        <v>8.8311093016661697E-3</v>
      </c>
      <c r="K3">
        <v>3.7487790759821699E-2</v>
      </c>
      <c r="L3">
        <v>1.92033349190682</v>
      </c>
    </row>
    <row r="4" spans="1:12" x14ac:dyDescent="0.35">
      <c r="A4">
        <v>3</v>
      </c>
      <c r="B4">
        <v>9.8500000000000004E-2</v>
      </c>
      <c r="C4">
        <v>44.9869158242522</v>
      </c>
      <c r="D4">
        <v>4.0247820503240597</v>
      </c>
      <c r="E4">
        <v>2.0551882321499</v>
      </c>
      <c r="F4">
        <v>0.28358821628159298</v>
      </c>
      <c r="G4">
        <v>84.854503451442696</v>
      </c>
      <c r="H4">
        <v>0.241512419296181</v>
      </c>
      <c r="I4">
        <v>0.83137478519326902</v>
      </c>
      <c r="J4">
        <v>2.4617980369791199E-2</v>
      </c>
      <c r="K4">
        <v>0.27702279087429299</v>
      </c>
      <c r="L4">
        <v>1.92799251151205</v>
      </c>
    </row>
    <row r="5" spans="1:12" x14ac:dyDescent="0.35">
      <c r="A5">
        <v>4</v>
      </c>
      <c r="B5">
        <v>9.9500000000000005E-2</v>
      </c>
      <c r="C5">
        <v>40.9146062344619</v>
      </c>
      <c r="D5">
        <v>3.4387202759081799</v>
      </c>
      <c r="E5">
        <v>3.03027065660527</v>
      </c>
      <c r="F5">
        <v>0</v>
      </c>
      <c r="G5">
        <v>92.296716327228395</v>
      </c>
      <c r="H5">
        <v>0.214519138525919</v>
      </c>
      <c r="I5">
        <v>1.07029243133606</v>
      </c>
      <c r="J5">
        <v>3.96553659159978E-3</v>
      </c>
      <c r="K5">
        <v>8.7558711603531403E-2</v>
      </c>
      <c r="L5">
        <v>1.99940119660418</v>
      </c>
    </row>
    <row r="6" spans="1:12" x14ac:dyDescent="0.35">
      <c r="A6">
        <v>5</v>
      </c>
      <c r="B6">
        <v>9.2499999999999999E-2</v>
      </c>
      <c r="C6">
        <v>39.106325978384497</v>
      </c>
      <c r="D6">
        <v>1.5158890686833</v>
      </c>
      <c r="E6">
        <v>1.3439172311354199</v>
      </c>
      <c r="F6">
        <v>0</v>
      </c>
      <c r="G6">
        <v>96.057835105964401</v>
      </c>
      <c r="H6">
        <v>0.172593556866311</v>
      </c>
      <c r="I6">
        <v>0.94130857997893602</v>
      </c>
      <c r="J6">
        <v>8.4786247675629005E-4</v>
      </c>
      <c r="K6">
        <v>6.8258898209738003E-2</v>
      </c>
      <c r="L6">
        <v>1.97576948944833</v>
      </c>
    </row>
    <row r="7" spans="1:12" x14ac:dyDescent="0.35">
      <c r="A7">
        <v>6</v>
      </c>
      <c r="B7">
        <v>9.5833333333333298E-2</v>
      </c>
      <c r="C7">
        <v>44.509067246590902</v>
      </c>
      <c r="D7">
        <v>2.40995091462531</v>
      </c>
      <c r="E7">
        <v>3.5787139236361099</v>
      </c>
      <c r="F7">
        <v>2.72728303172243E-2</v>
      </c>
      <c r="G7">
        <v>92.229768641440401</v>
      </c>
      <c r="H7">
        <v>0.228075485989017</v>
      </c>
      <c r="I7">
        <v>0.91632998791604903</v>
      </c>
      <c r="J7">
        <v>1.1735399947078499E-2</v>
      </c>
      <c r="K7">
        <v>0.186696830127074</v>
      </c>
      <c r="L7">
        <v>1.98005349180268</v>
      </c>
    </row>
    <row r="8" spans="1:12" x14ac:dyDescent="0.35">
      <c r="A8">
        <v>7</v>
      </c>
      <c r="B8">
        <v>0.101833333333333</v>
      </c>
      <c r="C8">
        <v>44.073544983043803</v>
      </c>
      <c r="D8">
        <v>3.4197728546178001</v>
      </c>
      <c r="E8">
        <v>2.6890630452233699</v>
      </c>
      <c r="F8">
        <v>0</v>
      </c>
      <c r="G8">
        <v>94.761827830419094</v>
      </c>
      <c r="H8">
        <v>0.24069771253106201</v>
      </c>
      <c r="I8">
        <v>0.66878357110710995</v>
      </c>
      <c r="J8">
        <v>1.19981780216176E-2</v>
      </c>
      <c r="K8">
        <v>0.24231462579090601</v>
      </c>
      <c r="L8">
        <v>1.95158249946663</v>
      </c>
    </row>
    <row r="9" spans="1:12" x14ac:dyDescent="0.35">
      <c r="A9">
        <v>8</v>
      </c>
      <c r="B9">
        <v>9.83333333333333E-2</v>
      </c>
      <c r="C9">
        <v>42.655869940351401</v>
      </c>
      <c r="D9">
        <v>2.92366013153798</v>
      </c>
      <c r="E9">
        <v>2.0139097035142699</v>
      </c>
      <c r="F9">
        <v>4.9704495753644502E-2</v>
      </c>
      <c r="G9">
        <v>74.803440847525593</v>
      </c>
      <c r="H9">
        <v>0.22796884573519399</v>
      </c>
      <c r="I9">
        <v>0.94439483827998805</v>
      </c>
      <c r="J9">
        <v>2.3747488692292901E-2</v>
      </c>
      <c r="K9">
        <v>0.37744030794307598</v>
      </c>
      <c r="L9">
        <v>1.8504399108846801</v>
      </c>
    </row>
    <row r="10" spans="1:12" x14ac:dyDescent="0.35">
      <c r="A10">
        <v>9</v>
      </c>
      <c r="B10">
        <v>9.2666666666666606E-2</v>
      </c>
      <c r="C10">
        <v>41.027676037758802</v>
      </c>
      <c r="D10">
        <v>4.0015457172040803</v>
      </c>
      <c r="E10">
        <v>1.0420003286829</v>
      </c>
      <c r="F10">
        <v>0</v>
      </c>
      <c r="G10">
        <v>79.047351963080004</v>
      </c>
      <c r="H10">
        <v>0.214414634047081</v>
      </c>
      <c r="I10">
        <v>0.75657638850963305</v>
      </c>
      <c r="J10">
        <v>4.5942549788199599E-3</v>
      </c>
      <c r="K10">
        <v>0.58054755506731104</v>
      </c>
      <c r="L10">
        <v>1.9310078914115201</v>
      </c>
    </row>
    <row r="11" spans="1:12" x14ac:dyDescent="0.35">
      <c r="A11">
        <v>10</v>
      </c>
      <c r="B11">
        <v>8.9499999999999996E-2</v>
      </c>
      <c r="C11">
        <v>39.934721550174402</v>
      </c>
      <c r="D11">
        <v>3.0922348833236799</v>
      </c>
      <c r="E11">
        <v>0.68211872296963805</v>
      </c>
      <c r="F11">
        <v>0</v>
      </c>
      <c r="G11">
        <v>97.654384936130697</v>
      </c>
      <c r="H11">
        <v>0.19620070490496999</v>
      </c>
      <c r="I11">
        <v>1.3752863467707499</v>
      </c>
      <c r="J11">
        <v>9.1200776933131496E-4</v>
      </c>
      <c r="K11">
        <v>0.41883759478835098</v>
      </c>
      <c r="L11">
        <v>1.9813004800320599</v>
      </c>
    </row>
    <row r="12" spans="1:12" x14ac:dyDescent="0.35">
      <c r="A12">
        <v>11</v>
      </c>
      <c r="B12">
        <v>9.3666666666666606E-2</v>
      </c>
      <c r="C12">
        <v>37.636762482576302</v>
      </c>
      <c r="D12">
        <v>2.4908620930862599</v>
      </c>
      <c r="E12">
        <v>1.86848261999612</v>
      </c>
      <c r="F12">
        <v>0</v>
      </c>
      <c r="G12">
        <v>74.875766615735401</v>
      </c>
      <c r="H12">
        <v>0.19054252487748999</v>
      </c>
      <c r="I12">
        <v>1.4207039495699101</v>
      </c>
      <c r="J12">
        <v>5.7186937522705301E-3</v>
      </c>
      <c r="K12">
        <v>0.20070578935804501</v>
      </c>
      <c r="L12">
        <v>1.9626666991487101</v>
      </c>
    </row>
    <row r="13" spans="1:12" x14ac:dyDescent="0.35">
      <c r="A13">
        <v>12</v>
      </c>
      <c r="B13">
        <v>9.0499999999999997E-2</v>
      </c>
      <c r="C13">
        <v>37.726339457431202</v>
      </c>
      <c r="D13">
        <v>1.9058662966467399</v>
      </c>
      <c r="E13">
        <v>2.57074623915193</v>
      </c>
      <c r="F13">
        <v>0</v>
      </c>
      <c r="G13">
        <v>84.543907221732397</v>
      </c>
      <c r="H13">
        <v>0.17935192565462599</v>
      </c>
      <c r="I13">
        <v>0.67068591865329696</v>
      </c>
      <c r="J13">
        <v>5.7884366968483604E-3</v>
      </c>
      <c r="K13">
        <v>0.61017042498762497</v>
      </c>
      <c r="L13">
        <v>1.96739800981883</v>
      </c>
    </row>
    <row r="14" spans="1:12" x14ac:dyDescent="0.35">
      <c r="A14">
        <v>13</v>
      </c>
      <c r="B14">
        <v>9.6000000000000002E-2</v>
      </c>
      <c r="C14">
        <v>41.345048098122803</v>
      </c>
      <c r="D14">
        <v>1.7964361404284599</v>
      </c>
      <c r="E14">
        <v>3.3734872928331998</v>
      </c>
      <c r="F14">
        <v>0</v>
      </c>
      <c r="G14">
        <v>97.077241385005905</v>
      </c>
      <c r="H14">
        <v>0.20041847785639999</v>
      </c>
      <c r="I14">
        <v>1.3751132052678301</v>
      </c>
      <c r="J14">
        <v>3.4520647244980799E-3</v>
      </c>
      <c r="K14">
        <v>0.11054338622368801</v>
      </c>
      <c r="L14">
        <v>1.9919089847413001</v>
      </c>
    </row>
    <row r="15" spans="1:12" x14ac:dyDescent="0.35">
      <c r="A15">
        <v>14</v>
      </c>
      <c r="B15">
        <v>0.101833333333333</v>
      </c>
      <c r="C15">
        <v>41.928178353214797</v>
      </c>
      <c r="D15">
        <v>2.1586710350413698</v>
      </c>
      <c r="E15">
        <v>1.46307797226756</v>
      </c>
      <c r="F15">
        <v>1.32568718318149E-2</v>
      </c>
      <c r="G15">
        <v>78.238045772276493</v>
      </c>
      <c r="H15">
        <v>0.22257148159076601</v>
      </c>
      <c r="I15">
        <v>1.17929405285722</v>
      </c>
      <c r="J15">
        <v>1.07786289462982E-2</v>
      </c>
      <c r="K15">
        <v>0.236406348018211</v>
      </c>
      <c r="L15">
        <v>1.80300565155717</v>
      </c>
    </row>
    <row r="16" spans="1:12" x14ac:dyDescent="0.35">
      <c r="A16">
        <v>15</v>
      </c>
      <c r="B16">
        <v>9.0666666666666604E-2</v>
      </c>
      <c r="C16">
        <v>39.411472239061801</v>
      </c>
      <c r="D16">
        <v>1.78456922141879</v>
      </c>
      <c r="E16">
        <v>2.7311876426122899</v>
      </c>
      <c r="F16">
        <v>7.8773516630311208E-3</v>
      </c>
      <c r="G16">
        <v>76.518268233015803</v>
      </c>
      <c r="H16">
        <v>0.17379970919602999</v>
      </c>
      <c r="I16">
        <v>0.38054033433331602</v>
      </c>
      <c r="J16">
        <v>1.0959437272170001E-2</v>
      </c>
      <c r="K16">
        <v>0.70297208701935598</v>
      </c>
      <c r="L16">
        <v>1.97951489227764</v>
      </c>
    </row>
    <row r="17" spans="1:12" x14ac:dyDescent="0.35">
      <c r="A17">
        <v>16</v>
      </c>
      <c r="B17">
        <v>9.4500000000000001E-2</v>
      </c>
      <c r="C17">
        <v>38.540999407504302</v>
      </c>
      <c r="D17">
        <v>3.0549792711925199</v>
      </c>
      <c r="E17">
        <v>2.2324188040884998</v>
      </c>
      <c r="F17">
        <v>0</v>
      </c>
      <c r="G17">
        <v>90.531668217610601</v>
      </c>
      <c r="H17">
        <v>0.195643229622289</v>
      </c>
      <c r="I17">
        <v>1.1368551771130599</v>
      </c>
      <c r="J17">
        <v>7.7777251568119602E-3</v>
      </c>
      <c r="K17">
        <v>3.36399992618715E-2</v>
      </c>
      <c r="L17">
        <v>1.9518284307568301</v>
      </c>
    </row>
    <row r="18" spans="1:12" x14ac:dyDescent="0.35">
      <c r="A18">
        <v>17</v>
      </c>
      <c r="B18">
        <v>0.103166666666666</v>
      </c>
      <c r="C18">
        <v>39.671300718306803</v>
      </c>
      <c r="D18">
        <v>1.50665671448289</v>
      </c>
      <c r="E18">
        <v>2.91177385724527</v>
      </c>
      <c r="F18">
        <v>0.199453149609432</v>
      </c>
      <c r="G18">
        <v>95.430379352933599</v>
      </c>
      <c r="H18">
        <v>0.18247800066369199</v>
      </c>
      <c r="I18">
        <v>1.0098850813642199</v>
      </c>
      <c r="J18">
        <v>1.5355957707042E-2</v>
      </c>
      <c r="K18">
        <v>2.5454450173411601E-2</v>
      </c>
      <c r="L18">
        <v>1.9852570896376001</v>
      </c>
    </row>
    <row r="19" spans="1:12" x14ac:dyDescent="0.35">
      <c r="A19">
        <v>18</v>
      </c>
      <c r="B19">
        <v>0.10150000000000001</v>
      </c>
      <c r="C19">
        <v>47.142430832088102</v>
      </c>
      <c r="D19">
        <v>3.7546412457502401</v>
      </c>
      <c r="E19">
        <v>0.85401034423143196</v>
      </c>
      <c r="F19">
        <v>0</v>
      </c>
      <c r="G19">
        <v>69.4218383261383</v>
      </c>
      <c r="H19">
        <v>0.24243153790731101</v>
      </c>
      <c r="I19">
        <v>0.79452807383073598</v>
      </c>
      <c r="J19">
        <v>8.4010771868982595E-4</v>
      </c>
      <c r="K19">
        <v>0.288719170669759</v>
      </c>
      <c r="L19">
        <v>1.994398162997</v>
      </c>
    </row>
    <row r="20" spans="1:12" x14ac:dyDescent="0.35">
      <c r="A20">
        <v>19</v>
      </c>
      <c r="B20">
        <v>9.78333333333333E-2</v>
      </c>
      <c r="C20">
        <v>43.250186083404301</v>
      </c>
      <c r="D20">
        <v>1.16892251772302</v>
      </c>
      <c r="E20">
        <v>1.6316286845608401</v>
      </c>
      <c r="F20">
        <v>0</v>
      </c>
      <c r="G20">
        <v>98.437505305321906</v>
      </c>
      <c r="H20">
        <v>0.23183998762652899</v>
      </c>
      <c r="I20">
        <v>0.86951168904927401</v>
      </c>
      <c r="J20">
        <v>6.3938127518768702E-3</v>
      </c>
      <c r="K20">
        <v>0.148337121801597</v>
      </c>
      <c r="L20">
        <v>1.9709392212446599</v>
      </c>
    </row>
    <row r="21" spans="1:12" x14ac:dyDescent="0.35">
      <c r="A21">
        <v>20</v>
      </c>
      <c r="B21">
        <v>9.0999999999999998E-2</v>
      </c>
      <c r="C21">
        <v>39.5615354557237</v>
      </c>
      <c r="D21">
        <v>3.89466555250949</v>
      </c>
      <c r="E21">
        <v>4.7718046092990098</v>
      </c>
      <c r="F21">
        <v>9.53180599580415E-3</v>
      </c>
      <c r="G21">
        <v>93.073985265610204</v>
      </c>
      <c r="H21">
        <v>0.20365002577059699</v>
      </c>
      <c r="I21">
        <v>1.19961515667638</v>
      </c>
      <c r="J21">
        <v>1.51869160753644E-2</v>
      </c>
      <c r="K21">
        <v>0.20977772977718501</v>
      </c>
      <c r="L21">
        <v>1.94004296925288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workbookViewId="0">
      <selection activeCell="F32" sqref="F32"/>
    </sheetView>
  </sheetViews>
  <sheetFormatPr defaultRowHeight="14.5" x14ac:dyDescent="0.35"/>
  <cols>
    <col min="1" max="1" width="11.453125" bestFit="1" customWidth="1"/>
    <col min="2" max="2" width="11.81640625" bestFit="1" customWidth="1"/>
    <col min="3" max="5" width="19" bestFit="1" customWidth="1"/>
    <col min="6" max="7" width="19.08984375" bestFit="1" customWidth="1"/>
    <col min="8" max="12" width="24.36328125" bestFit="1" customWidth="1"/>
  </cols>
  <sheetData>
    <row r="1" spans="1:12" x14ac:dyDescent="0.3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9.7000000000000003E-2</v>
      </c>
      <c r="C2">
        <f>'Program Output'!C2/100</f>
        <v>0.42156324945390999</v>
      </c>
      <c r="D2">
        <f>'Program Output'!D2/100</f>
        <v>1.9359970902693101E-2</v>
      </c>
      <c r="E2">
        <f>'Program Output'!E2/100</f>
        <v>3.4457517979085799E-2</v>
      </c>
      <c r="F2">
        <f>'Program Output'!F2/100</f>
        <v>0</v>
      </c>
      <c r="G2">
        <f>'Program Output'!G2/100</f>
        <v>0.81455667061398007</v>
      </c>
      <c r="H2">
        <v>0.204752093026008</v>
      </c>
      <c r="I2">
        <v>1.06570612838005</v>
      </c>
      <c r="J2">
        <v>3.9050236736564499E-2</v>
      </c>
      <c r="K2">
        <v>0.110319121862637</v>
      </c>
      <c r="L2">
        <v>1.9306308855412799</v>
      </c>
    </row>
    <row r="3" spans="1:12" x14ac:dyDescent="0.35">
      <c r="A3">
        <v>2</v>
      </c>
      <c r="B3">
        <v>9.6500000000000002E-2</v>
      </c>
      <c r="C3">
        <f>'Program Output'!C3/100</f>
        <v>0.43147511083464501</v>
      </c>
      <c r="D3">
        <f>'Program Output'!D3/100</f>
        <v>2.9910569643345101E-2</v>
      </c>
      <c r="E3">
        <f>'Program Output'!E3/100</f>
        <v>1.92022323669317E-2</v>
      </c>
      <c r="F3">
        <f>'Program Output'!F3/100</f>
        <v>0</v>
      </c>
      <c r="G3">
        <f>'Program Output'!G3/100</f>
        <v>0.94535707340209196</v>
      </c>
      <c r="H3">
        <v>0.211132766508771</v>
      </c>
      <c r="I3">
        <v>1.34820340267731</v>
      </c>
      <c r="J3">
        <v>8.8311093016661697E-3</v>
      </c>
      <c r="K3">
        <v>3.7487790759821699E-2</v>
      </c>
      <c r="L3">
        <v>1.92033349190682</v>
      </c>
    </row>
    <row r="4" spans="1:12" x14ac:dyDescent="0.35">
      <c r="A4">
        <v>3</v>
      </c>
      <c r="B4">
        <v>9.8500000000000004E-2</v>
      </c>
      <c r="C4">
        <f>'Program Output'!C4/100</f>
        <v>0.44986915824252199</v>
      </c>
      <c r="D4">
        <f>'Program Output'!D4/100</f>
        <v>4.0247820503240599E-2</v>
      </c>
      <c r="E4">
        <f>'Program Output'!E4/100</f>
        <v>2.0551882321499002E-2</v>
      </c>
      <c r="F4">
        <f>'Program Output'!F4/100</f>
        <v>2.8358821628159296E-3</v>
      </c>
      <c r="G4">
        <f>'Program Output'!G4/100</f>
        <v>0.84854503451442698</v>
      </c>
      <c r="H4">
        <v>0.241512419296181</v>
      </c>
      <c r="I4">
        <v>0.83137478519326902</v>
      </c>
      <c r="J4">
        <v>2.4617980369791199E-2</v>
      </c>
      <c r="K4">
        <v>0.27702279087429299</v>
      </c>
      <c r="L4">
        <v>1.92799251151205</v>
      </c>
    </row>
    <row r="5" spans="1:12" x14ac:dyDescent="0.35">
      <c r="A5">
        <v>4</v>
      </c>
      <c r="B5">
        <v>9.9500000000000005E-2</v>
      </c>
      <c r="C5">
        <f>'Program Output'!C5/100</f>
        <v>0.40914606234461898</v>
      </c>
      <c r="D5">
        <f>'Program Output'!D5/100</f>
        <v>3.4387202759081796E-2</v>
      </c>
      <c r="E5">
        <f>'Program Output'!E5/100</f>
        <v>3.03027065660527E-2</v>
      </c>
      <c r="F5">
        <f>'Program Output'!F5/100</f>
        <v>0</v>
      </c>
      <c r="G5">
        <f>'Program Output'!G5/100</f>
        <v>0.92296716327228401</v>
      </c>
      <c r="H5">
        <v>0.214519138525919</v>
      </c>
      <c r="I5">
        <v>1.07029243133606</v>
      </c>
      <c r="J5">
        <v>3.96553659159978E-3</v>
      </c>
      <c r="K5">
        <v>8.7558711603531403E-2</v>
      </c>
      <c r="L5">
        <v>1.99940119660418</v>
      </c>
    </row>
    <row r="6" spans="1:12" x14ac:dyDescent="0.35">
      <c r="A6">
        <v>5</v>
      </c>
      <c r="B6">
        <v>9.2499999999999999E-2</v>
      </c>
      <c r="C6">
        <f>'Program Output'!C6/100</f>
        <v>0.39106325978384499</v>
      </c>
      <c r="D6">
        <f>'Program Output'!D6/100</f>
        <v>1.5158890686833E-2</v>
      </c>
      <c r="E6">
        <f>'Program Output'!E6/100</f>
        <v>1.3439172311354199E-2</v>
      </c>
      <c r="F6">
        <f>'Program Output'!F6/100</f>
        <v>0</v>
      </c>
      <c r="G6">
        <f>'Program Output'!G6/100</f>
        <v>0.96057835105964395</v>
      </c>
      <c r="H6">
        <v>0.172593556866311</v>
      </c>
      <c r="I6">
        <v>0.94130857997893602</v>
      </c>
      <c r="J6">
        <v>8.4786247675629005E-4</v>
      </c>
      <c r="K6">
        <v>6.8258898209738003E-2</v>
      </c>
      <c r="L6">
        <v>1.97576948944833</v>
      </c>
    </row>
    <row r="7" spans="1:12" x14ac:dyDescent="0.35">
      <c r="A7">
        <v>6</v>
      </c>
      <c r="B7">
        <v>9.5833333333333298E-2</v>
      </c>
      <c r="C7">
        <f>'Program Output'!C7/100</f>
        <v>0.445090672465909</v>
      </c>
      <c r="D7">
        <f>'Program Output'!D7/100</f>
        <v>2.4099509146253098E-2</v>
      </c>
      <c r="E7">
        <f>'Program Output'!E7/100</f>
        <v>3.57871392363611E-2</v>
      </c>
      <c r="F7">
        <f>'Program Output'!F7/100</f>
        <v>2.7272830317224303E-4</v>
      </c>
      <c r="G7">
        <f>'Program Output'!G7/100</f>
        <v>0.92229768641440402</v>
      </c>
      <c r="H7">
        <v>0.228075485989017</v>
      </c>
      <c r="I7">
        <v>0.91632998791604903</v>
      </c>
      <c r="J7">
        <v>1.1735399947078499E-2</v>
      </c>
      <c r="K7">
        <v>0.186696830127074</v>
      </c>
      <c r="L7">
        <v>1.98005349180268</v>
      </c>
    </row>
    <row r="8" spans="1:12" x14ac:dyDescent="0.35">
      <c r="A8">
        <v>7</v>
      </c>
      <c r="B8">
        <v>0.101833333333333</v>
      </c>
      <c r="C8">
        <f>'Program Output'!C8/100</f>
        <v>0.44073544983043805</v>
      </c>
      <c r="D8">
        <f>'Program Output'!D8/100</f>
        <v>3.4197728546178002E-2</v>
      </c>
      <c r="E8">
        <f>'Program Output'!E8/100</f>
        <v>2.6890630452233701E-2</v>
      </c>
      <c r="F8">
        <f>'Program Output'!F8/100</f>
        <v>0</v>
      </c>
      <c r="G8">
        <f>'Program Output'!G8/100</f>
        <v>0.94761827830419099</v>
      </c>
      <c r="H8">
        <v>0.24069771253106201</v>
      </c>
      <c r="I8">
        <v>0.66878357110710995</v>
      </c>
      <c r="J8">
        <v>1.19981780216176E-2</v>
      </c>
      <c r="K8">
        <v>0.24231462579090601</v>
      </c>
      <c r="L8">
        <v>1.95158249946663</v>
      </c>
    </row>
    <row r="9" spans="1:12" x14ac:dyDescent="0.35">
      <c r="A9">
        <v>8</v>
      </c>
      <c r="B9">
        <v>9.83333333333333E-2</v>
      </c>
      <c r="C9">
        <f>'Program Output'!C9/100</f>
        <v>0.42655869940351399</v>
      </c>
      <c r="D9">
        <f>'Program Output'!D9/100</f>
        <v>2.92366013153798E-2</v>
      </c>
      <c r="E9">
        <f>'Program Output'!E9/100</f>
        <v>2.0139097035142699E-2</v>
      </c>
      <c r="F9">
        <f>'Program Output'!F9/100</f>
        <v>4.9704495753644497E-4</v>
      </c>
      <c r="G9">
        <f>'Program Output'!G9/100</f>
        <v>0.74803440847525593</v>
      </c>
      <c r="H9">
        <v>0.22796884573519399</v>
      </c>
      <c r="I9">
        <v>0.94439483827998805</v>
      </c>
      <c r="J9">
        <v>2.3747488692292901E-2</v>
      </c>
      <c r="K9">
        <v>0.37744030794307598</v>
      </c>
      <c r="L9">
        <v>1.8504399108846801</v>
      </c>
    </row>
    <row r="10" spans="1:12" x14ac:dyDescent="0.35">
      <c r="A10">
        <v>9</v>
      </c>
      <c r="B10">
        <v>9.2666666666666606E-2</v>
      </c>
      <c r="C10">
        <f>'Program Output'!C10/100</f>
        <v>0.41027676037758803</v>
      </c>
      <c r="D10">
        <f>'Program Output'!D10/100</f>
        <v>4.0015457172040803E-2</v>
      </c>
      <c r="E10">
        <f>'Program Output'!E10/100</f>
        <v>1.0420003286829E-2</v>
      </c>
      <c r="F10">
        <f>'Program Output'!F10/100</f>
        <v>0</v>
      </c>
      <c r="G10">
        <f>'Program Output'!G10/100</f>
        <v>0.79047351963080004</v>
      </c>
      <c r="H10">
        <v>0.214414634047081</v>
      </c>
      <c r="I10">
        <v>0.75657638850963305</v>
      </c>
      <c r="J10">
        <v>4.5942549788199599E-3</v>
      </c>
      <c r="K10">
        <v>0.58054755506731104</v>
      </c>
      <c r="L10">
        <v>1.9310078914115201</v>
      </c>
    </row>
    <row r="11" spans="1:12" x14ac:dyDescent="0.35">
      <c r="A11">
        <v>10</v>
      </c>
      <c r="B11">
        <v>8.9499999999999996E-2</v>
      </c>
      <c r="C11">
        <f>'Program Output'!C11/100</f>
        <v>0.39934721550174401</v>
      </c>
      <c r="D11">
        <f>'Program Output'!D11/100</f>
        <v>3.0922348833236798E-2</v>
      </c>
      <c r="E11">
        <f>'Program Output'!E11/100</f>
        <v>6.8211872296963802E-3</v>
      </c>
      <c r="F11">
        <f>'Program Output'!F11/100</f>
        <v>0</v>
      </c>
      <c r="G11">
        <f>'Program Output'!G11/100</f>
        <v>0.976543849361307</v>
      </c>
      <c r="H11">
        <v>0.19620070490496999</v>
      </c>
      <c r="I11">
        <v>1.3752863467707499</v>
      </c>
      <c r="J11">
        <v>9.1200776933131496E-4</v>
      </c>
      <c r="K11">
        <v>0.41883759478835098</v>
      </c>
      <c r="L11">
        <v>1.9813004800320599</v>
      </c>
    </row>
    <row r="12" spans="1:12" x14ac:dyDescent="0.35">
      <c r="A12">
        <v>11</v>
      </c>
      <c r="B12">
        <v>9.3666666666666606E-2</v>
      </c>
      <c r="C12">
        <f>'Program Output'!C12/100</f>
        <v>0.37636762482576303</v>
      </c>
      <c r="D12">
        <f>'Program Output'!D12/100</f>
        <v>2.4908620930862598E-2</v>
      </c>
      <c r="E12">
        <f>'Program Output'!E12/100</f>
        <v>1.8684826199961199E-2</v>
      </c>
      <c r="F12">
        <f>'Program Output'!F12/100</f>
        <v>0</v>
      </c>
      <c r="G12">
        <f>'Program Output'!G12/100</f>
        <v>0.74875766615735406</v>
      </c>
      <c r="H12">
        <v>0.19054252487748999</v>
      </c>
      <c r="I12">
        <v>1.4207039495699101</v>
      </c>
      <c r="J12">
        <v>5.7186937522705301E-3</v>
      </c>
      <c r="K12">
        <v>0.20070578935804501</v>
      </c>
      <c r="L12">
        <v>1.9626666991487101</v>
      </c>
    </row>
    <row r="13" spans="1:12" x14ac:dyDescent="0.35">
      <c r="A13">
        <v>12</v>
      </c>
      <c r="B13">
        <v>9.0499999999999997E-2</v>
      </c>
      <c r="C13">
        <f>'Program Output'!C13/100</f>
        <v>0.37726339457431202</v>
      </c>
      <c r="D13">
        <f>'Program Output'!D13/100</f>
        <v>1.90586629664674E-2</v>
      </c>
      <c r="E13">
        <f>'Program Output'!E13/100</f>
        <v>2.57074623915193E-2</v>
      </c>
      <c r="F13">
        <f>'Program Output'!F13/100</f>
        <v>0</v>
      </c>
      <c r="G13">
        <f>'Program Output'!G13/100</f>
        <v>0.84543907221732395</v>
      </c>
      <c r="H13">
        <v>0.17935192565462599</v>
      </c>
      <c r="I13">
        <v>0.67068591865329696</v>
      </c>
      <c r="J13">
        <v>5.7884366968483604E-3</v>
      </c>
      <c r="K13">
        <v>0.61017042498762497</v>
      </c>
      <c r="L13">
        <v>1.96739800981883</v>
      </c>
    </row>
    <row r="14" spans="1:12" x14ac:dyDescent="0.35">
      <c r="A14">
        <v>13</v>
      </c>
      <c r="B14">
        <v>9.6000000000000002E-2</v>
      </c>
      <c r="C14">
        <f>'Program Output'!C14/100</f>
        <v>0.41345048098122805</v>
      </c>
      <c r="D14">
        <f>'Program Output'!D14/100</f>
        <v>1.79643614042846E-2</v>
      </c>
      <c r="E14">
        <f>'Program Output'!E14/100</f>
        <v>3.3734872928332001E-2</v>
      </c>
      <c r="F14">
        <f>'Program Output'!F14/100</f>
        <v>0</v>
      </c>
      <c r="G14">
        <f>'Program Output'!G14/100</f>
        <v>0.97077241385005908</v>
      </c>
      <c r="H14">
        <v>0.20041847785639999</v>
      </c>
      <c r="I14">
        <v>1.3751132052678301</v>
      </c>
      <c r="J14">
        <v>3.4520647244980799E-3</v>
      </c>
      <c r="K14">
        <v>0.11054338622368801</v>
      </c>
      <c r="L14">
        <v>1.9919089847413001</v>
      </c>
    </row>
    <row r="15" spans="1:12" x14ac:dyDescent="0.35">
      <c r="A15">
        <v>14</v>
      </c>
      <c r="B15">
        <v>0.101833333333333</v>
      </c>
      <c r="C15">
        <f>'Program Output'!C15/100</f>
        <v>0.41928178353214796</v>
      </c>
      <c r="D15">
        <f>'Program Output'!D15/100</f>
        <v>2.1586710350413697E-2</v>
      </c>
      <c r="E15">
        <f>'Program Output'!E15/100</f>
        <v>1.46307797226756E-2</v>
      </c>
      <c r="F15">
        <f>'Program Output'!F15/100</f>
        <v>1.32568718318149E-4</v>
      </c>
      <c r="G15">
        <f>'Program Output'!G15/100</f>
        <v>0.78238045772276488</v>
      </c>
      <c r="H15">
        <v>0.22257148159076601</v>
      </c>
      <c r="I15">
        <v>1.17929405285722</v>
      </c>
      <c r="J15">
        <v>1.07786289462982E-2</v>
      </c>
      <c r="K15">
        <v>0.236406348018211</v>
      </c>
      <c r="L15">
        <v>1.80300565155717</v>
      </c>
    </row>
    <row r="16" spans="1:12" x14ac:dyDescent="0.35">
      <c r="A16">
        <v>15</v>
      </c>
      <c r="B16">
        <v>9.0666666666666604E-2</v>
      </c>
      <c r="C16">
        <f>'Program Output'!C16/100</f>
        <v>0.39411472239061801</v>
      </c>
      <c r="D16">
        <f>'Program Output'!D16/100</f>
        <v>1.78456922141879E-2</v>
      </c>
      <c r="E16">
        <f>'Program Output'!E16/100</f>
        <v>2.73118764261229E-2</v>
      </c>
      <c r="F16">
        <f>'Program Output'!F16/100</f>
        <v>7.8773516630311203E-5</v>
      </c>
      <c r="G16">
        <f>'Program Output'!G16/100</f>
        <v>0.76518268233015807</v>
      </c>
      <c r="H16">
        <v>0.17379970919602999</v>
      </c>
      <c r="I16">
        <v>0.38054033433331602</v>
      </c>
      <c r="J16">
        <v>1.0959437272170001E-2</v>
      </c>
      <c r="K16">
        <v>0.70297208701935598</v>
      </c>
      <c r="L16">
        <v>1.97951489227764</v>
      </c>
    </row>
    <row r="17" spans="1:12" x14ac:dyDescent="0.35">
      <c r="A17">
        <v>16</v>
      </c>
      <c r="B17">
        <v>9.4500000000000001E-2</v>
      </c>
      <c r="C17">
        <f>'Program Output'!C17/100</f>
        <v>0.38540999407504301</v>
      </c>
      <c r="D17">
        <f>'Program Output'!D17/100</f>
        <v>3.0549792711925199E-2</v>
      </c>
      <c r="E17">
        <f>'Program Output'!E17/100</f>
        <v>2.2324188040884999E-2</v>
      </c>
      <c r="F17">
        <f>'Program Output'!F17/100</f>
        <v>0</v>
      </c>
      <c r="G17">
        <f>'Program Output'!G17/100</f>
        <v>0.90531668217610606</v>
      </c>
      <c r="H17">
        <v>0.195643229622289</v>
      </c>
      <c r="I17">
        <v>1.1368551771130599</v>
      </c>
      <c r="J17">
        <v>7.7777251568119602E-3</v>
      </c>
      <c r="K17">
        <v>3.36399992618715E-2</v>
      </c>
      <c r="L17">
        <v>1.9518284307568301</v>
      </c>
    </row>
    <row r="18" spans="1:12" x14ac:dyDescent="0.35">
      <c r="A18">
        <v>17</v>
      </c>
      <c r="B18">
        <v>0.103166666666666</v>
      </c>
      <c r="C18">
        <f>'Program Output'!C18/100</f>
        <v>0.39671300718306801</v>
      </c>
      <c r="D18">
        <f>'Program Output'!D18/100</f>
        <v>1.50665671448289E-2</v>
      </c>
      <c r="E18">
        <f>'Program Output'!E18/100</f>
        <v>2.91177385724527E-2</v>
      </c>
      <c r="F18">
        <f>'Program Output'!F18/100</f>
        <v>1.99453149609432E-3</v>
      </c>
      <c r="G18">
        <f>'Program Output'!G18/100</f>
        <v>0.95430379352933603</v>
      </c>
      <c r="H18">
        <v>0.18247800066369199</v>
      </c>
      <c r="I18">
        <v>1.0098850813642199</v>
      </c>
      <c r="J18">
        <v>1.5355957707042E-2</v>
      </c>
      <c r="K18">
        <v>2.5454450173411601E-2</v>
      </c>
      <c r="L18">
        <v>1.9852570896376001</v>
      </c>
    </row>
    <row r="19" spans="1:12" x14ac:dyDescent="0.35">
      <c r="A19">
        <v>18</v>
      </c>
      <c r="B19">
        <v>0.10150000000000001</v>
      </c>
      <c r="C19">
        <f>'Program Output'!C19/100</f>
        <v>0.471424308320881</v>
      </c>
      <c r="D19">
        <f>'Program Output'!D19/100</f>
        <v>3.7546412457502398E-2</v>
      </c>
      <c r="E19">
        <f>'Program Output'!E19/100</f>
        <v>8.5401034423143191E-3</v>
      </c>
      <c r="F19">
        <f>'Program Output'!F19/100</f>
        <v>0</v>
      </c>
      <c r="G19">
        <f>'Program Output'!G19/100</f>
        <v>0.69421838326138297</v>
      </c>
      <c r="H19">
        <v>0.24243153790731101</v>
      </c>
      <c r="I19">
        <v>0.79452807383073598</v>
      </c>
      <c r="J19">
        <v>8.4010771868982595E-4</v>
      </c>
      <c r="K19">
        <v>0.288719170669759</v>
      </c>
      <c r="L19">
        <v>1.994398162997</v>
      </c>
    </row>
    <row r="20" spans="1:12" x14ac:dyDescent="0.35">
      <c r="A20">
        <v>19</v>
      </c>
      <c r="B20">
        <v>9.78333333333333E-2</v>
      </c>
      <c r="C20">
        <f>'Program Output'!C20/100</f>
        <v>0.43250186083404302</v>
      </c>
      <c r="D20">
        <f>'Program Output'!D20/100</f>
        <v>1.16892251772302E-2</v>
      </c>
      <c r="E20">
        <f>'Program Output'!E20/100</f>
        <v>1.6316286845608402E-2</v>
      </c>
      <c r="F20">
        <f>'Program Output'!F20/100</f>
        <v>0</v>
      </c>
      <c r="G20">
        <f>'Program Output'!G20/100</f>
        <v>0.98437505305321904</v>
      </c>
      <c r="H20">
        <v>0.23183998762652899</v>
      </c>
      <c r="I20">
        <v>0.86951168904927401</v>
      </c>
      <c r="J20">
        <v>6.3938127518768702E-3</v>
      </c>
      <c r="K20">
        <v>0.148337121801597</v>
      </c>
      <c r="L20">
        <v>1.9709392212446599</v>
      </c>
    </row>
    <row r="21" spans="1:12" x14ac:dyDescent="0.35">
      <c r="A21">
        <v>20</v>
      </c>
      <c r="B21">
        <v>9.0999999999999998E-2</v>
      </c>
      <c r="C21">
        <f>'Program Output'!C21/100</f>
        <v>0.39561535455723701</v>
      </c>
      <c r="D21">
        <f>'Program Output'!D21/100</f>
        <v>3.8946655525094902E-2</v>
      </c>
      <c r="E21">
        <f>'Program Output'!E21/100</f>
        <v>4.7718046092990102E-2</v>
      </c>
      <c r="F21">
        <f>'Program Output'!F21/100</f>
        <v>9.53180599580415E-5</v>
      </c>
      <c r="G21">
        <f>'Program Output'!G21/100</f>
        <v>0.93073985265610204</v>
      </c>
      <c r="H21">
        <v>0.20365002577059699</v>
      </c>
      <c r="I21">
        <v>1.19961515667638</v>
      </c>
      <c r="J21">
        <v>1.51869160753644E-2</v>
      </c>
      <c r="K21">
        <v>0.20977772977718501</v>
      </c>
      <c r="L21">
        <v>1.94004296925288</v>
      </c>
    </row>
    <row r="23" spans="1:12" x14ac:dyDescent="0.35">
      <c r="A23" t="s">
        <v>12</v>
      </c>
      <c r="B23" s="1">
        <f>AVERAGE(B2:B21)</f>
        <v>9.6141666666666598E-2</v>
      </c>
      <c r="C23" s="1">
        <f t="shared" ref="C23:L23" si="0">AVERAGE(C2:C21)</f>
        <v>0.41436340847565373</v>
      </c>
      <c r="D23" s="1">
        <f t="shared" si="0"/>
        <v>2.6634940019554E-2</v>
      </c>
      <c r="E23" s="1">
        <f t="shared" si="0"/>
        <v>2.3104887472402393E-2</v>
      </c>
      <c r="F23" s="1">
        <f t="shared" si="0"/>
        <v>2.9534236072627197E-4</v>
      </c>
      <c r="G23" s="1">
        <f t="shared" si="0"/>
        <v>0.87292290460010968</v>
      </c>
      <c r="H23" s="1">
        <f t="shared" si="0"/>
        <v>0.20872971290981224</v>
      </c>
      <c r="I23" s="1">
        <f t="shared" si="0"/>
        <v>0.99774945494322009</v>
      </c>
      <c r="J23" s="1">
        <f t="shared" si="0"/>
        <v>1.0627591784369422E-2</v>
      </c>
      <c r="K23" s="1">
        <f t="shared" si="0"/>
        <v>0.24766053671587435</v>
      </c>
      <c r="L23" s="1">
        <f t="shared" si="0"/>
        <v>1.9497735980021429</v>
      </c>
    </row>
    <row r="24" spans="1:12" x14ac:dyDescent="0.35">
      <c r="A24" t="s">
        <v>13</v>
      </c>
      <c r="B24">
        <f t="shared" ref="B24:L24" si="1">_xlfn.VAR.S(B2:B21)</f>
        <v>1.7623611111110298E-5</v>
      </c>
      <c r="C24">
        <f t="shared" si="1"/>
        <v>6.6038868595381104E-4</v>
      </c>
      <c r="D24">
        <f t="shared" si="1"/>
        <v>8.3686133167595953E-5</v>
      </c>
      <c r="E24">
        <f t="shared" si="1"/>
        <v>1.0713176527977064E-4</v>
      </c>
      <c r="F24">
        <f t="shared" si="1"/>
        <v>5.5948110585363479E-7</v>
      </c>
      <c r="G24">
        <f t="shared" si="1"/>
        <v>8.5005154881909965E-3</v>
      </c>
      <c r="H24">
        <f t="shared" si="1"/>
        <v>5.0642135435806585E-4</v>
      </c>
      <c r="I24">
        <f t="shared" si="1"/>
        <v>7.5900995146969269E-2</v>
      </c>
      <c r="J24">
        <f t="shared" si="1"/>
        <v>9.0367604972823421E-5</v>
      </c>
      <c r="K24">
        <f t="shared" si="1"/>
        <v>3.9496798141550174E-2</v>
      </c>
      <c r="L24">
        <f t="shared" si="1"/>
        <v>2.3923486299363451E-3</v>
      </c>
    </row>
    <row r="25" spans="1:12" x14ac:dyDescent="0.35">
      <c r="A25" t="s">
        <v>14</v>
      </c>
      <c r="B25">
        <f>SQRT(B24)</f>
        <v>4.1980484884181959E-3</v>
      </c>
      <c r="C25">
        <f t="shared" ref="C25:L25" si="2">SQRT(C24)</f>
        <v>2.5698028834013925E-2</v>
      </c>
      <c r="D25">
        <f t="shared" si="2"/>
        <v>9.1480125255487023E-3</v>
      </c>
      <c r="E25">
        <f t="shared" si="2"/>
        <v>1.0350447588378517E-2</v>
      </c>
      <c r="F25">
        <f t="shared" si="2"/>
        <v>7.4798469626967293E-4</v>
      </c>
      <c r="G25">
        <f t="shared" si="2"/>
        <v>9.2198240157776307E-2</v>
      </c>
      <c r="H25">
        <f t="shared" si="2"/>
        <v>2.2503807552458004E-2</v>
      </c>
      <c r="I25">
        <f t="shared" si="2"/>
        <v>0.27550135235052708</v>
      </c>
      <c r="J25">
        <f t="shared" si="2"/>
        <v>9.5061877202600731E-3</v>
      </c>
      <c r="K25">
        <f t="shared" si="2"/>
        <v>0.1987380138311495</v>
      </c>
      <c r="L25">
        <f t="shared" si="2"/>
        <v>4.8911641047263435E-2</v>
      </c>
    </row>
    <row r="26" spans="1:12" x14ac:dyDescent="0.35">
      <c r="A26" t="s">
        <v>15</v>
      </c>
      <c r="B26">
        <f>B25/SQRT(COUNT(A2:A21))</f>
        <v>9.3871217929433239E-4</v>
      </c>
      <c r="C26">
        <f t="shared" ref="C26:L26" si="3">C25/SQRT(COUNT(B2:B21))</f>
        <v>5.7462539360604798E-3</v>
      </c>
      <c r="D26">
        <f t="shared" si="3"/>
        <v>2.0455577866146427E-3</v>
      </c>
      <c r="E26">
        <f t="shared" si="3"/>
        <v>2.3144304405163124E-3</v>
      </c>
      <c r="F26">
        <f t="shared" si="3"/>
        <v>1.672544626988522E-4</v>
      </c>
      <c r="G26">
        <f t="shared" si="3"/>
        <v>2.0616153239863873E-2</v>
      </c>
      <c r="H26">
        <f t="shared" si="3"/>
        <v>5.0320043439869254E-3</v>
      </c>
      <c r="I26">
        <f t="shared" si="3"/>
        <v>6.1603975174889997E-2</v>
      </c>
      <c r="J26">
        <f t="shared" si="3"/>
        <v>2.1256481949375279E-3</v>
      </c>
      <c r="K26">
        <f t="shared" si="3"/>
        <v>4.4439170863974364E-2</v>
      </c>
      <c r="L26">
        <f t="shared" si="3"/>
        <v>1.0936975427275003E-2</v>
      </c>
    </row>
    <row r="28" spans="1:12" x14ac:dyDescent="0.35">
      <c r="A28" t="s">
        <v>16</v>
      </c>
      <c r="B28">
        <v>2.5000000000000001E-2</v>
      </c>
    </row>
    <row r="29" spans="1:12" x14ac:dyDescent="0.35">
      <c r="A29" t="s">
        <v>17</v>
      </c>
      <c r="B29" s="2">
        <f>20-1</f>
        <v>19</v>
      </c>
    </row>
    <row r="30" spans="1:12" x14ac:dyDescent="0.35">
      <c r="A30" s="3" t="s">
        <v>18</v>
      </c>
      <c r="B30">
        <v>2.09</v>
      </c>
      <c r="C30">
        <v>2.09</v>
      </c>
      <c r="D30">
        <v>2.09</v>
      </c>
      <c r="E30">
        <v>2.09</v>
      </c>
      <c r="F30">
        <v>2.09</v>
      </c>
      <c r="G30">
        <v>2.09</v>
      </c>
      <c r="H30">
        <v>2.09</v>
      </c>
      <c r="I30">
        <v>2.09</v>
      </c>
      <c r="J30">
        <v>2.09</v>
      </c>
      <c r="K30">
        <v>2.09</v>
      </c>
      <c r="L30">
        <v>2.09</v>
      </c>
    </row>
    <row r="32" spans="1:12" x14ac:dyDescent="0.35">
      <c r="A32" t="s">
        <v>19</v>
      </c>
      <c r="B32">
        <f t="shared" ref="B32:L32" si="4">B23-B30*B26</f>
        <v>9.4179758211941439E-2</v>
      </c>
      <c r="C32">
        <f t="shared" si="4"/>
        <v>0.40235373774928734</v>
      </c>
      <c r="D32">
        <f t="shared" si="4"/>
        <v>2.2359724245529396E-2</v>
      </c>
      <c r="E32">
        <f t="shared" si="4"/>
        <v>1.82677278517233E-2</v>
      </c>
      <c r="F32">
        <f t="shared" si="4"/>
        <v>-5.4219466314329101E-5</v>
      </c>
      <c r="G32">
        <f t="shared" si="4"/>
        <v>0.82983514432879424</v>
      </c>
      <c r="H32">
        <f t="shared" si="4"/>
        <v>0.19821282383087957</v>
      </c>
      <c r="I32">
        <f t="shared" si="4"/>
        <v>0.86899714682770002</v>
      </c>
      <c r="J32">
        <f t="shared" si="4"/>
        <v>6.1849870569499893E-3</v>
      </c>
      <c r="K32">
        <f t="shared" si="4"/>
        <v>0.15478266961016793</v>
      </c>
      <c r="L32">
        <f t="shared" si="4"/>
        <v>1.9269153193591382</v>
      </c>
    </row>
    <row r="33" spans="1:12" x14ac:dyDescent="0.35">
      <c r="A33" t="s">
        <v>20</v>
      </c>
      <c r="B33">
        <f t="shared" ref="B33:L33" si="5">B23+B30*B26</f>
        <v>9.8103575121391756E-2</v>
      </c>
      <c r="C33">
        <f t="shared" si="5"/>
        <v>0.42637307920202011</v>
      </c>
      <c r="D33">
        <f t="shared" si="5"/>
        <v>3.0910155793578604E-2</v>
      </c>
      <c r="E33">
        <f t="shared" si="5"/>
        <v>2.7942047093081485E-2</v>
      </c>
      <c r="F33">
        <f t="shared" si="5"/>
        <v>6.4490418776687298E-4</v>
      </c>
      <c r="G33">
        <f t="shared" si="5"/>
        <v>0.91601066487142513</v>
      </c>
      <c r="H33">
        <f t="shared" si="5"/>
        <v>0.2192466019887449</v>
      </c>
      <c r="I33">
        <f t="shared" si="5"/>
        <v>1.1265017630587402</v>
      </c>
      <c r="J33">
        <f t="shared" si="5"/>
        <v>1.5070196511788855E-2</v>
      </c>
      <c r="K33">
        <f t="shared" si="5"/>
        <v>0.34053840382158074</v>
      </c>
      <c r="L33">
        <f t="shared" si="5"/>
        <v>1.9726318766451476</v>
      </c>
    </row>
    <row r="35" spans="1:12" x14ac:dyDescent="0.35">
      <c r="A35" t="s">
        <v>21</v>
      </c>
      <c r="B35">
        <v>0.1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  <c r="I35">
        <v>0.1</v>
      </c>
      <c r="J35">
        <v>0.1</v>
      </c>
      <c r="K35">
        <v>0.1</v>
      </c>
      <c r="L35">
        <v>0.1</v>
      </c>
    </row>
    <row r="36" spans="1:12" x14ac:dyDescent="0.35">
      <c r="A36" s="3" t="s">
        <v>22</v>
      </c>
      <c r="B36">
        <v>1.96</v>
      </c>
      <c r="C36">
        <v>1.96</v>
      </c>
      <c r="D36">
        <v>1.96</v>
      </c>
      <c r="E36">
        <v>1.96</v>
      </c>
      <c r="F36">
        <v>1.96</v>
      </c>
      <c r="G36">
        <v>1.96</v>
      </c>
      <c r="H36">
        <v>1.96</v>
      </c>
      <c r="I36">
        <v>1.96</v>
      </c>
      <c r="J36">
        <v>1.96</v>
      </c>
      <c r="K36">
        <v>1.96</v>
      </c>
      <c r="L36">
        <v>1.96</v>
      </c>
    </row>
    <row r="38" spans="1:12" x14ac:dyDescent="0.35">
      <c r="A38" t="s">
        <v>23</v>
      </c>
      <c r="B38">
        <f>POWER((B36*B25)/B35,2)</f>
        <v>6.770286444444132E-3</v>
      </c>
      <c r="C38">
        <f t="shared" ref="C38:L38" si="6">POWER((C36*C25)/C35,2)</f>
        <v>0.25369491759601609</v>
      </c>
      <c r="D38">
        <f t="shared" si="6"/>
        <v>3.2148864917663653E-2</v>
      </c>
      <c r="E38">
        <f t="shared" si="6"/>
        <v>4.1155738949876682E-2</v>
      </c>
      <c r="F38">
        <f t="shared" si="6"/>
        <v>2.1493026162473235E-4</v>
      </c>
      <c r="G38">
        <f t="shared" si="6"/>
        <v>3.2655580299434521</v>
      </c>
      <c r="H38">
        <f t="shared" si="6"/>
        <v>0.19454682749019458</v>
      </c>
      <c r="I38">
        <f t="shared" si="6"/>
        <v>29.158126295659713</v>
      </c>
      <c r="J38">
        <f t="shared" si="6"/>
        <v>3.4715619126359828E-2</v>
      </c>
      <c r="K38">
        <f t="shared" si="6"/>
        <v>15.173089974057913</v>
      </c>
      <c r="L38">
        <f t="shared" si="6"/>
        <v>0.91904464967634614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Output</vt:lpstr>
      <vt:lpstr>Confidence Interval</vt:lpstr>
    </vt:vector>
  </TitlesOfParts>
  <Company>Ceridian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Aashna Narang</dc:creator>
  <cp:lastModifiedBy>Aashna Narang</cp:lastModifiedBy>
  <dcterms:created xsi:type="dcterms:W3CDTF">2022-03-30T02:15:34Z</dcterms:created>
  <dcterms:modified xsi:type="dcterms:W3CDTF">2022-03-30T02:38:13Z</dcterms:modified>
</cp:coreProperties>
</file>