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Desktop\INFO_SEC_GOVERANCE\"/>
    </mc:Choice>
  </mc:AlternateContent>
  <xr:revisionPtr revIDLastSave="0" documentId="13_ncr:1_{6556F924-04DD-4175-92D7-07D428140368}" xr6:coauthVersionLast="47" xr6:coauthVersionMax="47" xr10:uidLastSave="{00000000-0000-0000-0000-000000000000}"/>
  <bookViews>
    <workbookView xWindow="-108" yWindow="-108" windowWidth="30936" windowHeight="16896" firstSheet="10" activeTab="11" xr2:uid="{00000000-000D-0000-FFFF-FFFF00000000}"/>
  </bookViews>
  <sheets>
    <sheet name="Introduction" sheetId="2" r:id="rId1"/>
    <sheet name="Asset Registry" sheetId="43" r:id="rId2"/>
    <sheet name="Information Data" sheetId="8" r:id="rId3"/>
    <sheet name="A1" sheetId="13" r:id="rId4"/>
    <sheet name="Α7" sheetId="47" r:id="rId5"/>
    <sheet name="Α24" sheetId="48" r:id="rId6"/>
    <sheet name="A37" sheetId="49" r:id="rId7"/>
    <sheet name="Hardware" sheetId="23" r:id="rId8"/>
    <sheet name="Software " sheetId="24" r:id="rId9"/>
    <sheet name="Physical Asset" sheetId="25" r:id="rId10"/>
    <sheet name="Impact Assessment Results" sheetId="4" r:id="rId11"/>
    <sheet name="Threat Assessment (all)" sheetId="27" r:id="rId12"/>
    <sheet name="Threat Assessment Results" sheetId="44" r:id="rId13"/>
    <sheet name="Scales" sheetId="26" r:id="rId14"/>
    <sheet name="Physical Asset Threats" sheetId="33" r:id="rId15"/>
    <sheet name="Risk Treatment Plan" sheetId="36" r:id="rId16"/>
    <sheet name="Information Threats)" sheetId="38" r:id="rId17"/>
    <sheet name="Software Threats" sheetId="42" r:id="rId18"/>
    <sheet name="Hardware Threats " sheetId="40" r:id="rId19"/>
    <sheet name="Sheet1" sheetId="46" r:id="rId20"/>
  </sheets>
  <definedNames>
    <definedName name="_xlnm._FilterDatabase" localSheetId="1" hidden="1">'Asset Registry'!$B$2:$G$2</definedName>
    <definedName name="_xlnm._FilterDatabase" localSheetId="10" hidden="1">'Impact Assessment Results'!$B$3:$K$3</definedName>
    <definedName name="_xlnm._FilterDatabase" localSheetId="12" hidden="1">'Threat Assessment Results'!$B$3:$H$3</definedName>
    <definedName name="_xlnm.Print_Area" localSheetId="18">'Hardware Threats '!$A$1:$D$137</definedName>
    <definedName name="_xlnm.Print_Area" localSheetId="16">'Information Threats)'!$A$1:$D$89</definedName>
    <definedName name="_xlnm.Print_Area" localSheetId="14">'Physical Asset Threats'!$A$1:$D$57</definedName>
    <definedName name="_xlnm.Print_Area" localSheetId="15">'Risk Treatment Plan'!$F$4:$Q$29</definedName>
    <definedName name="_xlnm.Print_Area" localSheetId="17">'Software Threats'!$A$1:$D$164</definedName>
    <definedName name="_xlnm.Print_Titles" localSheetId="18">'Hardware Threats '!$1:$2</definedName>
    <definedName name="_xlnm.Print_Titles" localSheetId="16">'Information Threats)'!$1:$2</definedName>
    <definedName name="_xlnm.Print_Titles" localSheetId="14">'Physical Asset Threats'!$1:$2</definedName>
    <definedName name="_xlnm.Print_Titles" localSheetId="15">'Risk Treatment Plan'!$4:$5</definedName>
    <definedName name="_xlnm.Print_Titles" localSheetId="17">'Software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87" i="27" l="1"/>
  <c r="I86" i="27"/>
  <c r="I85" i="27"/>
  <c r="I84" i="27"/>
  <c r="I82" i="27"/>
  <c r="I80" i="27"/>
  <c r="I76" i="27"/>
  <c r="I67" i="27"/>
  <c r="I66" i="27"/>
  <c r="I65" i="27"/>
  <c r="I64" i="27"/>
  <c r="I63" i="27"/>
  <c r="I61" i="27"/>
  <c r="I59" i="27"/>
  <c r="I55" i="27"/>
  <c r="I46" i="27"/>
  <c r="D48" i="49"/>
  <c r="W4" i="49" s="1"/>
  <c r="V43" i="49"/>
  <c r="V42" i="49"/>
  <c r="V41" i="49"/>
  <c r="V40" i="49"/>
  <c r="V39" i="49"/>
  <c r="V38" i="49"/>
  <c r="V37" i="49"/>
  <c r="V36" i="49"/>
  <c r="V35" i="49"/>
  <c r="V34" i="49"/>
  <c r="V33" i="49"/>
  <c r="V32" i="49"/>
  <c r="V31" i="49"/>
  <c r="V30" i="49"/>
  <c r="R30" i="49"/>
  <c r="V29" i="49"/>
  <c r="D27" i="49"/>
  <c r="V26" i="49"/>
  <c r="V25" i="49"/>
  <c r="V24" i="49"/>
  <c r="V23" i="49"/>
  <c r="V22" i="49"/>
  <c r="V21" i="49"/>
  <c r="V20" i="49"/>
  <c r="V19" i="49"/>
  <c r="V18" i="49"/>
  <c r="V17" i="49"/>
  <c r="V16" i="49"/>
  <c r="V15" i="49"/>
  <c r="V11" i="49"/>
  <c r="H6" i="49"/>
  <c r="U4" i="49" s="1"/>
  <c r="G6" i="49"/>
  <c r="T4" i="49" s="1"/>
  <c r="F6" i="49"/>
  <c r="S4" i="49" s="1"/>
  <c r="E6" i="49"/>
  <c r="D6" i="49"/>
  <c r="Q4" i="49" s="1"/>
  <c r="Q43" i="49" s="1"/>
  <c r="V4" i="49"/>
  <c r="R4" i="49"/>
  <c r="R26" i="49" s="1"/>
  <c r="D48" i="48"/>
  <c r="W4" i="48" s="1"/>
  <c r="W43" i="48" s="1"/>
  <c r="D27" i="48"/>
  <c r="V4" i="48" s="1"/>
  <c r="V43" i="48" s="1"/>
  <c r="H6" i="48"/>
  <c r="U4" i="48" s="1"/>
  <c r="U43" i="48" s="1"/>
  <c r="G6" i="48"/>
  <c r="T4" i="48" s="1"/>
  <c r="T43" i="48" s="1"/>
  <c r="F6" i="48"/>
  <c r="S4" i="48" s="1"/>
  <c r="S43" i="48" s="1"/>
  <c r="E6" i="48"/>
  <c r="R4" i="48" s="1"/>
  <c r="R26" i="48" s="1"/>
  <c r="D6" i="48"/>
  <c r="Q4" i="48" s="1"/>
  <c r="Q43" i="48" s="1"/>
  <c r="W43" i="49" l="1"/>
  <c r="W23" i="49"/>
  <c r="W19" i="49"/>
  <c r="W15" i="49"/>
  <c r="W11" i="49"/>
  <c r="W18" i="49"/>
  <c r="W24" i="49"/>
  <c r="W26" i="49"/>
  <c r="W20" i="49"/>
  <c r="W25" i="49"/>
  <c r="W21" i="49"/>
  <c r="W17" i="49"/>
  <c r="W16" i="49"/>
  <c r="W22" i="49"/>
  <c r="R32" i="49"/>
  <c r="R36" i="49"/>
  <c r="R40" i="49"/>
  <c r="R29" i="49"/>
  <c r="R33" i="49"/>
  <c r="R37" i="49"/>
  <c r="R41" i="49"/>
  <c r="R34" i="49"/>
  <c r="R38" i="49"/>
  <c r="R42" i="49"/>
  <c r="R31" i="49"/>
  <c r="R35" i="49"/>
  <c r="R39" i="49"/>
  <c r="R43" i="49"/>
  <c r="U26" i="49"/>
  <c r="U41" i="49"/>
  <c r="U33" i="49"/>
  <c r="U38" i="49"/>
  <c r="U30" i="49"/>
  <c r="U43" i="49"/>
  <c r="U35" i="49"/>
  <c r="U40" i="49"/>
  <c r="U32" i="49"/>
  <c r="U37" i="49"/>
  <c r="U29" i="49"/>
  <c r="U42" i="49"/>
  <c r="U34" i="49"/>
  <c r="U39" i="49"/>
  <c r="U31" i="49"/>
  <c r="U36" i="49"/>
  <c r="Q26" i="48"/>
  <c r="Q18" i="48"/>
  <c r="Q19" i="48"/>
  <c r="Q20" i="48"/>
  <c r="Q21" i="48"/>
  <c r="Q11" i="48"/>
  <c r="Q22" i="48"/>
  <c r="Q15" i="48"/>
  <c r="Q23" i="48"/>
  <c r="Q16" i="48"/>
  <c r="Q24" i="48"/>
  <c r="Q17" i="48"/>
  <c r="Q25" i="48"/>
  <c r="S21" i="49"/>
  <c r="S18" i="49"/>
  <c r="S16" i="49"/>
  <c r="S11" i="49"/>
  <c r="X4" i="49"/>
  <c r="S43" i="49"/>
  <c r="S42" i="49"/>
  <c r="S41" i="49"/>
  <c r="S40" i="49"/>
  <c r="S39" i="49"/>
  <c r="S38" i="49"/>
  <c r="S37" i="49"/>
  <c r="S36" i="49"/>
  <c r="S35" i="49"/>
  <c r="S34" i="49"/>
  <c r="S33" i="49"/>
  <c r="S32" i="49"/>
  <c r="S31" i="49"/>
  <c r="S30" i="49"/>
  <c r="S29" i="49"/>
  <c r="S26" i="49"/>
  <c r="S25" i="49"/>
  <c r="S24" i="49"/>
  <c r="S23" i="49"/>
  <c r="S22" i="49"/>
  <c r="S20" i="49"/>
  <c r="S19" i="49"/>
  <c r="S17" i="49"/>
  <c r="S15"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U11" i="49"/>
  <c r="U15" i="49"/>
  <c r="U16" i="49"/>
  <c r="U17" i="49"/>
  <c r="U18" i="49"/>
  <c r="U19" i="49"/>
  <c r="U20" i="49"/>
  <c r="U21" i="49"/>
  <c r="U22" i="49"/>
  <c r="U23" i="49"/>
  <c r="U24" i="49"/>
  <c r="U25" i="49"/>
  <c r="W29" i="49"/>
  <c r="W30" i="49"/>
  <c r="W31" i="49"/>
  <c r="W32" i="49"/>
  <c r="W33" i="49"/>
  <c r="W34" i="49"/>
  <c r="W35" i="49"/>
  <c r="W36" i="49"/>
  <c r="W37" i="49"/>
  <c r="W38" i="49"/>
  <c r="W39" i="49"/>
  <c r="W40" i="49"/>
  <c r="W41" i="49"/>
  <c r="W42" i="49"/>
  <c r="Q11" i="49"/>
  <c r="Q15" i="49"/>
  <c r="Q16" i="49"/>
  <c r="Q17" i="49"/>
  <c r="Q18" i="49"/>
  <c r="Q19" i="49"/>
  <c r="Q20" i="49"/>
  <c r="Q21" i="49"/>
  <c r="Q22" i="49"/>
  <c r="Q23" i="49"/>
  <c r="Q24" i="49"/>
  <c r="Q25" i="49"/>
  <c r="Q26" i="49"/>
  <c r="R11" i="49"/>
  <c r="R15" i="49"/>
  <c r="R16" i="49"/>
  <c r="R17" i="49"/>
  <c r="R18" i="49"/>
  <c r="R19" i="49"/>
  <c r="R20" i="49"/>
  <c r="R21" i="49"/>
  <c r="R22" i="49"/>
  <c r="R23" i="49"/>
  <c r="R24" i="49"/>
  <c r="R25" i="49"/>
  <c r="Q29" i="49"/>
  <c r="Q30" i="49"/>
  <c r="Q31" i="49"/>
  <c r="Q32" i="49"/>
  <c r="Q33" i="49"/>
  <c r="Q34" i="49"/>
  <c r="Q35" i="49"/>
  <c r="Q36" i="49"/>
  <c r="Q37" i="49"/>
  <c r="Q38" i="49"/>
  <c r="Q39" i="49"/>
  <c r="Q40" i="49"/>
  <c r="Q41" i="49"/>
  <c r="Q42" i="49"/>
  <c r="X4" i="48"/>
  <c r="S11" i="48"/>
  <c r="S15" i="48"/>
  <c r="S16" i="48"/>
  <c r="S17" i="48"/>
  <c r="S18" i="48"/>
  <c r="S19" i="48"/>
  <c r="S20" i="48"/>
  <c r="S21" i="48"/>
  <c r="S22" i="48"/>
  <c r="S23" i="48"/>
  <c r="S24" i="48"/>
  <c r="S25" i="48"/>
  <c r="S26" i="48"/>
  <c r="R29" i="48"/>
  <c r="R30" i="48"/>
  <c r="R31" i="48"/>
  <c r="R32" i="48"/>
  <c r="R33" i="48"/>
  <c r="R34" i="48"/>
  <c r="R35" i="48"/>
  <c r="R36" i="48"/>
  <c r="R37" i="48"/>
  <c r="R38" i="48"/>
  <c r="R39" i="48"/>
  <c r="R40" i="48"/>
  <c r="R41" i="48"/>
  <c r="R42" i="48"/>
  <c r="R43" i="48"/>
  <c r="X43" i="48" s="1"/>
  <c r="T11" i="48"/>
  <c r="T15" i="48"/>
  <c r="T16" i="48"/>
  <c r="T17" i="48"/>
  <c r="T18" i="48"/>
  <c r="T19" i="48"/>
  <c r="T20" i="48"/>
  <c r="T21" i="48"/>
  <c r="T22" i="48"/>
  <c r="T23" i="48"/>
  <c r="T24" i="48"/>
  <c r="T25" i="48"/>
  <c r="T26" i="48"/>
  <c r="S29" i="48"/>
  <c r="S30" i="48"/>
  <c r="S31" i="48"/>
  <c r="S32" i="48"/>
  <c r="S33" i="48"/>
  <c r="S34" i="48"/>
  <c r="S35" i="48"/>
  <c r="S36" i="48"/>
  <c r="S37" i="48"/>
  <c r="S38" i="48"/>
  <c r="S39" i="48"/>
  <c r="S40" i="48"/>
  <c r="S41" i="48"/>
  <c r="S42" i="48"/>
  <c r="U11" i="48"/>
  <c r="U15" i="48"/>
  <c r="U16" i="48"/>
  <c r="U17" i="48"/>
  <c r="U18" i="48"/>
  <c r="U19" i="48"/>
  <c r="U20" i="48"/>
  <c r="U21" i="48"/>
  <c r="U22" i="48"/>
  <c r="U23" i="48"/>
  <c r="U24" i="48"/>
  <c r="U25" i="48"/>
  <c r="U26" i="48"/>
  <c r="T29" i="48"/>
  <c r="T30" i="48"/>
  <c r="T31" i="48"/>
  <c r="T32" i="48"/>
  <c r="T33" i="48"/>
  <c r="T34" i="48"/>
  <c r="T35" i="48"/>
  <c r="T36" i="48"/>
  <c r="T37" i="48"/>
  <c r="T38" i="48"/>
  <c r="T39" i="48"/>
  <c r="T40" i="48"/>
  <c r="T41" i="48"/>
  <c r="T42" i="48"/>
  <c r="V11" i="48"/>
  <c r="V15" i="48"/>
  <c r="V16" i="48"/>
  <c r="V17" i="48"/>
  <c r="V18" i="48"/>
  <c r="V19" i="48"/>
  <c r="V20" i="48"/>
  <c r="V21" i="48"/>
  <c r="V22" i="48"/>
  <c r="V23" i="48"/>
  <c r="V24" i="48"/>
  <c r="V25" i="48"/>
  <c r="V26" i="48"/>
  <c r="U29" i="48"/>
  <c r="U30" i="48"/>
  <c r="U31" i="48"/>
  <c r="U32" i="48"/>
  <c r="U33" i="48"/>
  <c r="U34" i="48"/>
  <c r="U35" i="48"/>
  <c r="U36" i="48"/>
  <c r="U37" i="48"/>
  <c r="U38" i="48"/>
  <c r="U39" i="48"/>
  <c r="U40" i="48"/>
  <c r="U41" i="48"/>
  <c r="U42" i="48"/>
  <c r="W11" i="48"/>
  <c r="W15" i="48"/>
  <c r="W16" i="48"/>
  <c r="W17" i="48"/>
  <c r="W18" i="48"/>
  <c r="W19" i="48"/>
  <c r="W20" i="48"/>
  <c r="W21" i="48"/>
  <c r="W22" i="48"/>
  <c r="W23" i="48"/>
  <c r="W24" i="48"/>
  <c r="W25" i="48"/>
  <c r="W26" i="48"/>
  <c r="V29" i="48"/>
  <c r="V30" i="48"/>
  <c r="V31" i="48"/>
  <c r="V32" i="48"/>
  <c r="V33" i="48"/>
  <c r="V34" i="48"/>
  <c r="V35" i="48"/>
  <c r="V36" i="48"/>
  <c r="V37" i="48"/>
  <c r="V38" i="48"/>
  <c r="V39" i="48"/>
  <c r="V40" i="48"/>
  <c r="V41" i="48"/>
  <c r="V42" i="48"/>
  <c r="W29" i="48"/>
  <c r="W30" i="48"/>
  <c r="W31" i="48"/>
  <c r="W32" i="48"/>
  <c r="W33" i="48"/>
  <c r="W34" i="48"/>
  <c r="W35" i="48"/>
  <c r="W36" i="48"/>
  <c r="W37" i="48"/>
  <c r="W38" i="48"/>
  <c r="W39" i="48"/>
  <c r="W40" i="48"/>
  <c r="W41" i="48"/>
  <c r="W42" i="48"/>
  <c r="R11" i="48"/>
  <c r="R15" i="48"/>
  <c r="R16" i="48"/>
  <c r="R17" i="48"/>
  <c r="R18" i="48"/>
  <c r="R19" i="48"/>
  <c r="R20" i="48"/>
  <c r="R21" i="48"/>
  <c r="R22" i="48"/>
  <c r="R23" i="48"/>
  <c r="R24" i="48"/>
  <c r="R25" i="48"/>
  <c r="Q29" i="48"/>
  <c r="Q30" i="48"/>
  <c r="Q31" i="48"/>
  <c r="Q32" i="48"/>
  <c r="Q33" i="48"/>
  <c r="Q34" i="48"/>
  <c r="Q35" i="48"/>
  <c r="Q36" i="48"/>
  <c r="Q37" i="48"/>
  <c r="Q38" i="48"/>
  <c r="Q39" i="48"/>
  <c r="Q40" i="48"/>
  <c r="Q41" i="48"/>
  <c r="Q42" i="48"/>
  <c r="X31" i="49" l="1"/>
  <c r="X30" i="49"/>
  <c r="X39" i="49"/>
  <c r="X38" i="49"/>
  <c r="X24" i="49"/>
  <c r="X16" i="49"/>
  <c r="X43" i="49"/>
  <c r="X15" i="49"/>
  <c r="X22" i="49"/>
  <c r="X11" i="49"/>
  <c r="X40" i="49"/>
  <c r="X32" i="49"/>
  <c r="X34" i="48"/>
  <c r="X42" i="48"/>
  <c r="X23" i="48"/>
  <c r="X26" i="48"/>
  <c r="X41" i="48"/>
  <c r="X33" i="48"/>
  <c r="X22" i="48"/>
  <c r="X18" i="48"/>
  <c r="X21" i="48"/>
  <c r="X25" i="48"/>
  <c r="X16" i="48"/>
  <c r="X20" i="48"/>
  <c r="X17" i="48"/>
  <c r="X15" i="48"/>
  <c r="X24" i="48"/>
  <c r="X11" i="48"/>
  <c r="X19" i="48"/>
  <c r="X25" i="49"/>
  <c r="X17" i="49"/>
  <c r="X37" i="49"/>
  <c r="X36" i="49"/>
  <c r="X29" i="49"/>
  <c r="X35" i="49"/>
  <c r="X21" i="49"/>
  <c r="X23" i="49"/>
  <c r="X42" i="49"/>
  <c r="X34" i="49"/>
  <c r="X20" i="49"/>
  <c r="X41" i="49"/>
  <c r="X33" i="49"/>
  <c r="X19" i="49"/>
  <c r="X26" i="49"/>
  <c r="X18" i="49"/>
  <c r="X35" i="48"/>
  <c r="X40" i="48"/>
  <c r="X32" i="48"/>
  <c r="X39" i="48"/>
  <c r="X31" i="48"/>
  <c r="X38" i="48"/>
  <c r="X30" i="48"/>
  <c r="X37" i="48"/>
  <c r="X29" i="48"/>
  <c r="X36" i="48"/>
  <c r="D48" i="47" l="1"/>
  <c r="W4" i="47" s="1"/>
  <c r="W43" i="47" s="1"/>
  <c r="D27" i="47"/>
  <c r="V4" i="47" s="1"/>
  <c r="H6" i="47"/>
  <c r="U4" i="47" s="1"/>
  <c r="U43" i="47" s="1"/>
  <c r="G6" i="47"/>
  <c r="T4" i="47" s="1"/>
  <c r="F6" i="47"/>
  <c r="S4" i="47" s="1"/>
  <c r="E6" i="47"/>
  <c r="R4" i="47" s="1"/>
  <c r="D6" i="47"/>
  <c r="Q4" i="47" s="1"/>
  <c r="H50" i="4"/>
  <c r="J50" i="4"/>
  <c r="J51" i="4"/>
  <c r="J52" i="4"/>
  <c r="I51" i="4"/>
  <c r="I52" i="4"/>
  <c r="I50" i="4"/>
  <c r="J53" i="4"/>
  <c r="I53" i="4"/>
  <c r="H53" i="4"/>
  <c r="K53" i="4" s="1"/>
  <c r="K52" i="4"/>
  <c r="K51" i="4"/>
  <c r="J4" i="25"/>
  <c r="J3" i="25"/>
  <c r="N104" i="36"/>
  <c r="M104" i="36"/>
  <c r="R43" i="47" l="1"/>
  <c r="R19" i="47"/>
  <c r="R16" i="47"/>
  <c r="R26" i="47"/>
  <c r="R18" i="47"/>
  <c r="R25" i="47"/>
  <c r="R17" i="47"/>
  <c r="R24" i="47"/>
  <c r="R20" i="47"/>
  <c r="R23" i="47"/>
  <c r="R15" i="47"/>
  <c r="R22" i="47"/>
  <c r="R11" i="47"/>
  <c r="R21" i="47"/>
  <c r="T43" i="47"/>
  <c r="T26" i="47"/>
  <c r="T22" i="47"/>
  <c r="T18" i="47"/>
  <c r="T11" i="47"/>
  <c r="T20" i="47"/>
  <c r="T19" i="47"/>
  <c r="T21" i="47"/>
  <c r="T24" i="47"/>
  <c r="T16" i="47"/>
  <c r="T23" i="47"/>
  <c r="T15" i="47"/>
  <c r="T25" i="47"/>
  <c r="T17" i="47"/>
  <c r="S26" i="47"/>
  <c r="S36" i="47"/>
  <c r="S38" i="47"/>
  <c r="S43" i="47"/>
  <c r="S35" i="47"/>
  <c r="S37" i="47"/>
  <c r="S42" i="47"/>
  <c r="S34" i="47"/>
  <c r="S30" i="47"/>
  <c r="S41" i="47"/>
  <c r="S33" i="47"/>
  <c r="S40" i="47"/>
  <c r="S32" i="47"/>
  <c r="S29" i="47"/>
  <c r="S39" i="47"/>
  <c r="S31" i="47"/>
  <c r="Q42" i="47"/>
  <c r="Q41" i="47"/>
  <c r="Q40" i="47"/>
  <c r="Q38" i="47"/>
  <c r="Q36" i="47"/>
  <c r="Q34" i="47"/>
  <c r="Q32" i="47"/>
  <c r="Q30" i="47"/>
  <c r="Q22" i="47"/>
  <c r="Q16" i="47"/>
  <c r="Q23" i="47"/>
  <c r="Q18" i="47"/>
  <c r="Q17" i="47"/>
  <c r="Q25" i="47"/>
  <c r="Q21" i="47"/>
  <c r="Q24" i="47"/>
  <c r="Q19" i="47"/>
  <c r="Q15" i="47"/>
  <c r="X4" i="47"/>
  <c r="Q43" i="47"/>
  <c r="Q39" i="47"/>
  <c r="Q37" i="47"/>
  <c r="Q35" i="47"/>
  <c r="Q33" i="47"/>
  <c r="Q31" i="47"/>
  <c r="Q29" i="47"/>
  <c r="Q26" i="47"/>
  <c r="Q20" i="47"/>
  <c r="Q11" i="47"/>
  <c r="V43" i="47"/>
  <c r="V42" i="47"/>
  <c r="V41" i="47"/>
  <c r="V40" i="47"/>
  <c r="V39" i="47"/>
  <c r="V38" i="47"/>
  <c r="V37" i="47"/>
  <c r="V36" i="47"/>
  <c r="V35" i="47"/>
  <c r="V34" i="47"/>
  <c r="V33" i="47"/>
  <c r="V32" i="47"/>
  <c r="V31" i="47"/>
  <c r="V30" i="47"/>
  <c r="V29" i="47"/>
  <c r="V26" i="47"/>
  <c r="V25" i="47"/>
  <c r="V24" i="47"/>
  <c r="V23" i="47"/>
  <c r="V22" i="47"/>
  <c r="V21" i="47"/>
  <c r="V20" i="47"/>
  <c r="V19" i="47"/>
  <c r="V18" i="47"/>
  <c r="V17" i="47"/>
  <c r="V16" i="47"/>
  <c r="V15" i="47"/>
  <c r="V11" i="47"/>
  <c r="S11" i="47"/>
  <c r="S15" i="47"/>
  <c r="S16" i="47"/>
  <c r="S17" i="47"/>
  <c r="S18" i="47"/>
  <c r="S19" i="47"/>
  <c r="S20" i="47"/>
  <c r="S21" i="47"/>
  <c r="S22" i="47"/>
  <c r="S23" i="47"/>
  <c r="S24" i="47"/>
  <c r="S25" i="47"/>
  <c r="R29" i="47"/>
  <c r="R30" i="47"/>
  <c r="R31" i="47"/>
  <c r="R32" i="47"/>
  <c r="R33" i="47"/>
  <c r="R34" i="47"/>
  <c r="R35" i="47"/>
  <c r="R36" i="47"/>
  <c r="R37" i="47"/>
  <c r="R38" i="47"/>
  <c r="R39" i="47"/>
  <c r="R40" i="47"/>
  <c r="R41" i="47"/>
  <c r="R42"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W29" i="47"/>
  <c r="W30" i="47"/>
  <c r="W31" i="47"/>
  <c r="W32" i="47"/>
  <c r="W33" i="47"/>
  <c r="W34" i="47"/>
  <c r="W35" i="47"/>
  <c r="W36" i="47"/>
  <c r="W37" i="47"/>
  <c r="W38" i="47"/>
  <c r="W39" i="47"/>
  <c r="W40" i="47"/>
  <c r="W41" i="47"/>
  <c r="W42" i="47"/>
  <c r="K307" i="36"/>
  <c r="N194" i="36"/>
  <c r="N213" i="36"/>
  <c r="M213" i="36"/>
  <c r="N134" i="36"/>
  <c r="M134" i="36"/>
  <c r="M44" i="36"/>
  <c r="J137" i="36"/>
  <c r="K346" i="36"/>
  <c r="K327" i="36"/>
  <c r="K270" i="36"/>
  <c r="J327" i="36"/>
  <c r="J251" i="36"/>
  <c r="I13" i="27"/>
  <c r="K348" i="36" s="1"/>
  <c r="J194" i="36"/>
  <c r="J6" i="36"/>
  <c r="K6" i="36"/>
  <c r="D6" i="13"/>
  <c r="Q4" i="13" s="1"/>
  <c r="D3" i="8" s="1"/>
  <c r="E6" i="13"/>
  <c r="R4" i="13" s="1"/>
  <c r="F6" i="13"/>
  <c r="S4" i="13" s="1"/>
  <c r="S31" i="13" s="1"/>
  <c r="G6" i="13"/>
  <c r="T4" i="13" s="1"/>
  <c r="T17" i="13" s="1"/>
  <c r="H6" i="13"/>
  <c r="U4" i="13" s="1"/>
  <c r="H3" i="8" s="1"/>
  <c r="D27" i="13"/>
  <c r="V4" i="13" s="1"/>
  <c r="D48" i="13"/>
  <c r="W4" i="13" s="1"/>
  <c r="N6" i="36"/>
  <c r="J180" i="36"/>
  <c r="J89" i="36"/>
  <c r="J59" i="36"/>
  <c r="K308" i="36"/>
  <c r="K289" i="36"/>
  <c r="K251" i="36"/>
  <c r="K232" i="36"/>
  <c r="K213" i="36"/>
  <c r="J346" i="36"/>
  <c r="J308" i="36"/>
  <c r="J289" i="36"/>
  <c r="J270" i="36"/>
  <c r="J232" i="36"/>
  <c r="J213" i="36"/>
  <c r="J345" i="36"/>
  <c r="J326" i="36"/>
  <c r="J307" i="36"/>
  <c r="J288" i="36"/>
  <c r="J269" i="36"/>
  <c r="J250" i="36"/>
  <c r="J231" i="36"/>
  <c r="J212" i="36"/>
  <c r="K344" i="36"/>
  <c r="K325" i="36"/>
  <c r="K306" i="36"/>
  <c r="K287" i="36"/>
  <c r="K268" i="36"/>
  <c r="K230" i="36"/>
  <c r="K211" i="36"/>
  <c r="J344" i="36"/>
  <c r="J325" i="36"/>
  <c r="J306" i="36"/>
  <c r="J287" i="36"/>
  <c r="J268" i="36"/>
  <c r="J249" i="36"/>
  <c r="J230" i="36"/>
  <c r="J211" i="36"/>
  <c r="K343" i="36"/>
  <c r="K324" i="36"/>
  <c r="K305" i="36"/>
  <c r="K286" i="36"/>
  <c r="K267" i="36"/>
  <c r="K248" i="36"/>
  <c r="K229" i="36"/>
  <c r="K210" i="36"/>
  <c r="J343" i="36"/>
  <c r="J324" i="36"/>
  <c r="J305" i="36"/>
  <c r="J286" i="36"/>
  <c r="J267" i="36"/>
  <c r="J248" i="36"/>
  <c r="J229" i="36"/>
  <c r="J210" i="36"/>
  <c r="K342" i="36"/>
  <c r="K323" i="36"/>
  <c r="K304" i="36"/>
  <c r="K285" i="36"/>
  <c r="K266" i="36"/>
  <c r="K228" i="36"/>
  <c r="K209" i="36"/>
  <c r="J342" i="36"/>
  <c r="J323" i="36"/>
  <c r="J304" i="36"/>
  <c r="J285" i="36"/>
  <c r="J266" i="36"/>
  <c r="J247" i="36"/>
  <c r="J228" i="36"/>
  <c r="J209" i="36"/>
  <c r="K341" i="36"/>
  <c r="K322" i="36"/>
  <c r="K303" i="36"/>
  <c r="K284" i="36"/>
  <c r="K265" i="36"/>
  <c r="K246" i="36"/>
  <c r="K227" i="36"/>
  <c r="K208" i="36"/>
  <c r="J341" i="36"/>
  <c r="J322" i="36"/>
  <c r="J303" i="36"/>
  <c r="J284" i="36"/>
  <c r="J265" i="36"/>
  <c r="J246" i="36"/>
  <c r="J227" i="36"/>
  <c r="J208" i="36"/>
  <c r="K340" i="36"/>
  <c r="K321" i="36"/>
  <c r="K302" i="36"/>
  <c r="K283" i="36"/>
  <c r="K264" i="36"/>
  <c r="K245" i="36"/>
  <c r="K226" i="36"/>
  <c r="K207" i="36"/>
  <c r="J340" i="36"/>
  <c r="J321" i="36"/>
  <c r="J302" i="36"/>
  <c r="J283" i="36"/>
  <c r="J264" i="36"/>
  <c r="J245" i="36"/>
  <c r="J226" i="36"/>
  <c r="J207" i="36"/>
  <c r="K339" i="36"/>
  <c r="K320" i="36"/>
  <c r="K301" i="36"/>
  <c r="K282" i="36"/>
  <c r="K263" i="36"/>
  <c r="K244" i="36"/>
  <c r="K225" i="36"/>
  <c r="K206" i="36"/>
  <c r="J339" i="36"/>
  <c r="J320" i="36"/>
  <c r="J301" i="36"/>
  <c r="J282" i="36"/>
  <c r="J263" i="36"/>
  <c r="J244" i="36"/>
  <c r="J225" i="36"/>
  <c r="J206" i="36"/>
  <c r="K338" i="36"/>
  <c r="K319" i="36"/>
  <c r="K300" i="36"/>
  <c r="K281" i="36"/>
  <c r="K262" i="36"/>
  <c r="J262" i="36"/>
  <c r="K243" i="36"/>
  <c r="K224" i="36"/>
  <c r="K205" i="36"/>
  <c r="J338" i="36"/>
  <c r="J319" i="36"/>
  <c r="J300" i="36"/>
  <c r="J281" i="36"/>
  <c r="J243" i="36"/>
  <c r="J224" i="36"/>
  <c r="J205" i="36"/>
  <c r="K337" i="36"/>
  <c r="K318" i="36"/>
  <c r="K299" i="36"/>
  <c r="K280" i="36"/>
  <c r="K261" i="36"/>
  <c r="K242" i="36"/>
  <c r="K223" i="36"/>
  <c r="K204" i="36"/>
  <c r="J337" i="36"/>
  <c r="J318" i="36"/>
  <c r="J299" i="36"/>
  <c r="J280" i="36"/>
  <c r="J261" i="36"/>
  <c r="J242" i="36"/>
  <c r="J223" i="36"/>
  <c r="J204" i="36"/>
  <c r="K336" i="36"/>
  <c r="K317" i="36"/>
  <c r="K298" i="36"/>
  <c r="K279" i="36"/>
  <c r="K260" i="36"/>
  <c r="K241" i="36"/>
  <c r="K222" i="36"/>
  <c r="K203" i="36"/>
  <c r="J336" i="36"/>
  <c r="J317" i="36"/>
  <c r="J298" i="36"/>
  <c r="J279" i="36"/>
  <c r="J260" i="36"/>
  <c r="J241" i="36"/>
  <c r="J222" i="36"/>
  <c r="J203" i="36"/>
  <c r="K335" i="36"/>
  <c r="K316" i="36"/>
  <c r="K297" i="36"/>
  <c r="K278" i="36"/>
  <c r="K259" i="36"/>
  <c r="K240" i="36"/>
  <c r="K221" i="36"/>
  <c r="K202" i="36"/>
  <c r="J335" i="36"/>
  <c r="J316" i="36"/>
  <c r="J297" i="36"/>
  <c r="J278" i="36"/>
  <c r="J259" i="36"/>
  <c r="J240" i="36"/>
  <c r="J221" i="36"/>
  <c r="J202" i="36"/>
  <c r="K334" i="36"/>
  <c r="K315" i="36"/>
  <c r="K296" i="36"/>
  <c r="K277" i="36"/>
  <c r="K258" i="36"/>
  <c r="K239" i="36"/>
  <c r="K220" i="36"/>
  <c r="K201" i="36"/>
  <c r="J334" i="36"/>
  <c r="J315" i="36"/>
  <c r="J296" i="36"/>
  <c r="J277" i="36"/>
  <c r="J258" i="36"/>
  <c r="J239" i="36"/>
  <c r="J220" i="36"/>
  <c r="J201" i="36"/>
  <c r="K333" i="36"/>
  <c r="K314" i="36"/>
  <c r="K295" i="36"/>
  <c r="K276" i="36"/>
  <c r="K257" i="36"/>
  <c r="K238" i="36"/>
  <c r="K219" i="36"/>
  <c r="K200" i="36"/>
  <c r="J333" i="36"/>
  <c r="J314" i="36"/>
  <c r="J295" i="36"/>
  <c r="J276" i="36"/>
  <c r="J257" i="36"/>
  <c r="J238" i="36"/>
  <c r="J219" i="36"/>
  <c r="J200" i="36"/>
  <c r="K332" i="36"/>
  <c r="K313" i="36"/>
  <c r="K294" i="36"/>
  <c r="K275" i="36"/>
  <c r="K256" i="36"/>
  <c r="K237" i="36"/>
  <c r="K218" i="36"/>
  <c r="K199" i="36"/>
  <c r="J332" i="36"/>
  <c r="J313" i="36"/>
  <c r="J294" i="36"/>
  <c r="J275" i="36"/>
  <c r="J256" i="36"/>
  <c r="J237" i="36"/>
  <c r="J218" i="36"/>
  <c r="J199" i="36"/>
  <c r="K331" i="36"/>
  <c r="K312" i="36"/>
  <c r="K293" i="36"/>
  <c r="K274" i="36"/>
  <c r="K255" i="36"/>
  <c r="K236" i="36"/>
  <c r="K217" i="36"/>
  <c r="K198" i="36"/>
  <c r="J331" i="36"/>
  <c r="J312" i="36"/>
  <c r="J293" i="36"/>
  <c r="J274" i="36"/>
  <c r="J255" i="36"/>
  <c r="J236" i="36"/>
  <c r="J217" i="36"/>
  <c r="J198" i="36"/>
  <c r="K330" i="36"/>
  <c r="K311" i="36"/>
  <c r="K292" i="36"/>
  <c r="K273" i="36"/>
  <c r="K254" i="36"/>
  <c r="K235" i="36"/>
  <c r="K216" i="36"/>
  <c r="K197" i="36"/>
  <c r="J330" i="36"/>
  <c r="J311" i="36"/>
  <c r="J292" i="36"/>
  <c r="J273" i="36"/>
  <c r="J254" i="36"/>
  <c r="J235" i="36"/>
  <c r="J216" i="36"/>
  <c r="J197" i="36"/>
  <c r="K329" i="36"/>
  <c r="K310" i="36"/>
  <c r="K291" i="36"/>
  <c r="K272" i="36"/>
  <c r="K253" i="36"/>
  <c r="K234" i="36"/>
  <c r="K215" i="36"/>
  <c r="K196" i="36"/>
  <c r="J329" i="36"/>
  <c r="J310" i="36"/>
  <c r="J291" i="36"/>
  <c r="J272" i="36"/>
  <c r="J253" i="36"/>
  <c r="J234" i="36"/>
  <c r="J215" i="36"/>
  <c r="J196" i="36"/>
  <c r="K328" i="36"/>
  <c r="K309" i="36"/>
  <c r="K290" i="36"/>
  <c r="K271" i="36"/>
  <c r="K252" i="36"/>
  <c r="K233" i="36"/>
  <c r="K214" i="36"/>
  <c r="K195" i="36"/>
  <c r="J328" i="36"/>
  <c r="J309" i="36"/>
  <c r="J290" i="36"/>
  <c r="J271" i="36"/>
  <c r="J252" i="36"/>
  <c r="J233" i="36"/>
  <c r="J214" i="36"/>
  <c r="J195" i="36"/>
  <c r="K194" i="36"/>
  <c r="K180" i="36"/>
  <c r="K179" i="36"/>
  <c r="K164" i="36"/>
  <c r="K149" i="36"/>
  <c r="K134" i="36"/>
  <c r="K119" i="36"/>
  <c r="K104" i="36"/>
  <c r="K89" i="36"/>
  <c r="K74" i="36"/>
  <c r="K59" i="36"/>
  <c r="K44" i="36"/>
  <c r="J179" i="36"/>
  <c r="J164" i="36"/>
  <c r="J149" i="36"/>
  <c r="J134" i="36"/>
  <c r="J119" i="36"/>
  <c r="J104" i="36"/>
  <c r="J74" i="36"/>
  <c r="J44" i="36"/>
  <c r="K345" i="36"/>
  <c r="K326" i="36"/>
  <c r="K288" i="36"/>
  <c r="K269" i="36"/>
  <c r="K250" i="36"/>
  <c r="K231" i="36"/>
  <c r="K212" i="36"/>
  <c r="K249" i="36"/>
  <c r="K193" i="36"/>
  <c r="K163" i="36"/>
  <c r="K133" i="36"/>
  <c r="K118" i="36"/>
  <c r="K103" i="36"/>
  <c r="K88" i="36"/>
  <c r="K58" i="36"/>
  <c r="K43" i="36"/>
  <c r="J193" i="36"/>
  <c r="J163" i="36"/>
  <c r="J118" i="36"/>
  <c r="J103" i="36"/>
  <c r="J88" i="36"/>
  <c r="J73" i="36"/>
  <c r="J43" i="36"/>
  <c r="K192" i="36"/>
  <c r="K177" i="36"/>
  <c r="K162" i="36"/>
  <c r="K147" i="36"/>
  <c r="K132" i="36"/>
  <c r="K117" i="36"/>
  <c r="K102" i="36"/>
  <c r="K87" i="36"/>
  <c r="K72" i="36"/>
  <c r="K57" i="36"/>
  <c r="J147" i="36"/>
  <c r="J132" i="36"/>
  <c r="J102" i="36"/>
  <c r="J87" i="36"/>
  <c r="J72" i="36"/>
  <c r="J42" i="36"/>
  <c r="K161" i="36"/>
  <c r="K146" i="36"/>
  <c r="K131" i="36"/>
  <c r="K116" i="36"/>
  <c r="K86" i="36"/>
  <c r="K71" i="36"/>
  <c r="K41" i="36"/>
  <c r="J191" i="36"/>
  <c r="J176" i="36"/>
  <c r="J146" i="36"/>
  <c r="J101" i="36"/>
  <c r="J86" i="36"/>
  <c r="K190" i="36"/>
  <c r="K175" i="36"/>
  <c r="K160" i="36"/>
  <c r="K130" i="36"/>
  <c r="K115" i="36"/>
  <c r="K100" i="36"/>
  <c r="K85" i="36"/>
  <c r="K70" i="36"/>
  <c r="K55" i="36"/>
  <c r="K40" i="36"/>
  <c r="J190" i="36"/>
  <c r="J160" i="36"/>
  <c r="J145" i="36"/>
  <c r="J130" i="36"/>
  <c r="J85" i="36"/>
  <c r="J70" i="36"/>
  <c r="J40" i="36"/>
  <c r="K159" i="36"/>
  <c r="K129" i="36"/>
  <c r="K114" i="36"/>
  <c r="K99" i="36"/>
  <c r="K84" i="36"/>
  <c r="K69" i="36"/>
  <c r="K54" i="36"/>
  <c r="J189" i="36"/>
  <c r="J174" i="36"/>
  <c r="J159" i="36"/>
  <c r="J144" i="36"/>
  <c r="J99" i="36"/>
  <c r="J84" i="36"/>
  <c r="J39" i="36"/>
  <c r="K188" i="36"/>
  <c r="K173" i="36"/>
  <c r="K158" i="36"/>
  <c r="K143" i="36"/>
  <c r="K128" i="36"/>
  <c r="K98" i="36"/>
  <c r="K68" i="36"/>
  <c r="K53" i="36"/>
  <c r="J188" i="36"/>
  <c r="J158" i="36"/>
  <c r="J143" i="36"/>
  <c r="J83" i="36"/>
  <c r="J68" i="36"/>
  <c r="J53" i="36"/>
  <c r="J38" i="36"/>
  <c r="K172" i="36"/>
  <c r="K157" i="36"/>
  <c r="K127" i="36"/>
  <c r="K112" i="36"/>
  <c r="K97" i="36"/>
  <c r="K67" i="36"/>
  <c r="K52" i="36"/>
  <c r="K37" i="36"/>
  <c r="J187" i="36"/>
  <c r="J157" i="36"/>
  <c r="J127" i="36"/>
  <c r="J97" i="36"/>
  <c r="J82" i="36"/>
  <c r="J52" i="36"/>
  <c r="J37" i="36"/>
  <c r="K186" i="36"/>
  <c r="K171" i="36"/>
  <c r="K156" i="36"/>
  <c r="K141" i="36"/>
  <c r="K96" i="36"/>
  <c r="K66" i="36"/>
  <c r="K51" i="36"/>
  <c r="K36" i="36"/>
  <c r="J186" i="36"/>
  <c r="J156" i="36"/>
  <c r="J126" i="36"/>
  <c r="J111" i="36"/>
  <c r="J96" i="36"/>
  <c r="J81" i="36"/>
  <c r="J66" i="36"/>
  <c r="J51" i="36"/>
  <c r="K185" i="36"/>
  <c r="K155" i="36"/>
  <c r="K110" i="36"/>
  <c r="K95" i="36"/>
  <c r="K80" i="36"/>
  <c r="K65" i="36"/>
  <c r="K50" i="36"/>
  <c r="J185" i="36"/>
  <c r="J155" i="36"/>
  <c r="J140" i="36"/>
  <c r="J125" i="36"/>
  <c r="J110" i="36"/>
  <c r="J80" i="36"/>
  <c r="J50" i="36"/>
  <c r="J35" i="36"/>
  <c r="K139" i="36"/>
  <c r="K124" i="36"/>
  <c r="K109" i="36"/>
  <c r="K94" i="36"/>
  <c r="K79" i="36"/>
  <c r="K64" i="36"/>
  <c r="K49" i="36"/>
  <c r="J184" i="36"/>
  <c r="J124" i="36"/>
  <c r="J109" i="36"/>
  <c r="J94" i="36"/>
  <c r="J79" i="36"/>
  <c r="J64" i="36"/>
  <c r="J34" i="36"/>
  <c r="K183" i="36"/>
  <c r="K123" i="36"/>
  <c r="K93" i="36"/>
  <c r="K78" i="36"/>
  <c r="K63" i="36"/>
  <c r="K48" i="36"/>
  <c r="J183" i="36"/>
  <c r="J123" i="36"/>
  <c r="J108" i="36"/>
  <c r="J93" i="36"/>
  <c r="J78" i="36"/>
  <c r="J48" i="36"/>
  <c r="K182" i="36"/>
  <c r="K167" i="36"/>
  <c r="K152" i="36"/>
  <c r="K122" i="36"/>
  <c r="K107" i="36"/>
  <c r="K92" i="36"/>
  <c r="K62" i="36"/>
  <c r="K47" i="36"/>
  <c r="J182" i="36"/>
  <c r="J167" i="36"/>
  <c r="J152" i="36"/>
  <c r="J122" i="36"/>
  <c r="J107" i="36"/>
  <c r="J92" i="36"/>
  <c r="J62" i="36"/>
  <c r="K181" i="36"/>
  <c r="K151" i="36"/>
  <c r="K121" i="36"/>
  <c r="K106" i="36"/>
  <c r="K91" i="36"/>
  <c r="K76" i="36"/>
  <c r="K61" i="36"/>
  <c r="K46" i="36"/>
  <c r="K31" i="36"/>
  <c r="J151" i="36"/>
  <c r="J136" i="36"/>
  <c r="J121" i="36"/>
  <c r="J106" i="36"/>
  <c r="J91" i="36"/>
  <c r="J76" i="36"/>
  <c r="J61" i="36"/>
  <c r="J31" i="36"/>
  <c r="K135" i="36"/>
  <c r="K105" i="36"/>
  <c r="K90" i="36"/>
  <c r="K60" i="36"/>
  <c r="K45" i="36"/>
  <c r="K30" i="36"/>
  <c r="J135" i="36"/>
  <c r="J120" i="36"/>
  <c r="J105" i="36"/>
  <c r="J75" i="36"/>
  <c r="J60" i="36"/>
  <c r="K354" i="36"/>
  <c r="K353" i="36"/>
  <c r="K352" i="36"/>
  <c r="K351" i="36"/>
  <c r="I19" i="27"/>
  <c r="I17" i="27"/>
  <c r="K349" i="36" s="1"/>
  <c r="J354" i="36"/>
  <c r="J353" i="36"/>
  <c r="J352" i="36"/>
  <c r="J350" i="36"/>
  <c r="J349" i="36"/>
  <c r="J348" i="36"/>
  <c r="I4" i="27"/>
  <c r="K347" i="36"/>
  <c r="J45" i="36"/>
  <c r="M45" i="36"/>
  <c r="N45" i="36"/>
  <c r="J46" i="36"/>
  <c r="U16" i="13"/>
  <c r="M46" i="36"/>
  <c r="N46" i="36"/>
  <c r="J47" i="36"/>
  <c r="U17" i="13"/>
  <c r="M47" i="36"/>
  <c r="N47" i="36"/>
  <c r="U18" i="13"/>
  <c r="M48" i="36"/>
  <c r="N48" i="36"/>
  <c r="J49" i="36"/>
  <c r="U19" i="13"/>
  <c r="M49" i="36"/>
  <c r="N49" i="36"/>
  <c r="U20" i="13"/>
  <c r="M50" i="36"/>
  <c r="N50" i="36"/>
  <c r="U21" i="13"/>
  <c r="M51" i="36"/>
  <c r="N51" i="36"/>
  <c r="U22" i="13"/>
  <c r="M52" i="36"/>
  <c r="N52" i="36"/>
  <c r="U23" i="13"/>
  <c r="M53" i="36"/>
  <c r="N53" i="36"/>
  <c r="J54" i="36"/>
  <c r="M54" i="36"/>
  <c r="J19" i="4"/>
  <c r="E144" i="36" s="1"/>
  <c r="N54" i="36"/>
  <c r="J55" i="36"/>
  <c r="U24" i="13"/>
  <c r="M55" i="36"/>
  <c r="N55" i="36"/>
  <c r="J56" i="36"/>
  <c r="K56" i="36"/>
  <c r="U25" i="13"/>
  <c r="M56" i="36"/>
  <c r="N56" i="36"/>
  <c r="J57" i="36"/>
  <c r="I22" i="4"/>
  <c r="D42" i="36" s="1"/>
  <c r="M57" i="36"/>
  <c r="J22" i="4"/>
  <c r="E42" i="36" s="1"/>
  <c r="N57" i="36"/>
  <c r="J58" i="36"/>
  <c r="I23" i="4"/>
  <c r="D193" i="36" s="1"/>
  <c r="M58" i="36"/>
  <c r="N58" i="36"/>
  <c r="J63" i="36"/>
  <c r="J65" i="36"/>
  <c r="J67" i="36"/>
  <c r="J69" i="36"/>
  <c r="J71" i="36"/>
  <c r="K73" i="36"/>
  <c r="K75" i="36"/>
  <c r="M75" i="36"/>
  <c r="N75" i="36"/>
  <c r="M76" i="36"/>
  <c r="N76" i="36"/>
  <c r="J77" i="36"/>
  <c r="K77" i="36"/>
  <c r="M77" i="36"/>
  <c r="N77" i="36"/>
  <c r="M78" i="36"/>
  <c r="N78" i="36"/>
  <c r="M79" i="36"/>
  <c r="N79" i="36"/>
  <c r="M80" i="36"/>
  <c r="N80" i="36"/>
  <c r="K81" i="36"/>
  <c r="M81" i="36"/>
  <c r="N81" i="36"/>
  <c r="K82" i="36"/>
  <c r="M82" i="36"/>
  <c r="N82" i="36"/>
  <c r="K83" i="36"/>
  <c r="M83" i="36"/>
  <c r="N83" i="36"/>
  <c r="M84" i="36"/>
  <c r="N84" i="36"/>
  <c r="M85" i="36"/>
  <c r="N85" i="36"/>
  <c r="M86" i="36"/>
  <c r="N86" i="36"/>
  <c r="M87" i="36"/>
  <c r="N87" i="36"/>
  <c r="M88" i="36"/>
  <c r="N88" i="36"/>
  <c r="J90" i="36"/>
  <c r="M90" i="36"/>
  <c r="N90" i="36"/>
  <c r="M91" i="36"/>
  <c r="N91" i="36"/>
  <c r="M92" i="36"/>
  <c r="N92" i="36"/>
  <c r="M93" i="36"/>
  <c r="N93" i="36"/>
  <c r="M94" i="36"/>
  <c r="N94" i="36"/>
  <c r="J95" i="36"/>
  <c r="M95" i="36"/>
  <c r="N95" i="36"/>
  <c r="M96" i="36"/>
  <c r="N96" i="36"/>
  <c r="M97" i="36"/>
  <c r="N97" i="36"/>
  <c r="J98" i="36"/>
  <c r="M98" i="36"/>
  <c r="N98" i="36"/>
  <c r="M99" i="36"/>
  <c r="N99" i="36"/>
  <c r="J100" i="36"/>
  <c r="M100" i="36"/>
  <c r="N100" i="36"/>
  <c r="K101" i="36"/>
  <c r="M101" i="36"/>
  <c r="N101" i="36"/>
  <c r="M102" i="36"/>
  <c r="N102" i="36"/>
  <c r="M103" i="36"/>
  <c r="N103" i="36"/>
  <c r="N105" i="36"/>
  <c r="N106" i="36"/>
  <c r="N107" i="36"/>
  <c r="K108" i="36"/>
  <c r="N108" i="36"/>
  <c r="N109" i="36"/>
  <c r="N110" i="36"/>
  <c r="K111" i="36"/>
  <c r="N111" i="36"/>
  <c r="J112" i="36"/>
  <c r="N112" i="36"/>
  <c r="J113" i="36"/>
  <c r="K113" i="36"/>
  <c r="N113" i="36"/>
  <c r="J114" i="36"/>
  <c r="N114" i="36"/>
  <c r="J115" i="36"/>
  <c r="N115" i="36"/>
  <c r="J116" i="36"/>
  <c r="N116" i="36"/>
  <c r="J117" i="36"/>
  <c r="N117" i="36"/>
  <c r="N118" i="36"/>
  <c r="K120" i="36"/>
  <c r="M120" i="36"/>
  <c r="N120" i="36"/>
  <c r="M121" i="36"/>
  <c r="N121" i="36"/>
  <c r="M122" i="36"/>
  <c r="N122" i="36"/>
  <c r="M123" i="36"/>
  <c r="N123" i="36"/>
  <c r="M124" i="36"/>
  <c r="N124" i="36"/>
  <c r="K125" i="36"/>
  <c r="M125" i="36"/>
  <c r="N125" i="36"/>
  <c r="K126" i="36"/>
  <c r="M126" i="36"/>
  <c r="N126" i="36"/>
  <c r="M127" i="36"/>
  <c r="N127" i="36"/>
  <c r="J128" i="36"/>
  <c r="M128" i="36"/>
  <c r="N128" i="36"/>
  <c r="J129" i="36"/>
  <c r="M129" i="36"/>
  <c r="N129" i="36"/>
  <c r="M130" i="36"/>
  <c r="N130" i="36"/>
  <c r="J131" i="36"/>
  <c r="M131" i="36"/>
  <c r="N131" i="36"/>
  <c r="M132" i="36"/>
  <c r="N132" i="36"/>
  <c r="J133" i="36"/>
  <c r="M133" i="36"/>
  <c r="N133" i="36"/>
  <c r="K136" i="36"/>
  <c r="K137" i="36"/>
  <c r="J138" i="36"/>
  <c r="K138" i="36"/>
  <c r="J139" i="36"/>
  <c r="K140" i="36"/>
  <c r="J141" i="36"/>
  <c r="J142" i="36"/>
  <c r="K142" i="36"/>
  <c r="K144" i="36"/>
  <c r="K145" i="36"/>
  <c r="J148" i="36"/>
  <c r="K148" i="36"/>
  <c r="J150" i="36"/>
  <c r="K150" i="36"/>
  <c r="J153" i="36"/>
  <c r="K153" i="36"/>
  <c r="J154" i="36"/>
  <c r="K154" i="36"/>
  <c r="J161" i="36"/>
  <c r="J162" i="36"/>
  <c r="D162" i="36"/>
  <c r="J165" i="36"/>
  <c r="K165" i="36"/>
  <c r="J166" i="36"/>
  <c r="K166" i="36"/>
  <c r="J168" i="36"/>
  <c r="K168" i="36"/>
  <c r="J169" i="36"/>
  <c r="K169" i="36"/>
  <c r="J170" i="36"/>
  <c r="K170" i="36"/>
  <c r="J171" i="36"/>
  <c r="J172" i="36"/>
  <c r="J173" i="36"/>
  <c r="K174" i="36"/>
  <c r="J175" i="36"/>
  <c r="K176" i="36"/>
  <c r="J177" i="36"/>
  <c r="J178" i="36"/>
  <c r="K178" i="36"/>
  <c r="N180" i="36"/>
  <c r="J181" i="36"/>
  <c r="N181" i="36"/>
  <c r="N182" i="36"/>
  <c r="N183" i="36"/>
  <c r="K184" i="36"/>
  <c r="N184" i="36"/>
  <c r="N185" i="36"/>
  <c r="N186" i="36"/>
  <c r="K187" i="36"/>
  <c r="N187" i="36"/>
  <c r="N188" i="36"/>
  <c r="K189" i="36"/>
  <c r="N189" i="36"/>
  <c r="N190" i="36"/>
  <c r="K191" i="36"/>
  <c r="N191" i="36"/>
  <c r="J192" i="36"/>
  <c r="D192" i="36"/>
  <c r="N192" i="36"/>
  <c r="N193" i="36"/>
  <c r="Q29" i="13"/>
  <c r="U29" i="13"/>
  <c r="M195" i="36"/>
  <c r="N195" i="36"/>
  <c r="U30" i="13"/>
  <c r="M196" i="36"/>
  <c r="J26" i="4"/>
  <c r="E310" i="36" s="1"/>
  <c r="N196" i="36"/>
  <c r="U31" i="13"/>
  <c r="I27" i="4"/>
  <c r="M197" i="36"/>
  <c r="N197" i="36"/>
  <c r="U32" i="13"/>
  <c r="M198" i="36"/>
  <c r="J28" i="4"/>
  <c r="E198" i="36" s="1"/>
  <c r="N198" i="36"/>
  <c r="U33" i="13"/>
  <c r="M199" i="36"/>
  <c r="J29" i="4"/>
  <c r="N199" i="36"/>
  <c r="U34" i="13"/>
  <c r="H30" i="4" s="1"/>
  <c r="M200" i="36"/>
  <c r="N200" i="36"/>
  <c r="Q35" i="13"/>
  <c r="S35" i="13"/>
  <c r="U35" i="13"/>
  <c r="M201" i="36"/>
  <c r="N201" i="36"/>
  <c r="U36" i="13"/>
  <c r="I32" i="4"/>
  <c r="M202" i="36"/>
  <c r="J32" i="4"/>
  <c r="E259" i="36" s="1"/>
  <c r="N202" i="36"/>
  <c r="U37" i="13"/>
  <c r="M203" i="36"/>
  <c r="J33" i="4"/>
  <c r="N203" i="36"/>
  <c r="U38" i="13"/>
  <c r="I34" i="4"/>
  <c r="M204" i="36"/>
  <c r="J34" i="4"/>
  <c r="E318" i="36" s="1"/>
  <c r="N204" i="36"/>
  <c r="U39" i="13"/>
  <c r="H35" i="4"/>
  <c r="C319" i="36" s="1"/>
  <c r="I35" i="4"/>
  <c r="M205" i="36"/>
  <c r="J35" i="4"/>
  <c r="N205" i="36"/>
  <c r="S40" i="13"/>
  <c r="U40" i="13"/>
  <c r="I36" i="4"/>
  <c r="D226" i="36" s="1"/>
  <c r="M206" i="36"/>
  <c r="N206" i="36"/>
  <c r="I37" i="4"/>
  <c r="D207" i="36" s="1"/>
  <c r="M207" i="36"/>
  <c r="J37" i="4"/>
  <c r="E207" i="36" s="1"/>
  <c r="N207" i="36"/>
  <c r="Q41" i="13"/>
  <c r="M208" i="36"/>
  <c r="N208" i="36"/>
  <c r="H39" i="4"/>
  <c r="C228" i="36" s="1"/>
  <c r="I39" i="4"/>
  <c r="M209" i="36"/>
  <c r="J39" i="4"/>
  <c r="N209" i="36"/>
  <c r="M210" i="36"/>
  <c r="J40" i="4"/>
  <c r="N210" i="36"/>
  <c r="M211" i="36"/>
  <c r="J41" i="4"/>
  <c r="E230" i="36" s="1"/>
  <c r="N211" i="36"/>
  <c r="M212" i="36"/>
  <c r="N212" i="36"/>
  <c r="D227" i="36"/>
  <c r="D302" i="36"/>
  <c r="J347" i="36"/>
  <c r="D6" i="25"/>
  <c r="S11" i="13"/>
  <c r="U11" i="13"/>
  <c r="G6" i="25"/>
  <c r="I6" i="25"/>
  <c r="K350" i="36"/>
  <c r="J351" i="36"/>
  <c r="U43" i="13"/>
  <c r="I24" i="4"/>
  <c r="U26" i="13"/>
  <c r="K17" i="36"/>
  <c r="J30" i="36"/>
  <c r="M30" i="36"/>
  <c r="M31" i="36"/>
  <c r="J32" i="36"/>
  <c r="K32" i="36"/>
  <c r="M32" i="36"/>
  <c r="J33" i="36"/>
  <c r="K33" i="36"/>
  <c r="M33" i="36"/>
  <c r="K34" i="36"/>
  <c r="M34" i="36"/>
  <c r="K35" i="36"/>
  <c r="M35" i="36"/>
  <c r="J36" i="36"/>
  <c r="M36" i="36"/>
  <c r="M37" i="36"/>
  <c r="K38" i="36"/>
  <c r="M38" i="36"/>
  <c r="K39" i="36"/>
  <c r="M39" i="36"/>
  <c r="M40" i="36"/>
  <c r="J41" i="36"/>
  <c r="M41" i="36"/>
  <c r="K42" i="36"/>
  <c r="M42" i="36"/>
  <c r="M43" i="36"/>
  <c r="J24" i="36"/>
  <c r="K24" i="36"/>
  <c r="J25" i="36"/>
  <c r="K25" i="36"/>
  <c r="I5" i="4"/>
  <c r="J5" i="4"/>
  <c r="E7" i="36" s="1"/>
  <c r="J26" i="36"/>
  <c r="K26" i="36"/>
  <c r="I6" i="4"/>
  <c r="J6" i="4"/>
  <c r="J27" i="36"/>
  <c r="K27" i="36"/>
  <c r="I7" i="4"/>
  <c r="J7" i="4"/>
  <c r="E21" i="36" s="1"/>
  <c r="J28" i="36"/>
  <c r="K28" i="36"/>
  <c r="I8" i="4"/>
  <c r="J8" i="4"/>
  <c r="J29" i="36"/>
  <c r="K29" i="36"/>
  <c r="J23" i="36"/>
  <c r="K23" i="36"/>
  <c r="J21" i="36"/>
  <c r="K21" i="36"/>
  <c r="J22" i="36"/>
  <c r="K22" i="36"/>
  <c r="J18" i="36"/>
  <c r="K18" i="36"/>
  <c r="J19" i="36"/>
  <c r="K19" i="36"/>
  <c r="J20" i="36"/>
  <c r="K20" i="36"/>
  <c r="J15" i="36"/>
  <c r="K15" i="36"/>
  <c r="L15" i="36"/>
  <c r="M15" i="36"/>
  <c r="J16" i="36"/>
  <c r="K16" i="36"/>
  <c r="L16" i="36"/>
  <c r="M16" i="36"/>
  <c r="J17" i="36"/>
  <c r="L17" i="36"/>
  <c r="M17" i="36"/>
  <c r="J12" i="36"/>
  <c r="K12" i="36"/>
  <c r="L12" i="36"/>
  <c r="M12" i="36"/>
  <c r="J13" i="36"/>
  <c r="K13" i="36"/>
  <c r="L13" i="36"/>
  <c r="M13" i="36"/>
  <c r="J14" i="36"/>
  <c r="K14" i="36"/>
  <c r="L14" i="36"/>
  <c r="M14" i="36"/>
  <c r="J10" i="36"/>
  <c r="K10" i="36"/>
  <c r="N10" i="36"/>
  <c r="J11" i="36"/>
  <c r="K11" i="36"/>
  <c r="N11" i="36"/>
  <c r="J7" i="36"/>
  <c r="K7" i="36"/>
  <c r="N7" i="36"/>
  <c r="J8" i="36"/>
  <c r="K8" i="36"/>
  <c r="N8" i="36"/>
  <c r="J9" i="36"/>
  <c r="K9" i="36"/>
  <c r="N9" i="36"/>
  <c r="U41" i="13"/>
  <c r="U42" i="13"/>
  <c r="S34" i="13"/>
  <c r="S39" i="13"/>
  <c r="S41" i="13"/>
  <c r="Q34" i="13"/>
  <c r="Q38" i="13"/>
  <c r="Q39" i="13"/>
  <c r="Q42" i="13"/>
  <c r="Q15" i="13"/>
  <c r="Q16" i="13"/>
  <c r="Q17" i="13"/>
  <c r="Q18" i="13"/>
  <c r="Q19" i="13"/>
  <c r="Q20" i="13"/>
  <c r="Q21" i="13"/>
  <c r="Q22" i="13"/>
  <c r="Q24" i="13"/>
  <c r="Q25" i="13"/>
  <c r="K247" i="36"/>
  <c r="O16" i="26"/>
  <c r="O19" i="26" s="1"/>
  <c r="N16" i="26"/>
  <c r="N19" i="26" s="1"/>
  <c r="M16" i="26"/>
  <c r="M18" i="26" s="1"/>
  <c r="M21" i="26"/>
  <c r="L16" i="26"/>
  <c r="K16" i="26"/>
  <c r="K18" i="26" s="1"/>
  <c r="K21" i="26"/>
  <c r="J16" i="26"/>
  <c r="J21" i="26" s="1"/>
  <c r="I16" i="26"/>
  <c r="I20" i="26" s="1"/>
  <c r="H16" i="26"/>
  <c r="H19" i="26" s="1"/>
  <c r="G16" i="26"/>
  <c r="G20" i="26" s="1"/>
  <c r="N20" i="26"/>
  <c r="M20" i="26"/>
  <c r="M19" i="26"/>
  <c r="L19" i="26"/>
  <c r="K19" i="26"/>
  <c r="G19" i="26"/>
  <c r="N18" i="26"/>
  <c r="N17" i="26"/>
  <c r="M17" i="26"/>
  <c r="G17" i="26"/>
  <c r="O7" i="26"/>
  <c r="N7" i="26"/>
  <c r="M7" i="26"/>
  <c r="L7" i="26"/>
  <c r="K7" i="26"/>
  <c r="J7" i="26"/>
  <c r="I7" i="26"/>
  <c r="H7" i="26"/>
  <c r="G7" i="26"/>
  <c r="X24" i="47" l="1"/>
  <c r="X21" i="47"/>
  <c r="X32" i="47"/>
  <c r="X37" i="47"/>
  <c r="X25" i="47"/>
  <c r="X34" i="47"/>
  <c r="X33" i="47"/>
  <c r="X11" i="47"/>
  <c r="X39" i="47"/>
  <c r="X17" i="47"/>
  <c r="X36" i="47"/>
  <c r="X20" i="47"/>
  <c r="X43" i="47"/>
  <c r="X18" i="47"/>
  <c r="X38" i="47"/>
  <c r="X35" i="47"/>
  <c r="X26" i="47"/>
  <c r="X23" i="47"/>
  <c r="X40" i="47"/>
  <c r="X30" i="47"/>
  <c r="X29" i="47"/>
  <c r="X15" i="47"/>
  <c r="X16" i="47"/>
  <c r="X41" i="47"/>
  <c r="X31" i="47"/>
  <c r="X19" i="47"/>
  <c r="X22" i="47"/>
  <c r="X42" i="47"/>
  <c r="W19" i="13"/>
  <c r="W21" i="13"/>
  <c r="W23" i="13"/>
  <c r="W31" i="13"/>
  <c r="W26" i="13"/>
  <c r="J24" i="4" s="1"/>
  <c r="E134" i="36" s="1"/>
  <c r="W37" i="13"/>
  <c r="W24" i="13"/>
  <c r="W33" i="13"/>
  <c r="W36" i="13"/>
  <c r="W11" i="13"/>
  <c r="W30" i="13"/>
  <c r="W40" i="13"/>
  <c r="W41" i="13"/>
  <c r="W15" i="13"/>
  <c r="W43" i="13"/>
  <c r="W42" i="13"/>
  <c r="W18" i="13"/>
  <c r="W39" i="13"/>
  <c r="W20" i="13"/>
  <c r="W22" i="13"/>
  <c r="W32" i="13"/>
  <c r="W35" i="13"/>
  <c r="J31" i="4" s="1"/>
  <c r="W38" i="13"/>
  <c r="W34" i="13"/>
  <c r="W17" i="13"/>
  <c r="W29" i="13"/>
  <c r="W25" i="13"/>
  <c r="I4" i="4"/>
  <c r="D6" i="36" s="1"/>
  <c r="V23" i="13"/>
  <c r="V33" i="13"/>
  <c r="V18" i="13"/>
  <c r="V42" i="13"/>
  <c r="V17" i="13"/>
  <c r="V20" i="13"/>
  <c r="V25" i="13"/>
  <c r="V29" i="13"/>
  <c r="V37" i="13"/>
  <c r="V41" i="13"/>
  <c r="V43" i="13"/>
  <c r="V30" i="13"/>
  <c r="I26" i="4" s="1"/>
  <c r="V24" i="13"/>
  <c r="V32" i="13"/>
  <c r="I28" i="4" s="1"/>
  <c r="D312" i="36" s="1"/>
  <c r="V36" i="13"/>
  <c r="V21" i="13"/>
  <c r="V34" i="13"/>
  <c r="I30" i="4" s="1"/>
  <c r="D220" i="36" s="1"/>
  <c r="V40" i="13"/>
  <c r="V22" i="13"/>
  <c r="I17" i="4" s="1"/>
  <c r="D157" i="36" s="1"/>
  <c r="V11" i="13"/>
  <c r="V26" i="13"/>
  <c r="V15" i="13"/>
  <c r="V39" i="13"/>
  <c r="V16" i="13"/>
  <c r="V19" i="13"/>
  <c r="V31" i="13"/>
  <c r="V35" i="13"/>
  <c r="I31" i="4" s="1"/>
  <c r="V38" i="13"/>
  <c r="T40" i="13"/>
  <c r="T42" i="13"/>
  <c r="T32" i="13"/>
  <c r="Q37" i="13"/>
  <c r="Q36" i="13"/>
  <c r="Q43" i="13"/>
  <c r="Q30" i="13"/>
  <c r="Q26" i="13"/>
  <c r="Q40" i="13"/>
  <c r="Q31" i="13"/>
  <c r="Q33" i="13"/>
  <c r="Q32" i="13"/>
  <c r="Q23" i="13"/>
  <c r="Q11" i="13"/>
  <c r="R19" i="13"/>
  <c r="R23" i="13"/>
  <c r="R37" i="13"/>
  <c r="R18" i="13"/>
  <c r="R35" i="13"/>
  <c r="R36" i="13"/>
  <c r="R40" i="13"/>
  <c r="R43" i="13"/>
  <c r="R29" i="13"/>
  <c r="R22" i="13"/>
  <c r="R17" i="13"/>
  <c r="R24" i="13"/>
  <c r="R25" i="13"/>
  <c r="R30" i="13"/>
  <c r="R31" i="13"/>
  <c r="R32" i="13"/>
  <c r="R21" i="13"/>
  <c r="R38" i="13"/>
  <c r="R26" i="13"/>
  <c r="R20" i="13"/>
  <c r="R39" i="13"/>
  <c r="R41" i="13"/>
  <c r="R11" i="13"/>
  <c r="R42" i="13"/>
  <c r="R33" i="13"/>
  <c r="R34" i="13"/>
  <c r="R15" i="13"/>
  <c r="U15" i="13"/>
  <c r="E264" i="36"/>
  <c r="D43" i="36"/>
  <c r="D18" i="36"/>
  <c r="D352" i="36"/>
  <c r="M352" i="36" s="1"/>
  <c r="H6" i="25"/>
  <c r="E321" i="36"/>
  <c r="D321" i="36"/>
  <c r="M321" i="36" s="1"/>
  <c r="D283" i="36"/>
  <c r="M283" i="36" s="1"/>
  <c r="D340" i="36"/>
  <c r="M340" i="36" s="1"/>
  <c r="C209" i="36"/>
  <c r="L209" i="36" s="1"/>
  <c r="O209" i="36" s="1"/>
  <c r="P209" i="36" s="1"/>
  <c r="C304" i="36"/>
  <c r="L304" i="36" s="1"/>
  <c r="C323" i="36"/>
  <c r="L323" i="36" s="1"/>
  <c r="D12" i="36"/>
  <c r="D24" i="36"/>
  <c r="M24" i="36" s="1"/>
  <c r="K17" i="26"/>
  <c r="K20" i="26"/>
  <c r="O18" i="26"/>
  <c r="O21" i="26"/>
  <c r="E245" i="36"/>
  <c r="N245" i="36" s="1"/>
  <c r="G18" i="26"/>
  <c r="G21" i="26"/>
  <c r="O17" i="26"/>
  <c r="O20" i="26"/>
  <c r="I18" i="26"/>
  <c r="I17" i="26"/>
  <c r="E283" i="36"/>
  <c r="N283" i="36" s="1"/>
  <c r="J17" i="26"/>
  <c r="I21" i="26"/>
  <c r="N21" i="26"/>
  <c r="C342" i="36"/>
  <c r="L342" i="36" s="1"/>
  <c r="S32" i="13"/>
  <c r="E189" i="36"/>
  <c r="D127" i="36"/>
  <c r="E39" i="36"/>
  <c r="N39" i="36" s="1"/>
  <c r="D142" i="36"/>
  <c r="E87" i="36"/>
  <c r="D187" i="36"/>
  <c r="M187" i="36" s="1"/>
  <c r="D52" i="36"/>
  <c r="D37" i="36"/>
  <c r="D178" i="36"/>
  <c r="M178" i="36" s="1"/>
  <c r="E174" i="36"/>
  <c r="N174" i="36" s="1"/>
  <c r="E15" i="36"/>
  <c r="N15" i="36" s="1"/>
  <c r="O15" i="36" s="1"/>
  <c r="P15" i="36" s="1"/>
  <c r="D238" i="36"/>
  <c r="M238" i="36" s="1"/>
  <c r="E159" i="36"/>
  <c r="N159" i="36" s="1"/>
  <c r="E331" i="36"/>
  <c r="N331" i="36" s="1"/>
  <c r="E316" i="36"/>
  <c r="N316" i="36" s="1"/>
  <c r="E240" i="36"/>
  <c r="N240" i="36" s="1"/>
  <c r="E287" i="36"/>
  <c r="N287" i="36" s="1"/>
  <c r="E221" i="36"/>
  <c r="N221" i="36" s="1"/>
  <c r="K6" i="8"/>
  <c r="E89" i="36"/>
  <c r="E312" i="36"/>
  <c r="N312" i="36" s="1"/>
  <c r="E274" i="36"/>
  <c r="N274" i="36" s="1"/>
  <c r="E293" i="36"/>
  <c r="N293" i="36" s="1"/>
  <c r="E255" i="36"/>
  <c r="N255" i="36" s="1"/>
  <c r="D234" i="36"/>
  <c r="M234" i="36" s="1"/>
  <c r="D253" i="36"/>
  <c r="M253" i="36" s="1"/>
  <c r="D329" i="36"/>
  <c r="M329" i="36" s="1"/>
  <c r="E177" i="36"/>
  <c r="N177" i="36" s="1"/>
  <c r="E132" i="36"/>
  <c r="H9" i="8"/>
  <c r="H37" i="4"/>
  <c r="C283" i="36" s="1"/>
  <c r="L283" i="36" s="1"/>
  <c r="J15" i="24"/>
  <c r="E354" i="36"/>
  <c r="N354" i="36" s="1"/>
  <c r="J18" i="24"/>
  <c r="H40" i="4"/>
  <c r="T33" i="13"/>
  <c r="T29" i="13"/>
  <c r="D9" i="8"/>
  <c r="J17" i="24"/>
  <c r="L21" i="26"/>
  <c r="L18" i="26"/>
  <c r="L17" i="26"/>
  <c r="X4" i="13"/>
  <c r="T43" i="13"/>
  <c r="E325" i="36"/>
  <c r="N325" i="36" s="1"/>
  <c r="I33" i="4"/>
  <c r="D298" i="36" s="1"/>
  <c r="M298" i="36" s="1"/>
  <c r="E194" i="36"/>
  <c r="E179" i="36"/>
  <c r="N179" i="36" s="1"/>
  <c r="E119" i="36"/>
  <c r="E59" i="36"/>
  <c r="E164" i="36"/>
  <c r="N164" i="36" s="1"/>
  <c r="E104" i="36"/>
  <c r="E44" i="36"/>
  <c r="N44" i="36" s="1"/>
  <c r="D206" i="36"/>
  <c r="D263" i="36"/>
  <c r="M263" i="36" s="1"/>
  <c r="D244" i="36"/>
  <c r="M244" i="36" s="1"/>
  <c r="D320" i="36"/>
  <c r="M320" i="36" s="1"/>
  <c r="D301" i="36"/>
  <c r="M301" i="36" s="1"/>
  <c r="D339" i="36"/>
  <c r="M339" i="36" s="1"/>
  <c r="E204" i="36"/>
  <c r="E242" i="36"/>
  <c r="N242" i="36" s="1"/>
  <c r="E223" i="36"/>
  <c r="N223" i="36" s="1"/>
  <c r="E261" i="36"/>
  <c r="N261" i="36" s="1"/>
  <c r="E280" i="36"/>
  <c r="N280" i="36" s="1"/>
  <c r="E299" i="36"/>
  <c r="N299" i="36" s="1"/>
  <c r="E337" i="36"/>
  <c r="N337" i="36" s="1"/>
  <c r="T18" i="13"/>
  <c r="T25" i="13"/>
  <c r="T15" i="13"/>
  <c r="T24" i="13"/>
  <c r="G3" i="8"/>
  <c r="T16" i="13"/>
  <c r="T22" i="13"/>
  <c r="T21" i="13"/>
  <c r="T20" i="13"/>
  <c r="T36" i="13"/>
  <c r="T37" i="13"/>
  <c r="T31" i="13"/>
  <c r="T35" i="13"/>
  <c r="J9" i="24" s="1"/>
  <c r="T19" i="13"/>
  <c r="T41" i="13"/>
  <c r="T11" i="13"/>
  <c r="F6" i="25" s="1"/>
  <c r="T34" i="13"/>
  <c r="T26" i="13"/>
  <c r="T38" i="13"/>
  <c r="T23" i="13"/>
  <c r="I40" i="4"/>
  <c r="D286" i="36" s="1"/>
  <c r="M286" i="36" s="1"/>
  <c r="I9" i="4"/>
  <c r="I41" i="4"/>
  <c r="J13" i="24"/>
  <c r="L20" i="26"/>
  <c r="D28" i="36"/>
  <c r="M28" i="36" s="1"/>
  <c r="D22" i="36"/>
  <c r="D16" i="36"/>
  <c r="D10" i="36"/>
  <c r="M10" i="36" s="1"/>
  <c r="I9" i="8"/>
  <c r="E215" i="36"/>
  <c r="N215" i="36" s="1"/>
  <c r="H31" i="4"/>
  <c r="H6" i="4"/>
  <c r="C14" i="36" s="1"/>
  <c r="K5" i="8"/>
  <c r="E209" i="36"/>
  <c r="E228" i="36"/>
  <c r="N228" i="36" s="1"/>
  <c r="E266" i="36"/>
  <c r="N266" i="36" s="1"/>
  <c r="E323" i="36"/>
  <c r="N323" i="36" s="1"/>
  <c r="E285" i="36"/>
  <c r="N285" i="36" s="1"/>
  <c r="E247" i="36"/>
  <c r="N247" i="36" s="1"/>
  <c r="E304" i="36"/>
  <c r="N304" i="36" s="1"/>
  <c r="E342" i="36"/>
  <c r="N342" i="36" s="1"/>
  <c r="H34" i="4"/>
  <c r="C204" i="36" s="1"/>
  <c r="L204" i="36" s="1"/>
  <c r="O204" i="36" s="1"/>
  <c r="P204" i="36" s="1"/>
  <c r="J12" i="24"/>
  <c r="D196" i="36"/>
  <c r="D272" i="36"/>
  <c r="M272" i="36" s="1"/>
  <c r="D291" i="36"/>
  <c r="M291" i="36" s="1"/>
  <c r="D216" i="36"/>
  <c r="M216" i="36" s="1"/>
  <c r="D310" i="36"/>
  <c r="M310" i="36" s="1"/>
  <c r="H7" i="4"/>
  <c r="K7" i="4" s="1"/>
  <c r="E6" i="25"/>
  <c r="D282" i="36"/>
  <c r="M282" i="36" s="1"/>
  <c r="H41" i="4"/>
  <c r="C325" i="36" s="1"/>
  <c r="L325" i="36" s="1"/>
  <c r="J19" i="24"/>
  <c r="D200" i="36"/>
  <c r="D257" i="36"/>
  <c r="M257" i="36" s="1"/>
  <c r="D295" i="36"/>
  <c r="M295" i="36" s="1"/>
  <c r="D314" i="36"/>
  <c r="M314" i="36" s="1"/>
  <c r="D276" i="36"/>
  <c r="M276" i="36" s="1"/>
  <c r="D333" i="36"/>
  <c r="M333" i="36" s="1"/>
  <c r="I29" i="4"/>
  <c r="D294" i="36" s="1"/>
  <c r="M294" i="36" s="1"/>
  <c r="D198" i="36"/>
  <c r="D218" i="36"/>
  <c r="M218" i="36" s="1"/>
  <c r="D293" i="36"/>
  <c r="M293" i="36" s="1"/>
  <c r="D236" i="36"/>
  <c r="M236" i="36" s="1"/>
  <c r="D255" i="36"/>
  <c r="M255" i="36" s="1"/>
  <c r="D274" i="36"/>
  <c r="M274" i="36" s="1"/>
  <c r="D331" i="36"/>
  <c r="M331" i="36" s="1"/>
  <c r="T39" i="13"/>
  <c r="E27" i="36"/>
  <c r="N27" i="36" s="1"/>
  <c r="E9" i="36"/>
  <c r="H5" i="4"/>
  <c r="K4" i="8"/>
  <c r="E202" i="36"/>
  <c r="E278" i="36"/>
  <c r="N278" i="36" s="1"/>
  <c r="E297" i="36"/>
  <c r="N297" i="36" s="1"/>
  <c r="E335" i="36"/>
  <c r="N335" i="36" s="1"/>
  <c r="T30" i="13"/>
  <c r="J15" i="4"/>
  <c r="E125" i="36" s="1"/>
  <c r="D209" i="36"/>
  <c r="D323" i="36"/>
  <c r="M323" i="36" s="1"/>
  <c r="D247" i="36"/>
  <c r="M247" i="36" s="1"/>
  <c r="D266" i="36"/>
  <c r="M266" i="36" s="1"/>
  <c r="D285" i="36"/>
  <c r="M285" i="36" s="1"/>
  <c r="D229" i="36"/>
  <c r="M229" i="36" s="1"/>
  <c r="E196" i="36"/>
  <c r="E234" i="36"/>
  <c r="N234" i="36" s="1"/>
  <c r="E253" i="36"/>
  <c r="N253" i="36" s="1"/>
  <c r="E329" i="36"/>
  <c r="N329" i="36" s="1"/>
  <c r="E272" i="36"/>
  <c r="N272" i="36" s="1"/>
  <c r="E291" i="36"/>
  <c r="N291" i="36" s="1"/>
  <c r="H21" i="26"/>
  <c r="H20" i="26"/>
  <c r="H17" i="26"/>
  <c r="E149" i="36"/>
  <c r="N149" i="36" s="1"/>
  <c r="D26" i="36"/>
  <c r="M26" i="36" s="1"/>
  <c r="D20" i="36"/>
  <c r="M20" i="36" s="1"/>
  <c r="D8" i="36"/>
  <c r="M8" i="36" s="1"/>
  <c r="H18" i="26"/>
  <c r="J20" i="26"/>
  <c r="J19" i="26"/>
  <c r="J18" i="26"/>
  <c r="D14" i="36"/>
  <c r="E25" i="36"/>
  <c r="N25" i="36" s="1"/>
  <c r="E19" i="36"/>
  <c r="N19" i="36" s="1"/>
  <c r="E13" i="36"/>
  <c r="N13" i="36" s="1"/>
  <c r="O13" i="36" s="1"/>
  <c r="P13" i="36" s="1"/>
  <c r="E74" i="36"/>
  <c r="N74" i="36" s="1"/>
  <c r="D342" i="36"/>
  <c r="M342" i="36" s="1"/>
  <c r="D304" i="36"/>
  <c r="M304" i="36" s="1"/>
  <c r="E211" i="36"/>
  <c r="E306" i="36"/>
  <c r="N306" i="36" s="1"/>
  <c r="E344" i="36"/>
  <c r="N344" i="36" s="1"/>
  <c r="E249" i="36"/>
  <c r="N249" i="36" s="1"/>
  <c r="E268" i="36"/>
  <c r="N268" i="36" s="1"/>
  <c r="C205" i="36"/>
  <c r="L205" i="36" s="1"/>
  <c r="O205" i="36" s="1"/>
  <c r="P205" i="36" s="1"/>
  <c r="C338" i="36"/>
  <c r="L338" i="36" s="1"/>
  <c r="C243" i="36"/>
  <c r="L243" i="36" s="1"/>
  <c r="C224" i="36"/>
  <c r="L224" i="36" s="1"/>
  <c r="C262" i="36"/>
  <c r="L262" i="36" s="1"/>
  <c r="C281" i="36"/>
  <c r="L281" i="36" s="1"/>
  <c r="C300" i="36"/>
  <c r="L300" i="36" s="1"/>
  <c r="J16" i="4"/>
  <c r="E141" i="36" s="1"/>
  <c r="N141" i="36" s="1"/>
  <c r="D264" i="36"/>
  <c r="D245" i="36"/>
  <c r="M245" i="36" s="1"/>
  <c r="E226" i="36"/>
  <c r="N226" i="36" s="1"/>
  <c r="J38" i="4"/>
  <c r="S37" i="13"/>
  <c r="S36" i="13"/>
  <c r="I13" i="4"/>
  <c r="I19" i="4"/>
  <c r="D54" i="36" s="1"/>
  <c r="I38" i="4"/>
  <c r="I21" i="4"/>
  <c r="F3" i="8"/>
  <c r="S19" i="13"/>
  <c r="S21" i="13"/>
  <c r="S17" i="13"/>
  <c r="S15" i="13"/>
  <c r="S16" i="13"/>
  <c r="S18" i="13"/>
  <c r="S20" i="13"/>
  <c r="S22" i="13"/>
  <c r="S24" i="13"/>
  <c r="S23" i="13"/>
  <c r="S42" i="13"/>
  <c r="J9" i="4"/>
  <c r="S43" i="13"/>
  <c r="E236" i="36"/>
  <c r="N236" i="36" s="1"/>
  <c r="E217" i="36"/>
  <c r="N217" i="36" s="1"/>
  <c r="S30" i="13"/>
  <c r="S29" i="13"/>
  <c r="E57" i="36"/>
  <c r="E117" i="36"/>
  <c r="E147" i="36"/>
  <c r="N147" i="36" s="1"/>
  <c r="E72" i="36"/>
  <c r="N72" i="36" s="1"/>
  <c r="E102" i="36"/>
  <c r="E162" i="36"/>
  <c r="N162" i="36" s="1"/>
  <c r="E192" i="36"/>
  <c r="I18" i="4"/>
  <c r="D67" i="36"/>
  <c r="M67" i="36" s="1"/>
  <c r="D97" i="36"/>
  <c r="D112" i="36"/>
  <c r="M112" i="36" s="1"/>
  <c r="D82" i="36"/>
  <c r="D172" i="36"/>
  <c r="M172" i="36" s="1"/>
  <c r="I12" i="4"/>
  <c r="J17" i="4"/>
  <c r="J18" i="4"/>
  <c r="J23" i="4"/>
  <c r="J36" i="4"/>
  <c r="I20" i="4"/>
  <c r="D115" i="36" s="1"/>
  <c r="M115" i="36" s="1"/>
  <c r="I11" i="4"/>
  <c r="I19" i="26"/>
  <c r="S38" i="13"/>
  <c r="C285" i="36"/>
  <c r="L285" i="36" s="1"/>
  <c r="C266" i="36"/>
  <c r="L266" i="36" s="1"/>
  <c r="S33" i="13"/>
  <c r="D163" i="36"/>
  <c r="M163" i="36" s="1"/>
  <c r="D148" i="36"/>
  <c r="M148" i="36" s="1"/>
  <c r="S25" i="13"/>
  <c r="J27" i="4"/>
  <c r="E216" i="36" s="1"/>
  <c r="N216" i="36" s="1"/>
  <c r="J13" i="4"/>
  <c r="J12" i="4"/>
  <c r="J20" i="4"/>
  <c r="J21" i="4"/>
  <c r="K39" i="4"/>
  <c r="S26" i="13"/>
  <c r="E340" i="36"/>
  <c r="N340" i="36" s="1"/>
  <c r="E302" i="36"/>
  <c r="N302" i="36" s="1"/>
  <c r="C247" i="36"/>
  <c r="L247" i="36" s="1"/>
  <c r="D177" i="36"/>
  <c r="M177" i="36" s="1"/>
  <c r="D147" i="36"/>
  <c r="M147" i="36" s="1"/>
  <c r="J14" i="4"/>
  <c r="E109" i="36" s="1"/>
  <c r="H22" i="4"/>
  <c r="C132" i="36" s="1"/>
  <c r="L132" i="36" s="1"/>
  <c r="O132" i="36" s="1"/>
  <c r="P132" i="36" s="1"/>
  <c r="W16" i="13"/>
  <c r="E3" i="8"/>
  <c r="R16" i="13"/>
  <c r="D21" i="36"/>
  <c r="M21" i="36" s="1"/>
  <c r="D15" i="36"/>
  <c r="D27" i="36"/>
  <c r="M27" i="36" s="1"/>
  <c r="D9" i="36"/>
  <c r="M9" i="36" s="1"/>
  <c r="E8" i="36"/>
  <c r="E26" i="36"/>
  <c r="N26" i="36" s="1"/>
  <c r="E20" i="36"/>
  <c r="N20" i="36" s="1"/>
  <c r="E14" i="36"/>
  <c r="N14" i="36" s="1"/>
  <c r="O14" i="36" s="1"/>
  <c r="P14" i="36" s="1"/>
  <c r="D350" i="36"/>
  <c r="M350" i="36" s="1"/>
  <c r="D347" i="36"/>
  <c r="M347" i="36" s="1"/>
  <c r="D351" i="36"/>
  <c r="M351" i="36" s="1"/>
  <c r="D242" i="36"/>
  <c r="M242" i="36" s="1"/>
  <c r="D261" i="36"/>
  <c r="M261" i="36" s="1"/>
  <c r="D280" i="36"/>
  <c r="M280" i="36" s="1"/>
  <c r="D299" i="36"/>
  <c r="M299" i="36" s="1"/>
  <c r="D318" i="36"/>
  <c r="M318" i="36" s="1"/>
  <c r="D337" i="36"/>
  <c r="M337" i="36" s="1"/>
  <c r="D204" i="36"/>
  <c r="D224" i="36"/>
  <c r="M224" i="36" s="1"/>
  <c r="D259" i="36"/>
  <c r="M259" i="36" s="1"/>
  <c r="D278" i="36"/>
  <c r="M278" i="36" s="1"/>
  <c r="D297" i="36"/>
  <c r="M297" i="36" s="1"/>
  <c r="D316" i="36"/>
  <c r="M316" i="36" s="1"/>
  <c r="D335" i="36"/>
  <c r="M335" i="36" s="1"/>
  <c r="D202" i="36"/>
  <c r="D222" i="36"/>
  <c r="M222" i="36" s="1"/>
  <c r="D240" i="36"/>
  <c r="M240" i="36" s="1"/>
  <c r="C200" i="36"/>
  <c r="L200" i="36" s="1"/>
  <c r="O200" i="36" s="1"/>
  <c r="P200" i="36" s="1"/>
  <c r="C219" i="36"/>
  <c r="L219" i="36" s="1"/>
  <c r="C238" i="36"/>
  <c r="L238" i="36" s="1"/>
  <c r="C257" i="36"/>
  <c r="L257" i="36" s="1"/>
  <c r="C276" i="36"/>
  <c r="L276" i="36" s="1"/>
  <c r="C295" i="36"/>
  <c r="L295" i="36" s="1"/>
  <c r="C314" i="36"/>
  <c r="L314" i="36" s="1"/>
  <c r="C333" i="36"/>
  <c r="L333" i="36" s="1"/>
  <c r="E199" i="36"/>
  <c r="E218" i="36"/>
  <c r="N218" i="36" s="1"/>
  <c r="E237" i="36"/>
  <c r="N237" i="36" s="1"/>
  <c r="E256" i="36"/>
  <c r="N256" i="36" s="1"/>
  <c r="E275" i="36"/>
  <c r="N275" i="36" s="1"/>
  <c r="E294" i="36"/>
  <c r="N294" i="36" s="1"/>
  <c r="E313" i="36"/>
  <c r="N313" i="36" s="1"/>
  <c r="E332" i="36"/>
  <c r="N332" i="36" s="1"/>
  <c r="E22" i="36"/>
  <c r="N22" i="36" s="1"/>
  <c r="E10" i="36"/>
  <c r="E28" i="36"/>
  <c r="N28" i="36" s="1"/>
  <c r="E16" i="36"/>
  <c r="N16" i="36" s="1"/>
  <c r="O16" i="36" s="1"/>
  <c r="P16" i="36" s="1"/>
  <c r="D19" i="36"/>
  <c r="M19" i="36" s="1"/>
  <c r="D25" i="36"/>
  <c r="M25" i="36" s="1"/>
  <c r="D13" i="36"/>
  <c r="D7" i="36"/>
  <c r="M7" i="36" s="1"/>
  <c r="D194" i="36"/>
  <c r="M194" i="36" s="1"/>
  <c r="D179" i="36"/>
  <c r="M179" i="36" s="1"/>
  <c r="D149" i="36"/>
  <c r="M149" i="36" s="1"/>
  <c r="D119" i="36"/>
  <c r="M119" i="36" s="1"/>
  <c r="D89" i="36"/>
  <c r="D59" i="36"/>
  <c r="D164" i="36"/>
  <c r="M164" i="36" s="1"/>
  <c r="D134" i="36"/>
  <c r="D104" i="36"/>
  <c r="D74" i="36"/>
  <c r="M74" i="36" s="1"/>
  <c r="D44" i="36"/>
  <c r="E210" i="36"/>
  <c r="E229" i="36"/>
  <c r="N229" i="36" s="1"/>
  <c r="E248" i="36"/>
  <c r="N248" i="36" s="1"/>
  <c r="E267" i="36"/>
  <c r="N267" i="36" s="1"/>
  <c r="E286" i="36"/>
  <c r="E305" i="36"/>
  <c r="N305" i="36" s="1"/>
  <c r="E324" i="36"/>
  <c r="N324" i="36" s="1"/>
  <c r="E343" i="36"/>
  <c r="N343" i="36" s="1"/>
  <c r="D210" i="36"/>
  <c r="D267" i="36"/>
  <c r="M267" i="36" s="1"/>
  <c r="D230" i="36"/>
  <c r="M230" i="36" s="1"/>
  <c r="E205" i="36"/>
  <c r="E224" i="36"/>
  <c r="N224" i="36" s="1"/>
  <c r="E243" i="36"/>
  <c r="N243" i="36" s="1"/>
  <c r="E262" i="36"/>
  <c r="N262" i="36" s="1"/>
  <c r="E281" i="36"/>
  <c r="N281" i="36" s="1"/>
  <c r="E300" i="36"/>
  <c r="N300" i="36" s="1"/>
  <c r="E319" i="36"/>
  <c r="N319" i="36" s="1"/>
  <c r="E338" i="36"/>
  <c r="N338" i="36" s="1"/>
  <c r="D205" i="36"/>
  <c r="D225" i="36"/>
  <c r="M225" i="36" s="1"/>
  <c r="D243" i="36"/>
  <c r="M243" i="36" s="1"/>
  <c r="D262" i="36"/>
  <c r="M262" i="36" s="1"/>
  <c r="D281" i="36"/>
  <c r="M281" i="36" s="1"/>
  <c r="D300" i="36"/>
  <c r="M300" i="36" s="1"/>
  <c r="D319" i="36"/>
  <c r="M319" i="36" s="1"/>
  <c r="D338" i="36"/>
  <c r="M338" i="36" s="1"/>
  <c r="K35" i="4"/>
  <c r="E203" i="36"/>
  <c r="E222" i="36"/>
  <c r="N222" i="36" s="1"/>
  <c r="E241" i="36"/>
  <c r="N241" i="36" s="1"/>
  <c r="E260" i="36"/>
  <c r="N260" i="36" s="1"/>
  <c r="E279" i="36"/>
  <c r="N279" i="36" s="1"/>
  <c r="E298" i="36"/>
  <c r="N298" i="36" s="1"/>
  <c r="E317" i="36"/>
  <c r="N317" i="36" s="1"/>
  <c r="E336" i="36"/>
  <c r="N336" i="36" s="1"/>
  <c r="E201" i="36"/>
  <c r="E220" i="36"/>
  <c r="N220" i="36" s="1"/>
  <c r="E258" i="36"/>
  <c r="N258" i="36" s="1"/>
  <c r="E277" i="36"/>
  <c r="N277" i="36" s="1"/>
  <c r="E296" i="36"/>
  <c r="N296" i="36" s="1"/>
  <c r="E315" i="36"/>
  <c r="N315" i="36" s="1"/>
  <c r="E334" i="36"/>
  <c r="N334" i="36" s="1"/>
  <c r="E239" i="36"/>
  <c r="N239" i="36" s="1"/>
  <c r="D201" i="36"/>
  <c r="D221" i="36"/>
  <c r="M221" i="36" s="1"/>
  <c r="D239" i="36"/>
  <c r="M239" i="36" s="1"/>
  <c r="D258" i="36"/>
  <c r="M258" i="36" s="1"/>
  <c r="D277" i="36"/>
  <c r="M277" i="36" s="1"/>
  <c r="D296" i="36"/>
  <c r="M296" i="36" s="1"/>
  <c r="D315" i="36"/>
  <c r="M315" i="36" s="1"/>
  <c r="D334" i="36"/>
  <c r="M334" i="36" s="1"/>
  <c r="D197" i="36"/>
  <c r="D217" i="36"/>
  <c r="M217" i="36" s="1"/>
  <c r="D235" i="36"/>
  <c r="M235" i="36" s="1"/>
  <c r="D254" i="36"/>
  <c r="M254" i="36" s="1"/>
  <c r="D273" i="36"/>
  <c r="M273" i="36" s="1"/>
  <c r="D292" i="36"/>
  <c r="M292" i="36" s="1"/>
  <c r="D311" i="36"/>
  <c r="M311" i="36" s="1"/>
  <c r="D330" i="36"/>
  <c r="M330" i="36" s="1"/>
  <c r="D58" i="36"/>
  <c r="D73" i="36"/>
  <c r="M73" i="36" s="1"/>
  <c r="D88" i="36"/>
  <c r="D103" i="36"/>
  <c r="D133" i="36"/>
  <c r="D118" i="36"/>
  <c r="M118" i="36" s="1"/>
  <c r="E84" i="36"/>
  <c r="E99" i="36"/>
  <c r="E114" i="36"/>
  <c r="E129" i="36"/>
  <c r="E54" i="36"/>
  <c r="E69" i="36"/>
  <c r="N69" i="36" s="1"/>
  <c r="E66" i="36"/>
  <c r="N66" i="36" s="1"/>
  <c r="D57" i="36"/>
  <c r="D72" i="36"/>
  <c r="M72" i="36" s="1"/>
  <c r="D87" i="36"/>
  <c r="D102" i="36"/>
  <c r="D117" i="36"/>
  <c r="M117" i="36" s="1"/>
  <c r="D132" i="36"/>
  <c r="M302" i="36"/>
  <c r="M264" i="36"/>
  <c r="N259" i="36"/>
  <c r="N230" i="36"/>
  <c r="N286" i="36"/>
  <c r="M157" i="36"/>
  <c r="N42" i="36"/>
  <c r="N321" i="36"/>
  <c r="L319" i="36"/>
  <c r="N310" i="36"/>
  <c r="N21" i="36"/>
  <c r="N318" i="36"/>
  <c r="M312" i="36"/>
  <c r="M226" i="36"/>
  <c r="M18" i="36"/>
  <c r="M142" i="36"/>
  <c r="M6" i="36"/>
  <c r="M192" i="36"/>
  <c r="M220" i="36"/>
  <c r="L228" i="36"/>
  <c r="M193" i="36"/>
  <c r="N264" i="36"/>
  <c r="M227" i="36"/>
  <c r="M22" i="36"/>
  <c r="M162" i="36"/>
  <c r="N144" i="36"/>
  <c r="X19" i="13" l="1"/>
  <c r="X41" i="13"/>
  <c r="X40" i="13"/>
  <c r="X34" i="13"/>
  <c r="X42" i="13"/>
  <c r="X39" i="13"/>
  <c r="X37" i="13"/>
  <c r="X32" i="13"/>
  <c r="D348" i="36"/>
  <c r="M348" i="36" s="1"/>
  <c r="D353" i="36"/>
  <c r="M353" i="36" s="1"/>
  <c r="D343" i="36"/>
  <c r="M343" i="36" s="1"/>
  <c r="D349" i="36"/>
  <c r="M349" i="36" s="1"/>
  <c r="D354" i="36"/>
  <c r="M354" i="36" s="1"/>
  <c r="K40" i="4"/>
  <c r="C280" i="36"/>
  <c r="L280" i="36" s="1"/>
  <c r="O280" i="36" s="1"/>
  <c r="P280" i="36" s="1"/>
  <c r="K34" i="4"/>
  <c r="C261" i="36"/>
  <c r="L261" i="36" s="1"/>
  <c r="O261" i="36" s="1"/>
  <c r="P261" i="36" s="1"/>
  <c r="C337" i="36"/>
  <c r="L337" i="36" s="1"/>
  <c r="O337" i="36" s="1"/>
  <c r="P337" i="36" s="1"/>
  <c r="C318" i="36"/>
  <c r="L318" i="36" s="1"/>
  <c r="O318" i="36" s="1"/>
  <c r="P318" i="36" s="1"/>
  <c r="C299" i="36"/>
  <c r="L299" i="36" s="1"/>
  <c r="O299" i="36" s="1"/>
  <c r="P299" i="36" s="1"/>
  <c r="C242" i="36"/>
  <c r="L242" i="36" s="1"/>
  <c r="O242" i="36" s="1"/>
  <c r="P242" i="36" s="1"/>
  <c r="C223" i="36"/>
  <c r="L223" i="36" s="1"/>
  <c r="X35" i="13"/>
  <c r="X30" i="13"/>
  <c r="X33" i="13"/>
  <c r="D99" i="36"/>
  <c r="D199" i="36"/>
  <c r="D84" i="36"/>
  <c r="C20" i="36"/>
  <c r="L20" i="36" s="1"/>
  <c r="O20" i="36" s="1"/>
  <c r="P20" i="36" s="1"/>
  <c r="D256" i="36"/>
  <c r="M256" i="36" s="1"/>
  <c r="C8" i="36"/>
  <c r="L8" i="36" s="1"/>
  <c r="O8" i="36" s="1"/>
  <c r="P8" i="36" s="1"/>
  <c r="C26" i="36"/>
  <c r="L26" i="36" s="1"/>
  <c r="O26" i="36" s="1"/>
  <c r="P26" i="36" s="1"/>
  <c r="D219" i="36"/>
  <c r="M219" i="36" s="1"/>
  <c r="E348" i="36"/>
  <c r="N348" i="36" s="1"/>
  <c r="E353" i="36"/>
  <c r="N353" i="36" s="1"/>
  <c r="E352" i="36"/>
  <c r="N352" i="36" s="1"/>
  <c r="E351" i="36"/>
  <c r="N351" i="36" s="1"/>
  <c r="K6" i="4"/>
  <c r="D275" i="36"/>
  <c r="M275" i="36" s="1"/>
  <c r="E350" i="36"/>
  <c r="N350" i="36" s="1"/>
  <c r="E81" i="36"/>
  <c r="E330" i="36"/>
  <c r="N330" i="36" s="1"/>
  <c r="E349" i="36"/>
  <c r="N349" i="36" s="1"/>
  <c r="C87" i="36"/>
  <c r="L87" i="36" s="1"/>
  <c r="O87" i="36" s="1"/>
  <c r="P87" i="36" s="1"/>
  <c r="E51" i="36"/>
  <c r="D203" i="36"/>
  <c r="C306" i="36"/>
  <c r="L306" i="36" s="1"/>
  <c r="E347" i="36"/>
  <c r="N347" i="36" s="1"/>
  <c r="E111" i="36"/>
  <c r="E197" i="36"/>
  <c r="C245" i="36"/>
  <c r="L245" i="36" s="1"/>
  <c r="O245" i="36" s="1"/>
  <c r="P245" i="36" s="1"/>
  <c r="C207" i="36"/>
  <c r="L207" i="36" s="1"/>
  <c r="O207" i="36" s="1"/>
  <c r="P207" i="36" s="1"/>
  <c r="D248" i="36"/>
  <c r="M248" i="36" s="1"/>
  <c r="E273" i="36"/>
  <c r="N273" i="36" s="1"/>
  <c r="K37" i="4"/>
  <c r="D324" i="36"/>
  <c r="M324" i="36" s="1"/>
  <c r="C249" i="36"/>
  <c r="L249" i="36" s="1"/>
  <c r="H32" i="4"/>
  <c r="C278" i="36" s="1"/>
  <c r="L278" i="36" s="1"/>
  <c r="O278" i="36" s="1"/>
  <c r="P278" i="36" s="1"/>
  <c r="E311" i="36"/>
  <c r="N311" i="36" s="1"/>
  <c r="E292" i="36"/>
  <c r="N292" i="36" s="1"/>
  <c r="C287" i="36"/>
  <c r="L287" i="36" s="1"/>
  <c r="E254" i="36"/>
  <c r="N254" i="36" s="1"/>
  <c r="C340" i="36"/>
  <c r="L340" i="36" s="1"/>
  <c r="O340" i="36" s="1"/>
  <c r="P340" i="36" s="1"/>
  <c r="D305" i="36"/>
  <c r="M305" i="36" s="1"/>
  <c r="C230" i="36"/>
  <c r="L230" i="36" s="1"/>
  <c r="O230" i="36" s="1"/>
  <c r="P230" i="36" s="1"/>
  <c r="E235" i="36"/>
  <c r="N235" i="36" s="1"/>
  <c r="C264" i="36"/>
  <c r="L264" i="36" s="1"/>
  <c r="O264" i="36" s="1"/>
  <c r="P264" i="36" s="1"/>
  <c r="E139" i="36"/>
  <c r="N139" i="36" s="1"/>
  <c r="J15" i="23"/>
  <c r="D46" i="36"/>
  <c r="D76" i="36"/>
  <c r="D121" i="36"/>
  <c r="D106" i="36"/>
  <c r="M106" i="36" s="1"/>
  <c r="D91" i="36"/>
  <c r="D136" i="36"/>
  <c r="M136" i="36" s="1"/>
  <c r="D181" i="36"/>
  <c r="M181" i="36" s="1"/>
  <c r="D61" i="36"/>
  <c r="M61" i="36" s="1"/>
  <c r="D151" i="36"/>
  <c r="M151" i="36" s="1"/>
  <c r="D166" i="36"/>
  <c r="M166" i="36" s="1"/>
  <c r="D31" i="36"/>
  <c r="E208" i="36"/>
  <c r="E265" i="36"/>
  <c r="N265" i="36" s="1"/>
  <c r="E284" i="36"/>
  <c r="N284" i="36" s="1"/>
  <c r="E303" i="36"/>
  <c r="N303" i="36" s="1"/>
  <c r="E341" i="36"/>
  <c r="N341" i="36" s="1"/>
  <c r="E227" i="36"/>
  <c r="N227" i="36" s="1"/>
  <c r="E246" i="36"/>
  <c r="N246" i="36" s="1"/>
  <c r="E322" i="36"/>
  <c r="N322" i="36" s="1"/>
  <c r="J17" i="23"/>
  <c r="X22" i="13"/>
  <c r="F9" i="8"/>
  <c r="H4" i="4"/>
  <c r="I25" i="4"/>
  <c r="H22" i="24"/>
  <c r="J20" i="24"/>
  <c r="H42" i="4"/>
  <c r="J42" i="4"/>
  <c r="E345" i="36" s="1"/>
  <c r="N345" i="36" s="1"/>
  <c r="E56" i="36"/>
  <c r="E101" i="36"/>
  <c r="E176" i="36"/>
  <c r="N176" i="36" s="1"/>
  <c r="E86" i="36"/>
  <c r="E116" i="36"/>
  <c r="E146" i="36"/>
  <c r="N146" i="36" s="1"/>
  <c r="E191" i="36"/>
  <c r="E131" i="36"/>
  <c r="E71" i="36"/>
  <c r="N71" i="36" s="1"/>
  <c r="E161" i="36"/>
  <c r="N161" i="36" s="1"/>
  <c r="E41" i="36"/>
  <c r="N41" i="36" s="1"/>
  <c r="J10" i="4"/>
  <c r="I18" i="23"/>
  <c r="I16" i="4"/>
  <c r="D66" i="36" s="1"/>
  <c r="M66" i="36" s="1"/>
  <c r="H19" i="4"/>
  <c r="D22" i="24"/>
  <c r="D211" i="36"/>
  <c r="D325" i="36"/>
  <c r="M325" i="36" s="1"/>
  <c r="O325" i="36" s="1"/>
  <c r="P325" i="36" s="1"/>
  <c r="D287" i="36"/>
  <c r="M287" i="36" s="1"/>
  <c r="D268" i="36"/>
  <c r="M268" i="36" s="1"/>
  <c r="D249" i="36"/>
  <c r="M249" i="36" s="1"/>
  <c r="D306" i="36"/>
  <c r="M306" i="36" s="1"/>
  <c r="D344" i="36"/>
  <c r="M344" i="36" s="1"/>
  <c r="H13" i="4"/>
  <c r="X18" i="13"/>
  <c r="J16" i="24"/>
  <c r="H38" i="4"/>
  <c r="D208" i="36"/>
  <c r="D246" i="36"/>
  <c r="M246" i="36" s="1"/>
  <c r="D284" i="36"/>
  <c r="M284" i="36" s="1"/>
  <c r="D228" i="36"/>
  <c r="M228" i="36" s="1"/>
  <c r="O228" i="36" s="1"/>
  <c r="P228" i="36" s="1"/>
  <c r="D303" i="36"/>
  <c r="M303" i="36" s="1"/>
  <c r="D341" i="36"/>
  <c r="M341" i="36" s="1"/>
  <c r="D322" i="36"/>
  <c r="M322" i="36" s="1"/>
  <c r="D265" i="36"/>
  <c r="M265" i="36" s="1"/>
  <c r="I15" i="4"/>
  <c r="J13" i="23"/>
  <c r="J30" i="4"/>
  <c r="J8" i="24"/>
  <c r="J14" i="24"/>
  <c r="H36" i="4"/>
  <c r="D47" i="36"/>
  <c r="D92" i="36"/>
  <c r="D182" i="36"/>
  <c r="M182" i="36" s="1"/>
  <c r="D122" i="36"/>
  <c r="D137" i="36"/>
  <c r="M137" i="36" s="1"/>
  <c r="D62" i="36"/>
  <c r="M62" i="36" s="1"/>
  <c r="D107" i="36"/>
  <c r="M107" i="36" s="1"/>
  <c r="D32" i="36"/>
  <c r="D77" i="36"/>
  <c r="D152" i="36"/>
  <c r="M152" i="36" s="1"/>
  <c r="D167" i="36"/>
  <c r="M167" i="36" s="1"/>
  <c r="J8" i="23"/>
  <c r="D223" i="36"/>
  <c r="M223" i="36" s="1"/>
  <c r="D241" i="36"/>
  <c r="M241" i="36" s="1"/>
  <c r="D260" i="36"/>
  <c r="M260" i="36" s="1"/>
  <c r="D279" i="36"/>
  <c r="M279" i="36" s="1"/>
  <c r="D317" i="36"/>
  <c r="M317" i="36" s="1"/>
  <c r="D336" i="36"/>
  <c r="M336" i="36" s="1"/>
  <c r="E48" i="36"/>
  <c r="E78" i="36"/>
  <c r="E123" i="36"/>
  <c r="E138" i="36"/>
  <c r="N138" i="36" s="1"/>
  <c r="E153" i="36"/>
  <c r="N153" i="36" s="1"/>
  <c r="E108" i="36"/>
  <c r="E63" i="36"/>
  <c r="N63" i="36" s="1"/>
  <c r="E183" i="36"/>
  <c r="E93" i="36"/>
  <c r="E168" i="36"/>
  <c r="N168" i="36" s="1"/>
  <c r="E33" i="36"/>
  <c r="N33" i="36" s="1"/>
  <c r="H29" i="4"/>
  <c r="J7" i="24"/>
  <c r="H28" i="4"/>
  <c r="J6" i="24"/>
  <c r="C201" i="36"/>
  <c r="L201" i="36" s="1"/>
  <c r="O201" i="36" s="1"/>
  <c r="P201" i="36" s="1"/>
  <c r="C315" i="36"/>
  <c r="L315" i="36" s="1"/>
  <c r="O315" i="36" s="1"/>
  <c r="P315" i="36" s="1"/>
  <c r="C220" i="36"/>
  <c r="L220" i="36" s="1"/>
  <c r="O220" i="36" s="1"/>
  <c r="P220" i="36" s="1"/>
  <c r="C334" i="36"/>
  <c r="L334" i="36" s="1"/>
  <c r="O334" i="36" s="1"/>
  <c r="P334" i="36" s="1"/>
  <c r="C277" i="36"/>
  <c r="L277" i="36" s="1"/>
  <c r="O277" i="36" s="1"/>
  <c r="P277" i="36" s="1"/>
  <c r="C296" i="36"/>
  <c r="L296" i="36" s="1"/>
  <c r="O296" i="36" s="1"/>
  <c r="P296" i="36" s="1"/>
  <c r="C239" i="36"/>
  <c r="L239" i="36" s="1"/>
  <c r="O239" i="36" s="1"/>
  <c r="P239" i="36" s="1"/>
  <c r="C258" i="36"/>
  <c r="L258" i="36" s="1"/>
  <c r="O258" i="36" s="1"/>
  <c r="P258" i="36" s="1"/>
  <c r="K31" i="4"/>
  <c r="J4" i="4"/>
  <c r="J9" i="8"/>
  <c r="X31" i="13"/>
  <c r="H10" i="4"/>
  <c r="D18" i="23"/>
  <c r="E58" i="36"/>
  <c r="E88" i="36"/>
  <c r="E103" i="36"/>
  <c r="E73" i="36"/>
  <c r="N73" i="36" s="1"/>
  <c r="E148" i="36"/>
  <c r="N148" i="36" s="1"/>
  <c r="E178" i="36"/>
  <c r="N178" i="36" s="1"/>
  <c r="E133" i="36"/>
  <c r="E193" i="36"/>
  <c r="E163" i="36"/>
  <c r="N163" i="36" s="1"/>
  <c r="E118" i="36"/>
  <c r="E43" i="36"/>
  <c r="N43" i="36" s="1"/>
  <c r="E55" i="36"/>
  <c r="E100" i="36"/>
  <c r="E70" i="36"/>
  <c r="N70" i="36" s="1"/>
  <c r="E190" i="36"/>
  <c r="E145" i="36"/>
  <c r="N145" i="36" s="1"/>
  <c r="E85" i="36"/>
  <c r="E115" i="36"/>
  <c r="E130" i="36"/>
  <c r="E160" i="36"/>
  <c r="N160" i="36" s="1"/>
  <c r="E40" i="36"/>
  <c r="N40" i="36" s="1"/>
  <c r="E175" i="36"/>
  <c r="N175" i="36" s="1"/>
  <c r="C147" i="36"/>
  <c r="L147" i="36" s="1"/>
  <c r="O147" i="36" s="1"/>
  <c r="P147" i="36" s="1"/>
  <c r="C192" i="36"/>
  <c r="L192" i="36" s="1"/>
  <c r="O192" i="36" s="1"/>
  <c r="P192" i="36" s="1"/>
  <c r="K22" i="4"/>
  <c r="C42" i="36"/>
  <c r="L42" i="36" s="1"/>
  <c r="O42" i="36" s="1"/>
  <c r="P42" i="36" s="1"/>
  <c r="C177" i="36"/>
  <c r="L177" i="36" s="1"/>
  <c r="O177" i="36" s="1"/>
  <c r="P177" i="36" s="1"/>
  <c r="C162" i="36"/>
  <c r="L162" i="36" s="1"/>
  <c r="O162" i="36" s="1"/>
  <c r="P162" i="36" s="1"/>
  <c r="C72" i="36"/>
  <c r="L72" i="36" s="1"/>
  <c r="O72" i="36" s="1"/>
  <c r="P72" i="36" s="1"/>
  <c r="C57" i="36"/>
  <c r="L57" i="36" s="1"/>
  <c r="O57" i="36" s="1"/>
  <c r="P57" i="36" s="1"/>
  <c r="C102" i="36"/>
  <c r="L102" i="36" s="1"/>
  <c r="O102" i="36" s="1"/>
  <c r="P102" i="36" s="1"/>
  <c r="C117" i="36"/>
  <c r="L117" i="36" s="1"/>
  <c r="O117" i="36" s="1"/>
  <c r="P117" i="36" s="1"/>
  <c r="X17" i="13"/>
  <c r="E140" i="36"/>
  <c r="N140" i="36" s="1"/>
  <c r="E155" i="36"/>
  <c r="N155" i="36" s="1"/>
  <c r="E170" i="36"/>
  <c r="N170" i="36" s="1"/>
  <c r="E35" i="36"/>
  <c r="N35" i="36" s="1"/>
  <c r="E185" i="36"/>
  <c r="E110" i="36"/>
  <c r="E80" i="36"/>
  <c r="E95" i="36"/>
  <c r="E50" i="36"/>
  <c r="E65" i="36"/>
  <c r="N65" i="36" s="1"/>
  <c r="I43" i="4"/>
  <c r="E184" i="36"/>
  <c r="E34" i="36"/>
  <c r="N34" i="36" s="1"/>
  <c r="E154" i="36"/>
  <c r="N154" i="36" s="1"/>
  <c r="E169" i="36"/>
  <c r="N169" i="36" s="1"/>
  <c r="H24" i="4"/>
  <c r="X26" i="13"/>
  <c r="G22" i="24"/>
  <c r="D145" i="36"/>
  <c r="M145" i="36" s="1"/>
  <c r="D160" i="36"/>
  <c r="M160" i="36" s="1"/>
  <c r="D190" i="36"/>
  <c r="M190" i="36" s="1"/>
  <c r="D175" i="36"/>
  <c r="M175" i="36" s="1"/>
  <c r="D40" i="36"/>
  <c r="E53" i="36"/>
  <c r="E98" i="36"/>
  <c r="E158" i="36"/>
  <c r="N158" i="36" s="1"/>
  <c r="E83" i="36"/>
  <c r="E68" i="36"/>
  <c r="N68" i="36" s="1"/>
  <c r="E113" i="36"/>
  <c r="E188" i="36"/>
  <c r="E143" i="36"/>
  <c r="N143" i="36" s="1"/>
  <c r="E38" i="36"/>
  <c r="N38" i="36" s="1"/>
  <c r="E173" i="36"/>
  <c r="N173" i="36" s="1"/>
  <c r="E128" i="36"/>
  <c r="E22" i="24"/>
  <c r="X29" i="13"/>
  <c r="X23" i="13"/>
  <c r="X21" i="13"/>
  <c r="D144" i="36"/>
  <c r="M144" i="36" s="1"/>
  <c r="D159" i="36"/>
  <c r="M159" i="36" s="1"/>
  <c r="D174" i="36"/>
  <c r="M174" i="36" s="1"/>
  <c r="D39" i="36"/>
  <c r="D189" i="36"/>
  <c r="M189" i="36" s="1"/>
  <c r="H43" i="4"/>
  <c r="J21" i="24"/>
  <c r="H33" i="4"/>
  <c r="J11" i="24"/>
  <c r="X36" i="13"/>
  <c r="D69" i="36"/>
  <c r="M69" i="36" s="1"/>
  <c r="D130" i="36"/>
  <c r="E64" i="36"/>
  <c r="N64" i="36" s="1"/>
  <c r="C226" i="36"/>
  <c r="L226" i="36" s="1"/>
  <c r="O226" i="36" s="1"/>
  <c r="P226" i="36" s="1"/>
  <c r="C268" i="36"/>
  <c r="L268" i="36" s="1"/>
  <c r="D237" i="36"/>
  <c r="M237" i="36" s="1"/>
  <c r="E47" i="36"/>
  <c r="E62" i="36"/>
  <c r="N62" i="36" s="1"/>
  <c r="E77" i="36"/>
  <c r="E122" i="36"/>
  <c r="E167" i="36"/>
  <c r="N167" i="36" s="1"/>
  <c r="E137" i="36"/>
  <c r="N137" i="36" s="1"/>
  <c r="E92" i="36"/>
  <c r="E107" i="36"/>
  <c r="E182" i="36"/>
  <c r="E32" i="36"/>
  <c r="N32" i="36" s="1"/>
  <c r="E152" i="36"/>
  <c r="N152" i="36" s="1"/>
  <c r="H20" i="4"/>
  <c r="X24" i="13"/>
  <c r="F22" i="24"/>
  <c r="C27" i="36"/>
  <c r="L27" i="36" s="1"/>
  <c r="O27" i="36" s="1"/>
  <c r="P27" i="36" s="1"/>
  <c r="C21" i="36"/>
  <c r="L21" i="36" s="1"/>
  <c r="O21" i="36" s="1"/>
  <c r="P21" i="36" s="1"/>
  <c r="C15" i="36"/>
  <c r="C9" i="36"/>
  <c r="L9" i="36" s="1"/>
  <c r="O9" i="36" s="1"/>
  <c r="P9" i="36" s="1"/>
  <c r="J10" i="24"/>
  <c r="J12" i="23"/>
  <c r="X25" i="13"/>
  <c r="H21" i="4"/>
  <c r="I10" i="4"/>
  <c r="C25" i="36"/>
  <c r="L25" i="36" s="1"/>
  <c r="O25" i="36" s="1"/>
  <c r="P25" i="36" s="1"/>
  <c r="C13" i="36"/>
  <c r="C7" i="36"/>
  <c r="L7" i="36" s="1"/>
  <c r="O7" i="36" s="1"/>
  <c r="P7" i="36" s="1"/>
  <c r="C19" i="36"/>
  <c r="L19" i="36" s="1"/>
  <c r="O19" i="36" s="1"/>
  <c r="P19" i="36" s="1"/>
  <c r="I42" i="4"/>
  <c r="D29" i="36"/>
  <c r="M29" i="36" s="1"/>
  <c r="D11" i="36"/>
  <c r="M11" i="36" s="1"/>
  <c r="D17" i="36"/>
  <c r="D23" i="36"/>
  <c r="M23" i="36" s="1"/>
  <c r="H8" i="4"/>
  <c r="K7" i="8"/>
  <c r="D85" i="36"/>
  <c r="E94" i="36"/>
  <c r="C321" i="36"/>
  <c r="L321" i="36" s="1"/>
  <c r="O321" i="36" s="1"/>
  <c r="P321" i="36" s="1"/>
  <c r="K41" i="4"/>
  <c r="C211" i="36"/>
  <c r="L211" i="36" s="1"/>
  <c r="O211" i="36" s="1"/>
  <c r="P211" i="36" s="1"/>
  <c r="D332" i="36"/>
  <c r="M332" i="36" s="1"/>
  <c r="X16" i="13"/>
  <c r="X38" i="13"/>
  <c r="J43" i="4"/>
  <c r="X43" i="13"/>
  <c r="X11" i="13"/>
  <c r="D100" i="36"/>
  <c r="E124" i="36"/>
  <c r="E142" i="36"/>
  <c r="N142" i="36" s="1"/>
  <c r="E67" i="36"/>
  <c r="N67" i="36" s="1"/>
  <c r="E172" i="36"/>
  <c r="N172" i="36" s="1"/>
  <c r="E97" i="36"/>
  <c r="E112" i="36"/>
  <c r="E52" i="36"/>
  <c r="E127" i="36"/>
  <c r="E82" i="36"/>
  <c r="E187" i="36"/>
  <c r="E157" i="36"/>
  <c r="N157" i="36" s="1"/>
  <c r="E37" i="36"/>
  <c r="N37" i="36" s="1"/>
  <c r="H15" i="4"/>
  <c r="X20" i="13"/>
  <c r="E186" i="36"/>
  <c r="E156" i="36"/>
  <c r="N156" i="36" s="1"/>
  <c r="E36" i="36"/>
  <c r="N36" i="36" s="1"/>
  <c r="E171" i="36"/>
  <c r="N171" i="36" s="1"/>
  <c r="D114" i="36"/>
  <c r="M114" i="36" s="1"/>
  <c r="D70" i="36"/>
  <c r="M70" i="36" s="1"/>
  <c r="E79" i="36"/>
  <c r="E126" i="36"/>
  <c r="C302" i="36"/>
  <c r="L302" i="36" s="1"/>
  <c r="O302" i="36" s="1"/>
  <c r="P302" i="36" s="1"/>
  <c r="C344" i="36"/>
  <c r="L344" i="36" s="1"/>
  <c r="K5" i="4"/>
  <c r="D313" i="36"/>
  <c r="M313" i="36" s="1"/>
  <c r="E9" i="8"/>
  <c r="K3" i="8"/>
  <c r="H16" i="4"/>
  <c r="E206" i="36"/>
  <c r="E225" i="36"/>
  <c r="N225" i="36" s="1"/>
  <c r="E320" i="36"/>
  <c r="N320" i="36" s="1"/>
  <c r="E282" i="36"/>
  <c r="N282" i="36" s="1"/>
  <c r="E263" i="36"/>
  <c r="N263" i="36" s="1"/>
  <c r="E244" i="36"/>
  <c r="N244" i="36" s="1"/>
  <c r="E301" i="36"/>
  <c r="N301" i="36" s="1"/>
  <c r="E339" i="36"/>
  <c r="N339" i="36" s="1"/>
  <c r="E29" i="36"/>
  <c r="N29" i="36" s="1"/>
  <c r="E23" i="36"/>
  <c r="N23" i="36" s="1"/>
  <c r="E11" i="36"/>
  <c r="E17" i="36"/>
  <c r="N17" i="36" s="1"/>
  <c r="O17" i="36" s="1"/>
  <c r="P17" i="36" s="1"/>
  <c r="D48" i="36"/>
  <c r="D138" i="36"/>
  <c r="M138" i="36" s="1"/>
  <c r="D153" i="36"/>
  <c r="M153" i="36" s="1"/>
  <c r="D108" i="36"/>
  <c r="M108" i="36" s="1"/>
  <c r="D168" i="36"/>
  <c r="M168" i="36" s="1"/>
  <c r="D93" i="36"/>
  <c r="D183" i="36"/>
  <c r="M183" i="36" s="1"/>
  <c r="D78" i="36"/>
  <c r="D33" i="36"/>
  <c r="D63" i="36"/>
  <c r="M63" i="36" s="1"/>
  <c r="D123" i="36"/>
  <c r="C6" i="25"/>
  <c r="C210" i="36"/>
  <c r="L210" i="36" s="1"/>
  <c r="O210" i="36" s="1"/>
  <c r="P210" i="36" s="1"/>
  <c r="C229" i="36"/>
  <c r="L229" i="36" s="1"/>
  <c r="O229" i="36" s="1"/>
  <c r="P229" i="36" s="1"/>
  <c r="C324" i="36"/>
  <c r="L324" i="36" s="1"/>
  <c r="C248" i="36"/>
  <c r="L248" i="36" s="1"/>
  <c r="C267" i="36"/>
  <c r="L267" i="36" s="1"/>
  <c r="O267" i="36" s="1"/>
  <c r="P267" i="36" s="1"/>
  <c r="C305" i="36"/>
  <c r="L305" i="36" s="1"/>
  <c r="C343" i="36"/>
  <c r="L343" i="36" s="1"/>
  <c r="O343" i="36" s="1"/>
  <c r="P343" i="36" s="1"/>
  <c r="C286" i="36"/>
  <c r="L286" i="36" s="1"/>
  <c r="O286" i="36" s="1"/>
  <c r="P286" i="36" s="1"/>
  <c r="D129" i="36"/>
  <c r="D55" i="36"/>
  <c r="E49" i="36"/>
  <c r="E96" i="36"/>
  <c r="J11" i="4"/>
  <c r="D53" i="36"/>
  <c r="D83" i="36"/>
  <c r="D128" i="36"/>
  <c r="D158" i="36"/>
  <c r="M158" i="36" s="1"/>
  <c r="D173" i="36"/>
  <c r="M173" i="36" s="1"/>
  <c r="D113" i="36"/>
  <c r="M113" i="36" s="1"/>
  <c r="D188" i="36"/>
  <c r="M188" i="36" s="1"/>
  <c r="D98" i="36"/>
  <c r="D38" i="36"/>
  <c r="D143" i="36"/>
  <c r="M143" i="36" s="1"/>
  <c r="D68" i="36"/>
  <c r="M68" i="36" s="1"/>
  <c r="X15" i="13"/>
  <c r="H12" i="4"/>
  <c r="D56" i="36"/>
  <c r="D131" i="36"/>
  <c r="D86" i="36"/>
  <c r="D176" i="36"/>
  <c r="M176" i="36" s="1"/>
  <c r="D101" i="36"/>
  <c r="D191" i="36"/>
  <c r="M191" i="36" s="1"/>
  <c r="D71" i="36"/>
  <c r="M71" i="36" s="1"/>
  <c r="D146" i="36"/>
  <c r="M146" i="36" s="1"/>
  <c r="D116" i="36"/>
  <c r="M116" i="36" s="1"/>
  <c r="D41" i="36"/>
  <c r="D161" i="36"/>
  <c r="M161" i="36" s="1"/>
  <c r="C18" i="23"/>
  <c r="J3" i="23"/>
  <c r="H9" i="4"/>
  <c r="K8" i="8"/>
  <c r="J25" i="4"/>
  <c r="I22" i="24"/>
  <c r="G9" i="8"/>
  <c r="E212" i="36"/>
  <c r="O247" i="36"/>
  <c r="P247" i="36" s="1"/>
  <c r="O281" i="36"/>
  <c r="P281" i="36" s="1"/>
  <c r="O243" i="36"/>
  <c r="P243" i="36" s="1"/>
  <c r="O283" i="36"/>
  <c r="P283" i="36" s="1"/>
  <c r="O323" i="36"/>
  <c r="P323" i="36" s="1"/>
  <c r="O342" i="36"/>
  <c r="P342" i="36" s="1"/>
  <c r="O285" i="36"/>
  <c r="P285" i="36" s="1"/>
  <c r="O262" i="36"/>
  <c r="P262" i="36" s="1"/>
  <c r="O300" i="36"/>
  <c r="P300" i="36" s="1"/>
  <c r="O224" i="36"/>
  <c r="P224" i="36" s="1"/>
  <c r="O338" i="36"/>
  <c r="P338" i="36" s="1"/>
  <c r="O304" i="36"/>
  <c r="P304" i="36" s="1"/>
  <c r="O319" i="36"/>
  <c r="P319" i="36" s="1"/>
  <c r="O266" i="36"/>
  <c r="P266" i="36" s="1"/>
  <c r="O287" i="36" l="1"/>
  <c r="P287" i="36" s="1"/>
  <c r="O248" i="36"/>
  <c r="P248" i="36" s="1"/>
  <c r="O305" i="36"/>
  <c r="P305" i="36" s="1"/>
  <c r="O268" i="36"/>
  <c r="P268" i="36" s="1"/>
  <c r="O223" i="36"/>
  <c r="P223" i="36" s="1"/>
  <c r="O324" i="36"/>
  <c r="P324" i="36" s="1"/>
  <c r="O344" i="36"/>
  <c r="P344" i="36" s="1"/>
  <c r="O249" i="36"/>
  <c r="P249" i="36" s="1"/>
  <c r="E288" i="36"/>
  <c r="N288" i="36" s="1"/>
  <c r="E269" i="36"/>
  <c r="N269" i="36" s="1"/>
  <c r="E326" i="36"/>
  <c r="N326" i="36" s="1"/>
  <c r="E307" i="36"/>
  <c r="N307" i="36" s="1"/>
  <c r="E250" i="36"/>
  <c r="N250" i="36" s="1"/>
  <c r="E231" i="36"/>
  <c r="N231" i="36" s="1"/>
  <c r="C259" i="36"/>
  <c r="L259" i="36" s="1"/>
  <c r="O259" i="36" s="1"/>
  <c r="P259" i="36" s="1"/>
  <c r="C316" i="36"/>
  <c r="L316" i="36" s="1"/>
  <c r="O316" i="36" s="1"/>
  <c r="P316" i="36" s="1"/>
  <c r="K32" i="4"/>
  <c r="C335" i="36"/>
  <c r="L335" i="36" s="1"/>
  <c r="O335" i="36" s="1"/>
  <c r="P335" i="36" s="1"/>
  <c r="C297" i="36"/>
  <c r="L297" i="36" s="1"/>
  <c r="O297" i="36" s="1"/>
  <c r="P297" i="36" s="1"/>
  <c r="C202" i="36"/>
  <c r="L202" i="36" s="1"/>
  <c r="O202" i="36" s="1"/>
  <c r="P202" i="36" s="1"/>
  <c r="C221" i="36"/>
  <c r="L221" i="36" s="1"/>
  <c r="O221" i="36" s="1"/>
  <c r="P221" i="36" s="1"/>
  <c r="O306" i="36"/>
  <c r="P306" i="36" s="1"/>
  <c r="C240" i="36"/>
  <c r="L240" i="36" s="1"/>
  <c r="O240" i="36" s="1"/>
  <c r="P240" i="36" s="1"/>
  <c r="D141" i="36"/>
  <c r="M141" i="36" s="1"/>
  <c r="D171" i="36"/>
  <c r="M171" i="36" s="1"/>
  <c r="D51" i="36"/>
  <c r="D156" i="36"/>
  <c r="M156" i="36" s="1"/>
  <c r="D111" i="36"/>
  <c r="M111" i="36" s="1"/>
  <c r="D96" i="36"/>
  <c r="D126" i="36"/>
  <c r="D36" i="36"/>
  <c r="D81" i="36"/>
  <c r="D186" i="36"/>
  <c r="M186" i="36" s="1"/>
  <c r="C48" i="36"/>
  <c r="L48" i="36" s="1"/>
  <c r="O48" i="36" s="1"/>
  <c r="P48" i="36" s="1"/>
  <c r="C108" i="36"/>
  <c r="L108" i="36" s="1"/>
  <c r="O108" i="36" s="1"/>
  <c r="P108" i="36" s="1"/>
  <c r="C78" i="36"/>
  <c r="L78" i="36" s="1"/>
  <c r="O78" i="36" s="1"/>
  <c r="P78" i="36" s="1"/>
  <c r="C123" i="36"/>
  <c r="L123" i="36" s="1"/>
  <c r="O123" i="36" s="1"/>
  <c r="P123" i="36" s="1"/>
  <c r="C93" i="36"/>
  <c r="L93" i="36" s="1"/>
  <c r="O93" i="36" s="1"/>
  <c r="P93" i="36" s="1"/>
  <c r="C153" i="36"/>
  <c r="L153" i="36" s="1"/>
  <c r="O153" i="36" s="1"/>
  <c r="C63" i="36"/>
  <c r="L63" i="36" s="1"/>
  <c r="O63" i="36" s="1"/>
  <c r="P63" i="36" s="1"/>
  <c r="C138" i="36"/>
  <c r="L138" i="36" s="1"/>
  <c r="O138" i="36" s="1"/>
  <c r="C168" i="36"/>
  <c r="L168" i="36" s="1"/>
  <c r="O168" i="36" s="1"/>
  <c r="C33" i="36"/>
  <c r="L33" i="36" s="1"/>
  <c r="O33" i="36" s="1"/>
  <c r="P33" i="36" s="1"/>
  <c r="K13" i="4"/>
  <c r="C183" i="36"/>
  <c r="L183" i="36" s="1"/>
  <c r="O183" i="36" s="1"/>
  <c r="P183" i="36" s="1"/>
  <c r="C156" i="36"/>
  <c r="L156" i="36" s="1"/>
  <c r="C186" i="36"/>
  <c r="L186" i="36" s="1"/>
  <c r="C171" i="36"/>
  <c r="L171" i="36" s="1"/>
  <c r="C36" i="36"/>
  <c r="L36" i="36" s="1"/>
  <c r="O36" i="36" s="1"/>
  <c r="P36" i="36" s="1"/>
  <c r="C51" i="36"/>
  <c r="L51" i="36" s="1"/>
  <c r="O51" i="36" s="1"/>
  <c r="P51" i="36" s="1"/>
  <c r="C81" i="36"/>
  <c r="L81" i="36" s="1"/>
  <c r="O81" i="36" s="1"/>
  <c r="P81" i="36" s="1"/>
  <c r="C66" i="36"/>
  <c r="L66" i="36" s="1"/>
  <c r="O66" i="36" s="1"/>
  <c r="P66" i="36" s="1"/>
  <c r="C111" i="36"/>
  <c r="L111" i="36" s="1"/>
  <c r="O111" i="36" s="1"/>
  <c r="P111" i="36" s="1"/>
  <c r="C126" i="36"/>
  <c r="L126" i="36" s="1"/>
  <c r="O126" i="36" s="1"/>
  <c r="P126" i="36" s="1"/>
  <c r="C141" i="36"/>
  <c r="L141" i="36" s="1"/>
  <c r="C96" i="36"/>
  <c r="L96" i="36" s="1"/>
  <c r="O96" i="36" s="1"/>
  <c r="P96" i="36" s="1"/>
  <c r="K16" i="4"/>
  <c r="C155" i="36"/>
  <c r="L155" i="36" s="1"/>
  <c r="C140" i="36"/>
  <c r="L140" i="36" s="1"/>
  <c r="C185" i="36"/>
  <c r="L185" i="36" s="1"/>
  <c r="C170" i="36"/>
  <c r="L170" i="36" s="1"/>
  <c r="C35" i="36"/>
  <c r="L35" i="36" s="1"/>
  <c r="O35" i="36" s="1"/>
  <c r="P35" i="36" s="1"/>
  <c r="K15" i="4"/>
  <c r="C50" i="36"/>
  <c r="L50" i="36" s="1"/>
  <c r="O50" i="36" s="1"/>
  <c r="P50" i="36" s="1"/>
  <c r="C65" i="36"/>
  <c r="L65" i="36" s="1"/>
  <c r="C80" i="36"/>
  <c r="L80" i="36" s="1"/>
  <c r="O80" i="36" s="1"/>
  <c r="P80" i="36" s="1"/>
  <c r="C95" i="36"/>
  <c r="L95" i="36" s="1"/>
  <c r="O95" i="36" s="1"/>
  <c r="P95" i="36" s="1"/>
  <c r="C110" i="36"/>
  <c r="L110" i="36" s="1"/>
  <c r="C125" i="36"/>
  <c r="L125" i="36" s="1"/>
  <c r="O125" i="36" s="1"/>
  <c r="P125" i="36" s="1"/>
  <c r="C56" i="36"/>
  <c r="L56" i="36" s="1"/>
  <c r="O56" i="36" s="1"/>
  <c r="P56" i="36" s="1"/>
  <c r="C86" i="36"/>
  <c r="L86" i="36" s="1"/>
  <c r="O86" i="36" s="1"/>
  <c r="P86" i="36" s="1"/>
  <c r="C146" i="36"/>
  <c r="L146" i="36" s="1"/>
  <c r="O146" i="36" s="1"/>
  <c r="P146" i="36" s="1"/>
  <c r="C116" i="36"/>
  <c r="L116" i="36" s="1"/>
  <c r="O116" i="36" s="1"/>
  <c r="P116" i="36" s="1"/>
  <c r="C71" i="36"/>
  <c r="L71" i="36" s="1"/>
  <c r="O71" i="36" s="1"/>
  <c r="P71" i="36" s="1"/>
  <c r="C101" i="36"/>
  <c r="L101" i="36" s="1"/>
  <c r="O101" i="36" s="1"/>
  <c r="P101" i="36" s="1"/>
  <c r="C191" i="36"/>
  <c r="L191" i="36" s="1"/>
  <c r="O191" i="36" s="1"/>
  <c r="P191" i="36" s="1"/>
  <c r="C131" i="36"/>
  <c r="L131" i="36" s="1"/>
  <c r="O131" i="36" s="1"/>
  <c r="P131" i="36" s="1"/>
  <c r="C176" i="36"/>
  <c r="L176" i="36" s="1"/>
  <c r="O176" i="36" s="1"/>
  <c r="P176" i="36" s="1"/>
  <c r="C41" i="36"/>
  <c r="L41" i="36" s="1"/>
  <c r="O41" i="36" s="1"/>
  <c r="P41" i="36" s="1"/>
  <c r="C161" i="36"/>
  <c r="L161" i="36" s="1"/>
  <c r="O161" i="36" s="1"/>
  <c r="P161" i="36" s="1"/>
  <c r="K21" i="4"/>
  <c r="K9" i="4"/>
  <c r="C11" i="36"/>
  <c r="L11" i="36" s="1"/>
  <c r="O11" i="36" s="1"/>
  <c r="P11" i="36" s="1"/>
  <c r="C23" i="36"/>
  <c r="L23" i="36" s="1"/>
  <c r="O23" i="36" s="1"/>
  <c r="P23" i="36" s="1"/>
  <c r="C29" i="36"/>
  <c r="L29" i="36" s="1"/>
  <c r="O29" i="36" s="1"/>
  <c r="P29" i="36" s="1"/>
  <c r="C17" i="36"/>
  <c r="J5" i="25"/>
  <c r="D213" i="36"/>
  <c r="D346" i="36"/>
  <c r="M346" i="36" s="1"/>
  <c r="D270" i="36"/>
  <c r="M270" i="36" s="1"/>
  <c r="D308" i="36"/>
  <c r="M308" i="36" s="1"/>
  <c r="D327" i="36"/>
  <c r="M327" i="36" s="1"/>
  <c r="D289" i="36"/>
  <c r="M289" i="36" s="1"/>
  <c r="D251" i="36"/>
  <c r="M251" i="36" s="1"/>
  <c r="D232" i="36"/>
  <c r="M232" i="36" s="1"/>
  <c r="H11" i="4"/>
  <c r="C45" i="36"/>
  <c r="L45" i="36" s="1"/>
  <c r="O45" i="36" s="1"/>
  <c r="P45" i="36" s="1"/>
  <c r="C75" i="36"/>
  <c r="L75" i="36" s="1"/>
  <c r="O75" i="36" s="1"/>
  <c r="P75" i="36" s="1"/>
  <c r="C120" i="36"/>
  <c r="L120" i="36" s="1"/>
  <c r="O120" i="36" s="1"/>
  <c r="P120" i="36" s="1"/>
  <c r="C135" i="36"/>
  <c r="L135" i="36" s="1"/>
  <c r="C150" i="36"/>
  <c r="L150" i="36" s="1"/>
  <c r="C60" i="36"/>
  <c r="L60" i="36" s="1"/>
  <c r="C165" i="36"/>
  <c r="L165" i="36" s="1"/>
  <c r="C90" i="36"/>
  <c r="L90" i="36" s="1"/>
  <c r="O90" i="36" s="1"/>
  <c r="P90" i="36" s="1"/>
  <c r="C180" i="36"/>
  <c r="L180" i="36" s="1"/>
  <c r="C105" i="36"/>
  <c r="L105" i="36" s="1"/>
  <c r="C30" i="36"/>
  <c r="L30" i="36" s="1"/>
  <c r="K10" i="4"/>
  <c r="J14" i="23"/>
  <c r="E18" i="23"/>
  <c r="F18" i="23"/>
  <c r="J7" i="23"/>
  <c r="C194" i="36"/>
  <c r="L194" i="36" s="1"/>
  <c r="O194" i="36" s="1"/>
  <c r="P194" i="36" s="1"/>
  <c r="C44" i="36"/>
  <c r="L44" i="36" s="1"/>
  <c r="O44" i="36" s="1"/>
  <c r="P44" i="36" s="1"/>
  <c r="C179" i="36"/>
  <c r="L179" i="36" s="1"/>
  <c r="O179" i="36" s="1"/>
  <c r="P179" i="36" s="1"/>
  <c r="C119" i="36"/>
  <c r="L119" i="36" s="1"/>
  <c r="O119" i="36" s="1"/>
  <c r="P119" i="36" s="1"/>
  <c r="C59" i="36"/>
  <c r="L59" i="36" s="1"/>
  <c r="O59" i="36" s="1"/>
  <c r="P59" i="36" s="1"/>
  <c r="C164" i="36"/>
  <c r="L164" i="36" s="1"/>
  <c r="O164" i="36" s="1"/>
  <c r="P164" i="36" s="1"/>
  <c r="C104" i="36"/>
  <c r="L104" i="36" s="1"/>
  <c r="O104" i="36" s="1"/>
  <c r="P104" i="36" s="1"/>
  <c r="C149" i="36"/>
  <c r="L149" i="36" s="1"/>
  <c r="O149" i="36" s="1"/>
  <c r="P149" i="36" s="1"/>
  <c r="C89" i="36"/>
  <c r="L89" i="36" s="1"/>
  <c r="O89" i="36" s="1"/>
  <c r="P89" i="36" s="1"/>
  <c r="C74" i="36"/>
  <c r="L74" i="36" s="1"/>
  <c r="O74" i="36" s="1"/>
  <c r="P74" i="36" s="1"/>
  <c r="C134" i="36"/>
  <c r="L134" i="36" s="1"/>
  <c r="O134" i="36" s="1"/>
  <c r="P134" i="36" s="1"/>
  <c r="K24" i="4"/>
  <c r="C22" i="24"/>
  <c r="J3" i="24"/>
  <c r="H25" i="4"/>
  <c r="D214" i="36"/>
  <c r="M214" i="36" s="1"/>
  <c r="D233" i="36"/>
  <c r="M233" i="36" s="1"/>
  <c r="D271" i="36"/>
  <c r="M271" i="36" s="1"/>
  <c r="D252" i="36"/>
  <c r="M252" i="36" s="1"/>
  <c r="D195" i="36"/>
  <c r="D309" i="36"/>
  <c r="M309" i="36" s="1"/>
  <c r="D215" i="36"/>
  <c r="M215" i="36" s="1"/>
  <c r="D328" i="36"/>
  <c r="M328" i="36" s="1"/>
  <c r="D290" i="36"/>
  <c r="M290" i="36" s="1"/>
  <c r="E200" i="36"/>
  <c r="E314" i="36"/>
  <c r="N314" i="36" s="1"/>
  <c r="O314" i="36" s="1"/>
  <c r="P314" i="36" s="1"/>
  <c r="E238" i="36"/>
  <c r="N238" i="36" s="1"/>
  <c r="O238" i="36" s="1"/>
  <c r="P238" i="36" s="1"/>
  <c r="E257" i="36"/>
  <c r="N257" i="36" s="1"/>
  <c r="O257" i="36" s="1"/>
  <c r="P257" i="36" s="1"/>
  <c r="E276" i="36"/>
  <c r="N276" i="36" s="1"/>
  <c r="O276" i="36" s="1"/>
  <c r="P276" i="36" s="1"/>
  <c r="E219" i="36"/>
  <c r="N219" i="36" s="1"/>
  <c r="O219" i="36" s="1"/>
  <c r="P219" i="36" s="1"/>
  <c r="E295" i="36"/>
  <c r="N295" i="36" s="1"/>
  <c r="O295" i="36" s="1"/>
  <c r="P295" i="36" s="1"/>
  <c r="E333" i="36"/>
  <c r="N333" i="36" s="1"/>
  <c r="O333" i="36" s="1"/>
  <c r="P333" i="36" s="1"/>
  <c r="K30" i="4"/>
  <c r="E45" i="36"/>
  <c r="E105" i="36"/>
  <c r="E90" i="36"/>
  <c r="E135" i="36"/>
  <c r="N135" i="36" s="1"/>
  <c r="E60" i="36"/>
  <c r="N60" i="36" s="1"/>
  <c r="E75" i="36"/>
  <c r="E165" i="36"/>
  <c r="N165" i="36" s="1"/>
  <c r="E150" i="36"/>
  <c r="N150" i="36" s="1"/>
  <c r="E180" i="36"/>
  <c r="E30" i="36"/>
  <c r="N30" i="36" s="1"/>
  <c r="E120" i="36"/>
  <c r="J6" i="23"/>
  <c r="J10" i="23"/>
  <c r="H17" i="4"/>
  <c r="J5" i="23"/>
  <c r="E232" i="36"/>
  <c r="N232" i="36" s="1"/>
  <c r="E327" i="36"/>
  <c r="N327" i="36" s="1"/>
  <c r="E251" i="36"/>
  <c r="N251" i="36" s="1"/>
  <c r="E289" i="36"/>
  <c r="N289" i="36" s="1"/>
  <c r="E346" i="36"/>
  <c r="N346" i="36" s="1"/>
  <c r="E308" i="36"/>
  <c r="N308" i="36" s="1"/>
  <c r="E213" i="36"/>
  <c r="E270" i="36"/>
  <c r="N270" i="36" s="1"/>
  <c r="H26" i="4"/>
  <c r="J4" i="24"/>
  <c r="C199" i="36"/>
  <c r="L199" i="36" s="1"/>
  <c r="O199" i="36" s="1"/>
  <c r="P199" i="36" s="1"/>
  <c r="C313" i="36"/>
  <c r="L313" i="36" s="1"/>
  <c r="O313" i="36" s="1"/>
  <c r="P313" i="36" s="1"/>
  <c r="C218" i="36"/>
  <c r="L218" i="36" s="1"/>
  <c r="O218" i="36" s="1"/>
  <c r="P218" i="36" s="1"/>
  <c r="C237" i="36"/>
  <c r="L237" i="36" s="1"/>
  <c r="O237" i="36" s="1"/>
  <c r="P237" i="36" s="1"/>
  <c r="C294" i="36"/>
  <c r="L294" i="36" s="1"/>
  <c r="O294" i="36" s="1"/>
  <c r="P294" i="36" s="1"/>
  <c r="C275" i="36"/>
  <c r="L275" i="36" s="1"/>
  <c r="O275" i="36" s="1"/>
  <c r="P275" i="36" s="1"/>
  <c r="C332" i="36"/>
  <c r="L332" i="36" s="1"/>
  <c r="O332" i="36" s="1"/>
  <c r="P332" i="36" s="1"/>
  <c r="C256" i="36"/>
  <c r="L256" i="36" s="1"/>
  <c r="O256" i="36" s="1"/>
  <c r="P256" i="36" s="1"/>
  <c r="K29" i="4"/>
  <c r="C225" i="36"/>
  <c r="L225" i="36" s="1"/>
  <c r="O225" i="36" s="1"/>
  <c r="P225" i="36" s="1"/>
  <c r="C320" i="36"/>
  <c r="L320" i="36" s="1"/>
  <c r="O320" i="36" s="1"/>
  <c r="P320" i="36" s="1"/>
  <c r="C263" i="36"/>
  <c r="L263" i="36" s="1"/>
  <c r="O263" i="36" s="1"/>
  <c r="P263" i="36" s="1"/>
  <c r="C244" i="36"/>
  <c r="L244" i="36" s="1"/>
  <c r="O244" i="36" s="1"/>
  <c r="P244" i="36" s="1"/>
  <c r="C282" i="36"/>
  <c r="L282" i="36" s="1"/>
  <c r="O282" i="36" s="1"/>
  <c r="P282" i="36" s="1"/>
  <c r="C301" i="36"/>
  <c r="L301" i="36" s="1"/>
  <c r="O301" i="36" s="1"/>
  <c r="P301" i="36" s="1"/>
  <c r="C339" i="36"/>
  <c r="L339" i="36" s="1"/>
  <c r="O339" i="36" s="1"/>
  <c r="P339" i="36" s="1"/>
  <c r="C206" i="36"/>
  <c r="L206" i="36" s="1"/>
  <c r="O206" i="36" s="1"/>
  <c r="P206" i="36" s="1"/>
  <c r="K36" i="4"/>
  <c r="C174" i="36"/>
  <c r="L174" i="36" s="1"/>
  <c r="O174" i="36" s="1"/>
  <c r="P174" i="36" s="1"/>
  <c r="C189" i="36"/>
  <c r="L189" i="36" s="1"/>
  <c r="O189" i="36" s="1"/>
  <c r="P189" i="36" s="1"/>
  <c r="K19" i="4"/>
  <c r="C159" i="36"/>
  <c r="L159" i="36" s="1"/>
  <c r="O159" i="36" s="1"/>
  <c r="P159" i="36" s="1"/>
  <c r="C39" i="36"/>
  <c r="L39" i="36" s="1"/>
  <c r="O39" i="36" s="1"/>
  <c r="P39" i="36" s="1"/>
  <c r="C144" i="36"/>
  <c r="L144" i="36" s="1"/>
  <c r="O144" i="36" s="1"/>
  <c r="P144" i="36" s="1"/>
  <c r="C54" i="36"/>
  <c r="L54" i="36" s="1"/>
  <c r="O54" i="36" s="1"/>
  <c r="P54" i="36" s="1"/>
  <c r="C114" i="36"/>
  <c r="L114" i="36" s="1"/>
  <c r="O114" i="36" s="1"/>
  <c r="P114" i="36" s="1"/>
  <c r="C84" i="36"/>
  <c r="L84" i="36" s="1"/>
  <c r="O84" i="36" s="1"/>
  <c r="P84" i="36" s="1"/>
  <c r="C99" i="36"/>
  <c r="L99" i="36" s="1"/>
  <c r="O99" i="36" s="1"/>
  <c r="P99" i="36" s="1"/>
  <c r="C69" i="36"/>
  <c r="L69" i="36" s="1"/>
  <c r="O69" i="36" s="1"/>
  <c r="P69" i="36" s="1"/>
  <c r="C129" i="36"/>
  <c r="L129" i="36" s="1"/>
  <c r="O129" i="36" s="1"/>
  <c r="P129" i="36" s="1"/>
  <c r="C212" i="36"/>
  <c r="L212" i="36" s="1"/>
  <c r="O212" i="36" s="1"/>
  <c r="P212" i="36" s="1"/>
  <c r="C250" i="36"/>
  <c r="L250" i="36" s="1"/>
  <c r="C288" i="36"/>
  <c r="L288" i="36" s="1"/>
  <c r="C307" i="36"/>
  <c r="L307" i="36" s="1"/>
  <c r="C345" i="36"/>
  <c r="L345" i="36" s="1"/>
  <c r="C231" i="36"/>
  <c r="L231" i="36" s="1"/>
  <c r="C326" i="36"/>
  <c r="L326" i="36" s="1"/>
  <c r="C269" i="36"/>
  <c r="L269" i="36" s="1"/>
  <c r="J11" i="23"/>
  <c r="H18" i="4"/>
  <c r="H27" i="4"/>
  <c r="J5" i="24"/>
  <c r="E252" i="36"/>
  <c r="N252" i="36" s="1"/>
  <c r="E309" i="36"/>
  <c r="N309" i="36" s="1"/>
  <c r="E271" i="36"/>
  <c r="N271" i="36" s="1"/>
  <c r="E290" i="36"/>
  <c r="N290" i="36" s="1"/>
  <c r="E195" i="36"/>
  <c r="E214" i="36"/>
  <c r="N214" i="36" s="1"/>
  <c r="E328" i="36"/>
  <c r="N328" i="36" s="1"/>
  <c r="E233" i="36"/>
  <c r="N233" i="36" s="1"/>
  <c r="H14" i="4"/>
  <c r="I14" i="4"/>
  <c r="H18" i="23"/>
  <c r="C160" i="36"/>
  <c r="L160" i="36" s="1"/>
  <c r="O160" i="36" s="1"/>
  <c r="P160" i="36" s="1"/>
  <c r="C145" i="36"/>
  <c r="L145" i="36" s="1"/>
  <c r="O145" i="36" s="1"/>
  <c r="P145" i="36" s="1"/>
  <c r="C40" i="36"/>
  <c r="L40" i="36" s="1"/>
  <c r="O40" i="36" s="1"/>
  <c r="P40" i="36" s="1"/>
  <c r="C175" i="36"/>
  <c r="L175" i="36" s="1"/>
  <c r="O175" i="36" s="1"/>
  <c r="P175" i="36" s="1"/>
  <c r="C190" i="36"/>
  <c r="L190" i="36" s="1"/>
  <c r="O190" i="36" s="1"/>
  <c r="P190" i="36" s="1"/>
  <c r="K20" i="4"/>
  <c r="C85" i="36"/>
  <c r="L85" i="36" s="1"/>
  <c r="O85" i="36" s="1"/>
  <c r="P85" i="36" s="1"/>
  <c r="C130" i="36"/>
  <c r="L130" i="36" s="1"/>
  <c r="O130" i="36" s="1"/>
  <c r="P130" i="36" s="1"/>
  <c r="C100" i="36"/>
  <c r="L100" i="36" s="1"/>
  <c r="O100" i="36" s="1"/>
  <c r="P100" i="36" s="1"/>
  <c r="C115" i="36"/>
  <c r="L115" i="36" s="1"/>
  <c r="O115" i="36" s="1"/>
  <c r="P115" i="36" s="1"/>
  <c r="C55" i="36"/>
  <c r="L55" i="36" s="1"/>
  <c r="O55" i="36" s="1"/>
  <c r="P55" i="36" s="1"/>
  <c r="C70" i="36"/>
  <c r="L70" i="36" s="1"/>
  <c r="O70" i="36" s="1"/>
  <c r="P70" i="36" s="1"/>
  <c r="C203" i="36"/>
  <c r="L203" i="36" s="1"/>
  <c r="O203" i="36" s="1"/>
  <c r="P203" i="36" s="1"/>
  <c r="C241" i="36"/>
  <c r="L241" i="36" s="1"/>
  <c r="O241" i="36" s="1"/>
  <c r="P241" i="36" s="1"/>
  <c r="C279" i="36"/>
  <c r="L279" i="36" s="1"/>
  <c r="O279" i="36" s="1"/>
  <c r="P279" i="36" s="1"/>
  <c r="C222" i="36"/>
  <c r="L222" i="36" s="1"/>
  <c r="O222" i="36" s="1"/>
  <c r="P222" i="36" s="1"/>
  <c r="C260" i="36"/>
  <c r="L260" i="36" s="1"/>
  <c r="O260" i="36" s="1"/>
  <c r="P260" i="36" s="1"/>
  <c r="C298" i="36"/>
  <c r="L298" i="36" s="1"/>
  <c r="O298" i="36" s="1"/>
  <c r="P298" i="36" s="1"/>
  <c r="C336" i="36"/>
  <c r="L336" i="36" s="1"/>
  <c r="O336" i="36" s="1"/>
  <c r="P336" i="36" s="1"/>
  <c r="C317" i="36"/>
  <c r="L317" i="36" s="1"/>
  <c r="O317" i="36" s="1"/>
  <c r="P317" i="36" s="1"/>
  <c r="K33" i="4"/>
  <c r="E6" i="36"/>
  <c r="E12" i="36"/>
  <c r="N12" i="36" s="1"/>
  <c r="O12" i="36" s="1"/>
  <c r="P12" i="36" s="1"/>
  <c r="E18" i="36"/>
  <c r="N18" i="36" s="1"/>
  <c r="E24" i="36"/>
  <c r="N24" i="36" s="1"/>
  <c r="C322" i="36"/>
  <c r="L322" i="36" s="1"/>
  <c r="O322" i="36" s="1"/>
  <c r="P322" i="36" s="1"/>
  <c r="C208" i="36"/>
  <c r="L208" i="36" s="1"/>
  <c r="O208" i="36" s="1"/>
  <c r="P208" i="36" s="1"/>
  <c r="C341" i="36"/>
  <c r="L341" i="36" s="1"/>
  <c r="O341" i="36" s="1"/>
  <c r="P341" i="36" s="1"/>
  <c r="K38" i="4"/>
  <c r="C227" i="36"/>
  <c r="L227" i="36" s="1"/>
  <c r="O227" i="36" s="1"/>
  <c r="P227" i="36" s="1"/>
  <c r="C265" i="36"/>
  <c r="L265" i="36" s="1"/>
  <c r="O265" i="36" s="1"/>
  <c r="P265" i="36" s="1"/>
  <c r="C284" i="36"/>
  <c r="L284" i="36" s="1"/>
  <c r="O284" i="36" s="1"/>
  <c r="P284" i="36" s="1"/>
  <c r="C246" i="36"/>
  <c r="L246" i="36" s="1"/>
  <c r="O246" i="36" s="1"/>
  <c r="P246" i="36" s="1"/>
  <c r="C303" i="36"/>
  <c r="L303" i="36" s="1"/>
  <c r="O303" i="36" s="1"/>
  <c r="P303" i="36" s="1"/>
  <c r="C6" i="36"/>
  <c r="L6" i="36" s="1"/>
  <c r="O6" i="36" s="1"/>
  <c r="P6" i="36" s="1"/>
  <c r="C18" i="36"/>
  <c r="L18" i="36" s="1"/>
  <c r="K4" i="4"/>
  <c r="C12" i="36"/>
  <c r="C24" i="36"/>
  <c r="L24" i="36" s="1"/>
  <c r="G18" i="23"/>
  <c r="K42" i="4"/>
  <c r="C47" i="36"/>
  <c r="L47" i="36" s="1"/>
  <c r="O47" i="36" s="1"/>
  <c r="P47" i="36" s="1"/>
  <c r="C107" i="36"/>
  <c r="L107" i="36" s="1"/>
  <c r="O107" i="36" s="1"/>
  <c r="P107" i="36" s="1"/>
  <c r="C62" i="36"/>
  <c r="L62" i="36" s="1"/>
  <c r="O62" i="36" s="1"/>
  <c r="P62" i="36" s="1"/>
  <c r="C77" i="36"/>
  <c r="L77" i="36" s="1"/>
  <c r="O77" i="36" s="1"/>
  <c r="P77" i="36" s="1"/>
  <c r="C152" i="36"/>
  <c r="L152" i="36" s="1"/>
  <c r="O152" i="36" s="1"/>
  <c r="P152" i="36" s="1"/>
  <c r="C92" i="36"/>
  <c r="L92" i="36" s="1"/>
  <c r="O92" i="36" s="1"/>
  <c r="P92" i="36" s="1"/>
  <c r="C122" i="36"/>
  <c r="L122" i="36" s="1"/>
  <c r="O122" i="36" s="1"/>
  <c r="P122" i="36" s="1"/>
  <c r="C137" i="36"/>
  <c r="L137" i="36" s="1"/>
  <c r="O137" i="36" s="1"/>
  <c r="P137" i="36" s="1"/>
  <c r="C182" i="36"/>
  <c r="L182" i="36" s="1"/>
  <c r="O182" i="36" s="1"/>
  <c r="P182" i="36" s="1"/>
  <c r="C167" i="36"/>
  <c r="L167" i="36" s="1"/>
  <c r="O167" i="36" s="1"/>
  <c r="P167" i="36" s="1"/>
  <c r="K12" i="4"/>
  <c r="C32" i="36"/>
  <c r="L32" i="36" s="1"/>
  <c r="O32" i="36" s="1"/>
  <c r="P32" i="36" s="1"/>
  <c r="C10" i="36"/>
  <c r="L10" i="36" s="1"/>
  <c r="O10" i="36" s="1"/>
  <c r="P10" i="36" s="1"/>
  <c r="C22" i="36"/>
  <c r="L22" i="36" s="1"/>
  <c r="O22" i="36" s="1"/>
  <c r="P22" i="36" s="1"/>
  <c r="C28" i="36"/>
  <c r="L28" i="36" s="1"/>
  <c r="O28" i="36" s="1"/>
  <c r="P28" i="36" s="1"/>
  <c r="C16" i="36"/>
  <c r="K8" i="4"/>
  <c r="C346" i="36"/>
  <c r="L346" i="36" s="1"/>
  <c r="C213" i="36"/>
  <c r="L213" i="36" s="1"/>
  <c r="O213" i="36" s="1"/>
  <c r="P213" i="36" s="1"/>
  <c r="C232" i="36"/>
  <c r="L232" i="36" s="1"/>
  <c r="C308" i="36"/>
  <c r="L308" i="36" s="1"/>
  <c r="C270" i="36"/>
  <c r="L270" i="36" s="1"/>
  <c r="C327" i="36"/>
  <c r="L327" i="36" s="1"/>
  <c r="C289" i="36"/>
  <c r="L289" i="36" s="1"/>
  <c r="K43" i="4"/>
  <c r="C251" i="36"/>
  <c r="L251" i="36" s="1"/>
  <c r="C293" i="36"/>
  <c r="L293" i="36" s="1"/>
  <c r="O293" i="36" s="1"/>
  <c r="P293" i="36" s="1"/>
  <c r="C312" i="36"/>
  <c r="L312" i="36" s="1"/>
  <c r="O312" i="36" s="1"/>
  <c r="P312" i="36" s="1"/>
  <c r="C198" i="36"/>
  <c r="L198" i="36" s="1"/>
  <c r="O198" i="36" s="1"/>
  <c r="P198" i="36" s="1"/>
  <c r="C331" i="36"/>
  <c r="L331" i="36" s="1"/>
  <c r="O331" i="36" s="1"/>
  <c r="P331" i="36" s="1"/>
  <c r="K28" i="4"/>
  <c r="C236" i="36"/>
  <c r="L236" i="36" s="1"/>
  <c r="O236" i="36" s="1"/>
  <c r="P236" i="36" s="1"/>
  <c r="C255" i="36"/>
  <c r="L255" i="36" s="1"/>
  <c r="O255" i="36" s="1"/>
  <c r="P255" i="36" s="1"/>
  <c r="C217" i="36"/>
  <c r="L217" i="36" s="1"/>
  <c r="O217" i="36" s="1"/>
  <c r="P217" i="36" s="1"/>
  <c r="C274" i="36"/>
  <c r="L274" i="36" s="1"/>
  <c r="O274" i="36" s="1"/>
  <c r="P274" i="36" s="1"/>
  <c r="J9" i="23"/>
  <c r="D140" i="36"/>
  <c r="M140" i="36" s="1"/>
  <c r="D80" i="36"/>
  <c r="D125" i="36"/>
  <c r="D110" i="36"/>
  <c r="M110" i="36" s="1"/>
  <c r="D95" i="36"/>
  <c r="D65" i="36"/>
  <c r="M65" i="36" s="1"/>
  <c r="D50" i="36"/>
  <c r="D170" i="36"/>
  <c r="M170" i="36" s="1"/>
  <c r="D185" i="36"/>
  <c r="M185" i="36" s="1"/>
  <c r="D155" i="36"/>
  <c r="M155" i="36" s="1"/>
  <c r="D35" i="36"/>
  <c r="E46" i="36"/>
  <c r="E91" i="36"/>
  <c r="E76" i="36"/>
  <c r="E166" i="36"/>
  <c r="N166" i="36" s="1"/>
  <c r="E106" i="36"/>
  <c r="E121" i="36"/>
  <c r="E136" i="36"/>
  <c r="N136" i="36" s="1"/>
  <c r="E61" i="36"/>
  <c r="N61" i="36" s="1"/>
  <c r="E31" i="36"/>
  <c r="N31" i="36" s="1"/>
  <c r="E151" i="36"/>
  <c r="N151" i="36" s="1"/>
  <c r="E181" i="36"/>
  <c r="H23" i="4"/>
  <c r="J16" i="23"/>
  <c r="J4" i="23"/>
  <c r="D345" i="36"/>
  <c r="M345" i="36" s="1"/>
  <c r="D212" i="36"/>
  <c r="D250" i="36"/>
  <c r="M250" i="36" s="1"/>
  <c r="D231" i="36"/>
  <c r="M231" i="36" s="1"/>
  <c r="D288" i="36"/>
  <c r="M288" i="36" s="1"/>
  <c r="D307" i="36"/>
  <c r="M307" i="36" s="1"/>
  <c r="D326" i="36"/>
  <c r="M326" i="36" s="1"/>
  <c r="D269" i="36"/>
  <c r="M269" i="36" s="1"/>
  <c r="D45" i="36"/>
  <c r="D75" i="36"/>
  <c r="D120" i="36"/>
  <c r="D135" i="36"/>
  <c r="M135" i="36" s="1"/>
  <c r="D150" i="36"/>
  <c r="M150" i="36" s="1"/>
  <c r="D180" i="36"/>
  <c r="M180" i="36" s="1"/>
  <c r="D90" i="36"/>
  <c r="D105" i="36"/>
  <c r="M105" i="36" s="1"/>
  <c r="D30" i="36"/>
  <c r="D60" i="36"/>
  <c r="M60" i="36" s="1"/>
  <c r="D165" i="36"/>
  <c r="M165" i="36" s="1"/>
  <c r="O24" i="36" l="1"/>
  <c r="P24" i="36" s="1"/>
  <c r="O156" i="36"/>
  <c r="P156" i="36" s="1"/>
  <c r="O171" i="36"/>
  <c r="P171" i="36" s="1"/>
  <c r="O141" i="36"/>
  <c r="P141" i="36" s="1"/>
  <c r="O186" i="36"/>
  <c r="P186" i="36" s="1"/>
  <c r="O270" i="36"/>
  <c r="P270" i="36" s="1"/>
  <c r="O346" i="36"/>
  <c r="P346" i="36" s="1"/>
  <c r="O65" i="36"/>
  <c r="P65" i="36" s="1"/>
  <c r="O327" i="36"/>
  <c r="P327" i="36" s="1"/>
  <c r="O326" i="36"/>
  <c r="P326" i="36" s="1"/>
  <c r="O165" i="36"/>
  <c r="O231" i="36"/>
  <c r="P231" i="36" s="1"/>
  <c r="O150" i="36"/>
  <c r="U150" i="36" s="1"/>
  <c r="O170" i="36"/>
  <c r="U170" i="36" s="1"/>
  <c r="O135" i="36"/>
  <c r="P135" i="36" s="1"/>
  <c r="O345" i="36"/>
  <c r="P345" i="36" s="1"/>
  <c r="D64" i="36"/>
  <c r="M64" i="36" s="1"/>
  <c r="D184" i="36"/>
  <c r="M184" i="36" s="1"/>
  <c r="D94" i="36"/>
  <c r="D49" i="36"/>
  <c r="D154" i="36"/>
  <c r="M154" i="36" s="1"/>
  <c r="D109" i="36"/>
  <c r="M109" i="36" s="1"/>
  <c r="D139" i="36"/>
  <c r="M139" i="36" s="1"/>
  <c r="D34" i="36"/>
  <c r="D79" i="36"/>
  <c r="D169" i="36"/>
  <c r="M169" i="36" s="1"/>
  <c r="D124" i="36"/>
  <c r="O60" i="36"/>
  <c r="P60" i="36" s="1"/>
  <c r="O308" i="36"/>
  <c r="P308" i="36" s="1"/>
  <c r="C169" i="36"/>
  <c r="L169" i="36" s="1"/>
  <c r="C34" i="36"/>
  <c r="L34" i="36" s="1"/>
  <c r="O34" i="36" s="1"/>
  <c r="P34" i="36" s="1"/>
  <c r="C184" i="36"/>
  <c r="L184" i="36" s="1"/>
  <c r="C154" i="36"/>
  <c r="L154" i="36" s="1"/>
  <c r="K14" i="4"/>
  <c r="C124" i="36"/>
  <c r="L124" i="36" s="1"/>
  <c r="O124" i="36" s="1"/>
  <c r="P124" i="36" s="1"/>
  <c r="C139" i="36"/>
  <c r="L139" i="36" s="1"/>
  <c r="C49" i="36"/>
  <c r="L49" i="36" s="1"/>
  <c r="O49" i="36" s="1"/>
  <c r="P49" i="36" s="1"/>
  <c r="C79" i="36"/>
  <c r="L79" i="36" s="1"/>
  <c r="O79" i="36" s="1"/>
  <c r="P79" i="36" s="1"/>
  <c r="C94" i="36"/>
  <c r="L94" i="36" s="1"/>
  <c r="O94" i="36" s="1"/>
  <c r="P94" i="36" s="1"/>
  <c r="C64" i="36"/>
  <c r="L64" i="36" s="1"/>
  <c r="C109" i="36"/>
  <c r="L109" i="36" s="1"/>
  <c r="P150" i="36"/>
  <c r="P153" i="36"/>
  <c r="U153" i="36"/>
  <c r="C178" i="36"/>
  <c r="L178" i="36" s="1"/>
  <c r="O178" i="36" s="1"/>
  <c r="P178" i="36" s="1"/>
  <c r="C193" i="36"/>
  <c r="L193" i="36" s="1"/>
  <c r="O193" i="36" s="1"/>
  <c r="P193" i="36" s="1"/>
  <c r="C163" i="36"/>
  <c r="L163" i="36" s="1"/>
  <c r="O163" i="36" s="1"/>
  <c r="P163" i="36" s="1"/>
  <c r="C43" i="36"/>
  <c r="L43" i="36" s="1"/>
  <c r="O43" i="36" s="1"/>
  <c r="P43" i="36" s="1"/>
  <c r="C148" i="36"/>
  <c r="L148" i="36" s="1"/>
  <c r="O148" i="36" s="1"/>
  <c r="P148" i="36" s="1"/>
  <c r="K23" i="4"/>
  <c r="C118" i="36"/>
  <c r="L118" i="36" s="1"/>
  <c r="O118" i="36" s="1"/>
  <c r="P118" i="36" s="1"/>
  <c r="C58" i="36"/>
  <c r="L58" i="36" s="1"/>
  <c r="O58" i="36" s="1"/>
  <c r="P58" i="36" s="1"/>
  <c r="C88" i="36"/>
  <c r="L88" i="36" s="1"/>
  <c r="O88" i="36" s="1"/>
  <c r="P88" i="36" s="1"/>
  <c r="C103" i="36"/>
  <c r="L103" i="36" s="1"/>
  <c r="O103" i="36" s="1"/>
  <c r="P103" i="36" s="1"/>
  <c r="C73" i="36"/>
  <c r="L73" i="36" s="1"/>
  <c r="O73" i="36" s="1"/>
  <c r="P73" i="36" s="1"/>
  <c r="C133" i="36"/>
  <c r="L133" i="36" s="1"/>
  <c r="O133" i="36" s="1"/>
  <c r="P133" i="36" s="1"/>
  <c r="O18" i="36"/>
  <c r="P18" i="36" s="1"/>
  <c r="C197" i="36"/>
  <c r="L197" i="36" s="1"/>
  <c r="O197" i="36" s="1"/>
  <c r="P197" i="36" s="1"/>
  <c r="C235" i="36"/>
  <c r="L235" i="36" s="1"/>
  <c r="O235" i="36" s="1"/>
  <c r="P235" i="36" s="1"/>
  <c r="C273" i="36"/>
  <c r="L273" i="36" s="1"/>
  <c r="O273" i="36" s="1"/>
  <c r="P273" i="36" s="1"/>
  <c r="C216" i="36"/>
  <c r="L216" i="36" s="1"/>
  <c r="O216" i="36" s="1"/>
  <c r="P216" i="36" s="1"/>
  <c r="C254" i="36"/>
  <c r="L254" i="36" s="1"/>
  <c r="O254" i="36" s="1"/>
  <c r="P254" i="36" s="1"/>
  <c r="C330" i="36"/>
  <c r="L330" i="36" s="1"/>
  <c r="O330" i="36" s="1"/>
  <c r="P330" i="36" s="1"/>
  <c r="C292" i="36"/>
  <c r="L292" i="36" s="1"/>
  <c r="O292" i="36" s="1"/>
  <c r="P292" i="36" s="1"/>
  <c r="C311" i="36"/>
  <c r="L311" i="36" s="1"/>
  <c r="O311" i="36" s="1"/>
  <c r="P311" i="36" s="1"/>
  <c r="K27" i="4"/>
  <c r="P170" i="36"/>
  <c r="C188" i="36"/>
  <c r="L188" i="36" s="1"/>
  <c r="O188" i="36" s="1"/>
  <c r="P188" i="36" s="1"/>
  <c r="C158" i="36"/>
  <c r="L158" i="36" s="1"/>
  <c r="O158" i="36" s="1"/>
  <c r="P158" i="36" s="1"/>
  <c r="K18" i="4"/>
  <c r="C173" i="36"/>
  <c r="L173" i="36" s="1"/>
  <c r="O173" i="36" s="1"/>
  <c r="P173" i="36" s="1"/>
  <c r="C38" i="36"/>
  <c r="L38" i="36" s="1"/>
  <c r="O38" i="36" s="1"/>
  <c r="P38" i="36" s="1"/>
  <c r="C98" i="36"/>
  <c r="L98" i="36" s="1"/>
  <c r="O98" i="36" s="1"/>
  <c r="P98" i="36" s="1"/>
  <c r="C143" i="36"/>
  <c r="L143" i="36" s="1"/>
  <c r="O143" i="36" s="1"/>
  <c r="P143" i="36" s="1"/>
  <c r="C113" i="36"/>
  <c r="L113" i="36" s="1"/>
  <c r="O113" i="36" s="1"/>
  <c r="P113" i="36" s="1"/>
  <c r="C128" i="36"/>
  <c r="L128" i="36" s="1"/>
  <c r="O128" i="36" s="1"/>
  <c r="P128" i="36" s="1"/>
  <c r="C68" i="36"/>
  <c r="L68" i="36" s="1"/>
  <c r="O68" i="36" s="1"/>
  <c r="P68" i="36" s="1"/>
  <c r="C83" i="36"/>
  <c r="L83" i="36" s="1"/>
  <c r="O83" i="36" s="1"/>
  <c r="P83" i="36" s="1"/>
  <c r="C53" i="36"/>
  <c r="L53" i="36" s="1"/>
  <c r="O53" i="36" s="1"/>
  <c r="P53" i="36" s="1"/>
  <c r="O250" i="36"/>
  <c r="P250" i="36" s="1"/>
  <c r="O105" i="36"/>
  <c r="P105" i="36" s="1"/>
  <c r="O110" i="36"/>
  <c r="P110" i="36" s="1"/>
  <c r="O185" i="36"/>
  <c r="P185" i="36" s="1"/>
  <c r="C37" i="36"/>
  <c r="L37" i="36" s="1"/>
  <c r="O37" i="36" s="1"/>
  <c r="P37" i="36" s="1"/>
  <c r="K17" i="4"/>
  <c r="C172" i="36"/>
  <c r="L172" i="36" s="1"/>
  <c r="O172" i="36" s="1"/>
  <c r="P172" i="36" s="1"/>
  <c r="C142" i="36"/>
  <c r="L142" i="36" s="1"/>
  <c r="O142" i="36" s="1"/>
  <c r="P142" i="36" s="1"/>
  <c r="C187" i="36"/>
  <c r="L187" i="36" s="1"/>
  <c r="O187" i="36" s="1"/>
  <c r="P187" i="36" s="1"/>
  <c r="C157" i="36"/>
  <c r="L157" i="36" s="1"/>
  <c r="O157" i="36" s="1"/>
  <c r="P157" i="36" s="1"/>
  <c r="C82" i="36"/>
  <c r="L82" i="36" s="1"/>
  <c r="O82" i="36" s="1"/>
  <c r="P82" i="36" s="1"/>
  <c r="C97" i="36"/>
  <c r="L97" i="36" s="1"/>
  <c r="O97" i="36" s="1"/>
  <c r="P97" i="36" s="1"/>
  <c r="C127" i="36"/>
  <c r="L127" i="36" s="1"/>
  <c r="O127" i="36" s="1"/>
  <c r="P127" i="36" s="1"/>
  <c r="C112" i="36"/>
  <c r="L112" i="36" s="1"/>
  <c r="O112" i="36" s="1"/>
  <c r="P112" i="36" s="1"/>
  <c r="C52" i="36"/>
  <c r="L52" i="36" s="1"/>
  <c r="O52" i="36" s="1"/>
  <c r="P52" i="36" s="1"/>
  <c r="C67" i="36"/>
  <c r="L67" i="36" s="1"/>
  <c r="O67" i="36" s="1"/>
  <c r="P67" i="36" s="1"/>
  <c r="C195" i="36"/>
  <c r="L195" i="36" s="1"/>
  <c r="O195" i="36" s="1"/>
  <c r="P195" i="36" s="1"/>
  <c r="C309" i="36"/>
  <c r="L309" i="36" s="1"/>
  <c r="O309" i="36" s="1"/>
  <c r="P309" i="36" s="1"/>
  <c r="C290" i="36"/>
  <c r="L290" i="36" s="1"/>
  <c r="O290" i="36" s="1"/>
  <c r="P290" i="36" s="1"/>
  <c r="C214" i="36"/>
  <c r="L214" i="36" s="1"/>
  <c r="O214" i="36" s="1"/>
  <c r="P214" i="36" s="1"/>
  <c r="C252" i="36"/>
  <c r="L252" i="36" s="1"/>
  <c r="O252" i="36" s="1"/>
  <c r="P252" i="36" s="1"/>
  <c r="C233" i="36"/>
  <c r="L233" i="36" s="1"/>
  <c r="O233" i="36" s="1"/>
  <c r="P233" i="36" s="1"/>
  <c r="C271" i="36"/>
  <c r="L271" i="36" s="1"/>
  <c r="O271" i="36" s="1"/>
  <c r="P271" i="36" s="1"/>
  <c r="C328" i="36"/>
  <c r="L328" i="36" s="1"/>
  <c r="O328" i="36" s="1"/>
  <c r="P328" i="36" s="1"/>
  <c r="K25" i="4"/>
  <c r="P138" i="36"/>
  <c r="U138" i="36"/>
  <c r="O307" i="36"/>
  <c r="P307" i="36" s="1"/>
  <c r="O288" i="36"/>
  <c r="P288" i="36" s="1"/>
  <c r="O30" i="36"/>
  <c r="P30" i="36" s="1"/>
  <c r="C253" i="36"/>
  <c r="L253" i="36" s="1"/>
  <c r="O253" i="36" s="1"/>
  <c r="P253" i="36" s="1"/>
  <c r="C272" i="36"/>
  <c r="L272" i="36" s="1"/>
  <c r="O272" i="36" s="1"/>
  <c r="P272" i="36" s="1"/>
  <c r="C291" i="36"/>
  <c r="L291" i="36" s="1"/>
  <c r="O291" i="36" s="1"/>
  <c r="P291" i="36" s="1"/>
  <c r="C310" i="36"/>
  <c r="L310" i="36" s="1"/>
  <c r="O310" i="36" s="1"/>
  <c r="P310" i="36" s="1"/>
  <c r="K26" i="4"/>
  <c r="C215" i="36"/>
  <c r="L215" i="36" s="1"/>
  <c r="O215" i="36" s="1"/>
  <c r="P215" i="36" s="1"/>
  <c r="C234" i="36"/>
  <c r="L234" i="36" s="1"/>
  <c r="O234" i="36" s="1"/>
  <c r="P234" i="36" s="1"/>
  <c r="C329" i="36"/>
  <c r="L329" i="36" s="1"/>
  <c r="O329" i="36" s="1"/>
  <c r="P329" i="36" s="1"/>
  <c r="C196" i="36"/>
  <c r="L196" i="36" s="1"/>
  <c r="O196" i="36" s="1"/>
  <c r="P196" i="36" s="1"/>
  <c r="O180" i="36"/>
  <c r="P180" i="36" s="1"/>
  <c r="O140" i="36"/>
  <c r="P140" i="36" s="1"/>
  <c r="P165" i="36"/>
  <c r="U165" i="36"/>
  <c r="C352" i="36"/>
  <c r="L352" i="36" s="1"/>
  <c r="O352" i="36" s="1"/>
  <c r="P352" i="36" s="1"/>
  <c r="C347" i="36"/>
  <c r="L347" i="36" s="1"/>
  <c r="O347" i="36" s="1"/>
  <c r="P347" i="36" s="1"/>
  <c r="C354" i="36"/>
  <c r="L354" i="36" s="1"/>
  <c r="O354" i="36" s="1"/>
  <c r="P354" i="36" s="1"/>
  <c r="C349" i="36"/>
  <c r="L349" i="36" s="1"/>
  <c r="O349" i="36" s="1"/>
  <c r="P349" i="36" s="1"/>
  <c r="C351" i="36"/>
  <c r="L351" i="36" s="1"/>
  <c r="O351" i="36" s="1"/>
  <c r="P351" i="36" s="1"/>
  <c r="K50" i="4"/>
  <c r="C348" i="36"/>
  <c r="L348" i="36" s="1"/>
  <c r="O348" i="36" s="1"/>
  <c r="P348" i="36" s="1"/>
  <c r="C353" i="36"/>
  <c r="L353" i="36" s="1"/>
  <c r="O353" i="36" s="1"/>
  <c r="P353" i="36" s="1"/>
  <c r="C350" i="36"/>
  <c r="L350" i="36" s="1"/>
  <c r="O350" i="36" s="1"/>
  <c r="P350" i="36" s="1"/>
  <c r="O232" i="36"/>
  <c r="P232" i="36" s="1"/>
  <c r="O251" i="36"/>
  <c r="P251" i="36" s="1"/>
  <c r="O289" i="36"/>
  <c r="P289" i="36" s="1"/>
  <c r="O269" i="36"/>
  <c r="P269" i="36" s="1"/>
  <c r="C46" i="36"/>
  <c r="L46" i="36" s="1"/>
  <c r="O46" i="36" s="1"/>
  <c r="P46" i="36" s="1"/>
  <c r="C61" i="36"/>
  <c r="L61" i="36" s="1"/>
  <c r="O61" i="36" s="1"/>
  <c r="P61" i="36" s="1"/>
  <c r="C91" i="36"/>
  <c r="L91" i="36" s="1"/>
  <c r="O91" i="36" s="1"/>
  <c r="P91" i="36" s="1"/>
  <c r="C136" i="36"/>
  <c r="L136" i="36" s="1"/>
  <c r="O136" i="36" s="1"/>
  <c r="P136" i="36" s="1"/>
  <c r="C151" i="36"/>
  <c r="L151" i="36" s="1"/>
  <c r="O151" i="36" s="1"/>
  <c r="P151" i="36" s="1"/>
  <c r="C76" i="36"/>
  <c r="L76" i="36" s="1"/>
  <c r="O76" i="36" s="1"/>
  <c r="P76" i="36" s="1"/>
  <c r="C106" i="36"/>
  <c r="L106" i="36" s="1"/>
  <c r="O106" i="36" s="1"/>
  <c r="P106" i="36" s="1"/>
  <c r="C166" i="36"/>
  <c r="L166" i="36" s="1"/>
  <c r="O166" i="36" s="1"/>
  <c r="C181" i="36"/>
  <c r="L181" i="36" s="1"/>
  <c r="O181" i="36" s="1"/>
  <c r="P181" i="36" s="1"/>
  <c r="C31" i="36"/>
  <c r="L31" i="36" s="1"/>
  <c r="O31" i="36" s="1"/>
  <c r="P31" i="36" s="1"/>
  <c r="K11" i="4"/>
  <c r="C121" i="36"/>
  <c r="L121" i="36" s="1"/>
  <c r="O121" i="36" s="1"/>
  <c r="P121" i="36" s="1"/>
  <c r="O155" i="36"/>
  <c r="P155" i="36" s="1"/>
  <c r="P168" i="36"/>
  <c r="U168" i="36"/>
  <c r="O169" i="36" l="1"/>
  <c r="P169" i="36" s="1"/>
  <c r="O64" i="36"/>
  <c r="P64" i="36" s="1"/>
  <c r="O154" i="36"/>
  <c r="P154" i="36" s="1"/>
  <c r="O184" i="36"/>
  <c r="P184" i="36" s="1"/>
  <c r="O139" i="36"/>
  <c r="P139" i="36" s="1"/>
  <c r="P166" i="36"/>
  <c r="U166" i="36"/>
  <c r="O109" i="36"/>
  <c r="P109" i="36" s="1"/>
  <c r="U154" i="36"/>
  <c r="U169" i="36" l="1"/>
</calcChain>
</file>

<file path=xl/sharedStrings.xml><?xml version="1.0" encoding="utf-8"?>
<sst xmlns="http://schemas.openxmlformats.org/spreadsheetml/2006/main" count="3490" uniqueCount="410">
  <si>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</si>
  <si>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</si>
  <si>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</si>
  <si>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</si>
  <si>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</si>
  <si>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</si>
  <si>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</si>
  <si>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</si>
  <si>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</si>
  <si>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</si>
  <si>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</si>
  <si>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</si>
  <si>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</si>
  <si>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</si>
  <si>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</si>
  <si>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</si>
  <si>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</si>
  <si>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</si>
  <si>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</si>
  <si>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</si>
  <si>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</si>
  <si>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</si>
  <si>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</si>
  <si>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</si>
  <si>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</si>
  <si>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</si>
  <si>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</si>
  <si>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</si>
  <si>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</si>
  <si>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</si>
  <si>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</si>
  <si>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</si>
  <si>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</si>
  <si>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</si>
  <si>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</si>
  <si>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</si>
  <si>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</si>
  <si>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</si>
  <si>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</si>
  <si>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</si>
  <si>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</si>
  <si>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</si>
  <si>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</si>
  <si>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</si>
  <si>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</si>
  <si>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</si>
  <si>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</si>
  <si>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</si>
  <si>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</si>
  <si>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</si>
  <si>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</si>
  <si>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</si>
  <si>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</si>
  <si>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</si>
  <si>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</si>
  <si>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</si>
  <si>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</si>
  <si>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</si>
  <si>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</si>
  <si>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</si>
  <si>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</si>
  <si>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</si>
  <si>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</si>
  <si>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</si>
  <si>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</si>
  <si>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</si>
  <si>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</si>
  <si>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</si>
  <si>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</si>
  <si>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</si>
  <si>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</si>
  <si>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</si>
  <si>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</si>
  <si>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</si>
  <si>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</si>
  <si>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</si>
  <si>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</si>
  <si>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</si>
  <si>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</si>
  <si>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</si>
  <si>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</si>
  <si>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</si>
  <si>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</si>
  <si>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</si>
  <si>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</si>
  <si>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</si>
  <si>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</si>
  <si>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</si>
  <si>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</si>
  <si>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</si>
  <si>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</si>
  <si>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</si>
  <si>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</si>
  <si>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</si>
  <si>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</si>
  <si>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</si>
  <si>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</si>
  <si>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</si>
  <si>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</si>
  <si>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</si>
  <si>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</si>
  <si>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</si>
  <si>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</si>
  <si>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</si>
  <si>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</si>
  <si>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</si>
  <si>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</si>
  <si>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</si>
  <si>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</si>
  <si>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</si>
  <si>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</si>
  <si>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</si>
  <si>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</si>
  <si>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</si>
  <si>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</si>
  <si>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</si>
  <si>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</si>
  <si>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</si>
  <si>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</si>
  <si>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</si>
  <si>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</si>
  <si>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</si>
  <si>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</si>
  <si>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</si>
  <si>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</si>
  <si>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</si>
  <si>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</si>
  <si>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</si>
  <si>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</si>
  <si>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</si>
  <si>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</si>
  <si>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</si>
  <si>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</si>
  <si>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</si>
  <si>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</si>
  <si>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</si>
  <si>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</si>
  <si>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</si>
  <si>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</si>
  <si>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</si>
  <si>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</si>
  <si>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</si>
  <si>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</si>
  <si>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</si>
  <si>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</si>
  <si>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</si>
  <si>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</si>
  <si>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</si>
  <si>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</si>
  <si>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</si>
  <si>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</si>
  <si>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</si>
  <si>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</si>
  <si>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</si>
  <si>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</si>
  <si>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</si>
  <si>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</si>
  <si>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</si>
  <si>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</si>
  <si>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</si>
  <si>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</si>
  <si>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</si>
  <si>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</si>
  <si>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</si>
  <si>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</si>
  <si>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</si>
  <si>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</si>
  <si>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</si>
  <si>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</si>
  <si>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</si>
  <si>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</si>
  <si>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</si>
  <si>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</si>
  <si>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</si>
  <si>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</si>
  <si>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</si>
  <si>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</si>
  <si>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</si>
  <si>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</si>
  <si>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</si>
  <si>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</si>
  <si>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</si>
  <si>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</si>
  <si>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</si>
  <si>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</si>
  <si>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</si>
  <si>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</si>
  <si>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</si>
  <si>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</si>
  <si>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</si>
  <si>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</si>
  <si>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</si>
  <si>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</si>
  <si>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</si>
  <si>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</si>
  <si>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</si>
  <si>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</si>
  <si>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</si>
  <si>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</si>
  <si>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</si>
  <si>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</si>
  <si>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</si>
  <si>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</si>
  <si>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</si>
  <si>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</si>
  <si>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</si>
  <si>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</si>
  <si>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</si>
  <si>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</si>
  <si>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</si>
  <si>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</si>
  <si>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</si>
  <si>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</si>
  <si>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</si>
  <si>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</si>
  <si>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</si>
  <si>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</si>
  <si>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</si>
  <si>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</si>
  <si>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</si>
  <si>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</si>
  <si>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</si>
  <si>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</si>
  <si>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</si>
  <si>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</si>
  <si>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</si>
  <si>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</si>
  <si>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</si>
  <si>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</si>
  <si>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</si>
  <si>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</si>
  <si>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</si>
  <si>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</si>
  <si>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</si>
  <si>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</si>
  <si>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</si>
  <si>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</si>
  <si>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</si>
  <si>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</si>
  <si>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</si>
  <si>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</si>
  <si>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</si>
  <si>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</si>
  <si>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</si>
  <si>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</si>
  <si>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</si>
  <si>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</si>
  <si>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</si>
  <si>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</si>
  <si>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</si>
  <si>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</si>
  <si>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</si>
  <si>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</si>
  <si>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</si>
  <si>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</si>
  <si>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</si>
  <si>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</si>
  <si>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</si>
  <si>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</si>
  <si>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</si>
  <si>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</si>
  <si>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</si>
  <si>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</si>
  <si>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</si>
  <si>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</si>
  <si>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</si>
  <si>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</si>
  <si>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</si>
  <si>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</si>
  <si>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</si>
  <si>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</si>
  <si>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</si>
  <si>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</si>
  <si>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</si>
  <si>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</si>
  <si>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</si>
  <si>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</si>
  <si>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</si>
  <si>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</si>
  <si>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</si>
  <si>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</si>
  <si>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</si>
  <si>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</si>
  <si>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</si>
  <si>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</si>
  <si>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</si>
  <si>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</si>
  <si>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</si>
  <si>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</si>
  <si>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</si>
  <si>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</si>
  <si>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</si>
  <si>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</si>
  <si>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</si>
  <si>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</si>
  <si>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</si>
  <si>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</si>
  <si>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</si>
  <si>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</si>
  <si>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</si>
  <si>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</si>
  <si>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</si>
  <si>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</si>
  <si>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</si>
  <si>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</si>
  <si>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</si>
  <si>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</si>
  <si>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</si>
  <si>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</si>
  <si>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</si>
  <si>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</si>
  <si>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</si>
  <si>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</si>
  <si>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Third Parties Service Contract</t>
  </si>
  <si>
    <t>Acceptance</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</si>
  <si>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</si>
  <si>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</si>
  <si>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</si>
  <si>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</si>
  <si>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</si>
  <si>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</si>
  <si>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</si>
  <si>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</si>
  <si>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</si>
  <si>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</si>
  <si>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</si>
  <si>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</si>
  <si>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</si>
  <si>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</si>
  <si>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</si>
  <si>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</si>
  <si>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</si>
  <si>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</si>
  <si>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</si>
  <si>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</si>
  <si>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</si>
  <si>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</si>
  <si>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</si>
  <si>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</si>
  <si>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</si>
  <si>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</si>
  <si>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</si>
  <si>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</si>
  <si>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</si>
  <si>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</si>
  <si>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</si>
  <si>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</si>
  <si>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</si>
  <si>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</si>
  <si>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</si>
  <si>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Control Implentation</t>
  </si>
  <si>
    <t>MEDIUM</t>
  </si>
  <si>
    <t xml:space="preserve">Residual Risk </t>
  </si>
  <si>
    <t>Short name</t>
  </si>
  <si>
    <t xml:space="preserve">Cyber Security Services </t>
  </si>
  <si>
    <t xml:space="preserve">Digitalization Services </t>
  </si>
  <si>
    <t>IT Services</t>
  </si>
  <si>
    <t>Laptops</t>
  </si>
  <si>
    <t>Workstations</t>
  </si>
  <si>
    <t>Synolgy NAS</t>
  </si>
  <si>
    <t>Firewall</t>
  </si>
  <si>
    <t>Web Server</t>
  </si>
  <si>
    <t>Security Cameras</t>
  </si>
  <si>
    <t>Mobile Devices</t>
  </si>
  <si>
    <t>Drone equipment</t>
  </si>
  <si>
    <t>File Server</t>
  </si>
  <si>
    <t>Modem</t>
  </si>
  <si>
    <t>Switch</t>
  </si>
  <si>
    <t>Windows OS</t>
  </si>
  <si>
    <t>Microsoft Office Suite</t>
  </si>
  <si>
    <t>Bussiness-specific software</t>
  </si>
  <si>
    <t>Headquarters</t>
  </si>
  <si>
    <t>Storage Room</t>
  </si>
  <si>
    <t>Computer Room</t>
  </si>
  <si>
    <t>Client Data</t>
  </si>
  <si>
    <t>Company Data</t>
  </si>
  <si>
    <t>Drone Data</t>
  </si>
  <si>
    <t>HeadQuarters</t>
  </si>
  <si>
    <t>Server Room</t>
  </si>
  <si>
    <t>Theft/Loss of data</t>
  </si>
  <si>
    <t>Destruction of data</t>
  </si>
  <si>
    <t>Intentional/Accidental disclosure of data</t>
  </si>
  <si>
    <t>Unauthorised access</t>
  </si>
  <si>
    <t xml:space="preserve">Laptops </t>
  </si>
  <si>
    <t>Synology NAS</t>
  </si>
  <si>
    <t>Drone Equipment</t>
  </si>
  <si>
    <t>Theft/Loss</t>
  </si>
  <si>
    <t>Unauthorized Use of Equipment</t>
  </si>
  <si>
    <t>Telecommunications/Network Systems failure</t>
  </si>
  <si>
    <t xml:space="preserve">Fire </t>
  </si>
  <si>
    <t>Physical Damage</t>
  </si>
  <si>
    <t>Business-specific Software</t>
  </si>
  <si>
    <t>Malware</t>
  </si>
  <si>
    <t>Denial Of Service</t>
  </si>
  <si>
    <t>MitM ( traffic alteration)</t>
  </si>
  <si>
    <t>Forcible Entry</t>
  </si>
  <si>
    <t>Extreme Temperatures or Humidity</t>
  </si>
  <si>
    <t>Client's employees data, network topologies, IPs, …</t>
  </si>
  <si>
    <t>Business-Specific software</t>
  </si>
  <si>
    <t>Business-Specific Software</t>
  </si>
  <si>
    <t>Cyber Security Software ( siem tools, network monitoring tools, …)</t>
  </si>
  <si>
    <t xml:space="preserve">Threat Assessment </t>
  </si>
  <si>
    <t>theft/loss of data</t>
  </si>
  <si>
    <t>intentional/accidental disclosure of data</t>
  </si>
  <si>
    <t>unauthorised access</t>
  </si>
  <si>
    <t>A system exists that conducts backups of data                                       Antivirus system                                                                                 Security Awareness training for employees</t>
  </si>
  <si>
    <t>A system exists that conducts backups of data                                       Antivirus system                                                                                 Security Awareness training for employees                                              Access control system</t>
  </si>
  <si>
    <t>A system exists that conducts backups of data                                       Antivirus system                                                                                 Security Awareness training for employees                                           Access control system</t>
  </si>
  <si>
    <t>A system exists that conducts backups of data                                       Antivirus system                                                                                 Security Awareness training for employees                                                         Access control system</t>
  </si>
  <si>
    <t>antivirus, firewall,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</si>
</sst>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1"/>
      <color rgb="FFFF0000"/>
      <name val="Calibri"/>
      <family val="2"/>
      <charset val="161"/>
      <scheme val="minor"/>
    </font>
  </fonts>
  <fills count="31">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2" tint="-9.9948118533890809E-2"/>
        <bgColor indexed="64"/>
      </patternFill>
    </fill>
  </fills>
  <borders count="20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ck">
        <color rgb="FFFF0000"/>
      </left>
      <right style="medium">
        <color rgb="FF4F81BD"/>
      </right>
      <top/>
      <bottom style="thick">
        <color rgb="FFFF0000"/>
      </bottom>
      <diagonal/>
    </border>
    <border>
      <left style="medium">
        <color rgb="FF4F81BD"/>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medium">
        <color rgb="FF4F81BD"/>
      </left>
      <right style="thin">
        <color rgb="FF4F81BD"/>
      </right>
      <top style="dotted">
        <color rgb="FF4F81BD"/>
      </top>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medium">
        <color rgb="FF4F81BD"/>
      </left>
      <right style="thin">
        <color auto="1"/>
      </right>
      <top/>
      <bottom/>
      <diagonal/>
    </border>
    <border>
      <left style="medium">
        <color rgb="FF4F81BD"/>
      </left>
      <right style="thin">
        <color auto="1"/>
      </right>
      <top/>
      <bottom style="medium">
        <color rgb="FF4F81BD"/>
      </bottom>
      <diagonal/>
    </border>
    <border>
      <left style="thin">
        <color rgb="FF4F81BD"/>
      </left>
      <right style="thin">
        <color rgb="FF4F81BD"/>
      </right>
      <top style="thick">
        <color rgb="FFFF0000"/>
      </top>
      <bottom/>
      <diagonal/>
    </border>
    <border>
      <left style="thin">
        <color auto="1"/>
      </left>
      <right/>
      <top/>
      <bottom/>
      <diagonal/>
    </border>
    <border>
      <left style="medium">
        <color rgb="FF4F81BD"/>
      </left>
      <right style="thin">
        <color auto="1"/>
      </right>
      <top style="medium">
        <color rgb="FF4F81BD"/>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medium">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thin">
        <color rgb="FF4F81BD"/>
      </left>
      <right style="medium">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style="thick">
        <color rgb="FFFF0000"/>
      </top>
      <bottom style="dotted">
        <color rgb="FF4F81BD"/>
      </bottom>
      <diagonal/>
    </border>
    <border>
      <left style="medium">
        <color rgb="FF4F81BD"/>
      </left>
      <right style="thick">
        <color rgb="FFFF0000"/>
      </right>
      <top style="dotted">
        <color rgb="FF4F81BD"/>
      </top>
      <bottom style="dotted">
        <color rgb="FF4F81BD"/>
      </bottom>
      <diagonal/>
    </border>
    <border>
      <left style="medium">
        <color rgb="FF4F81BD"/>
      </left>
      <right style="thick">
        <color rgb="FFFF0000"/>
      </right>
      <top style="dotted">
        <color rgb="FF4F81BD"/>
      </top>
      <bottom style="medium">
        <color rgb="FF4F81BD"/>
      </bottom>
      <diagonal/>
    </border>
    <border>
      <left style="medium">
        <color rgb="FF4F81BD"/>
      </left>
      <right style="thick">
        <color rgb="FFFF0000"/>
      </right>
      <top style="medium">
        <color rgb="FF4F81BD"/>
      </top>
      <bottom style="dotted">
        <color rgb="FF4F81BD"/>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thick">
        <color rgb="FFFF0000"/>
      </top>
      <bottom style="dotted">
        <color rgb="FF4F81BD"/>
      </bottom>
      <diagonal/>
    </border>
    <border>
      <left style="thin">
        <color rgb="FF4F81BD"/>
      </left>
      <right/>
      <top style="dotted">
        <color rgb="FF4F81BD"/>
      </top>
      <bottom style="dotted">
        <color rgb="FF4F81BD"/>
      </bottom>
      <diagonal/>
    </border>
    <border>
      <left style="thin">
        <color rgb="FF4F81BD"/>
      </left>
      <right/>
      <top style="dotted">
        <color rgb="FF4F81BD"/>
      </top>
      <bottom style="medium">
        <color rgb="FF4F81BD"/>
      </bottom>
      <diagonal/>
    </border>
    <border>
      <left style="thin">
        <color rgb="FF4F81BD"/>
      </left>
      <right/>
      <top style="medium">
        <color rgb="FF4F81BD"/>
      </top>
      <bottom style="dotted">
        <color rgb="FF4F81BD"/>
      </bottom>
      <diagonal/>
    </border>
    <border>
      <left style="thin">
        <color rgb="FF4F81BD"/>
      </left>
      <right/>
      <top style="medium">
        <color rgb="FF4F81BD"/>
      </top>
      <bottom/>
      <diagonal/>
    </border>
    <border>
      <left style="thin">
        <color rgb="FF4F81BD"/>
      </left>
      <right/>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thin">
        <color rgb="FF4F81BD"/>
      </left>
      <right style="medium">
        <color rgb="FF4F81BD"/>
      </right>
      <top style="medium">
        <color rgb="FF4F81BD"/>
      </top>
      <bottom style="hair">
        <color rgb="FF4F81BD"/>
      </bottom>
      <diagonal/>
    </border>
    <border>
      <left style="thin">
        <color rgb="FF4F81BD"/>
      </left>
      <right style="medium">
        <color rgb="FF4F81BD"/>
      </right>
      <top style="hair">
        <color rgb="FF4F81BD"/>
      </top>
      <bottom style="medium">
        <color rgb="FF4F81BD"/>
      </bottom>
      <diagonal/>
    </border>
    <border>
      <left style="medium">
        <color rgb="FF4F81BD"/>
      </left>
      <right style="thick">
        <color rgb="FFFF0000"/>
      </right>
      <top style="medium">
        <color rgb="FF4F81BD"/>
      </top>
      <bottom style="thick">
        <color rgb="FFFF0000"/>
      </bottom>
      <diagonal/>
    </border>
    <border>
      <left style="medium">
        <color rgb="FF4F81BD"/>
      </left>
      <right style="thin">
        <color rgb="FF4F81BD"/>
      </right>
      <top style="medium">
        <color rgb="FF4F81BD"/>
      </top>
      <bottom style="thick">
        <color rgb="FFFF0000"/>
      </bottom>
      <diagonal/>
    </border>
    <border>
      <left style="thin">
        <color rgb="FF4F81BD"/>
      </left>
      <right style="thin">
        <color rgb="FF4F81BD"/>
      </right>
      <top style="medium">
        <color rgb="FF4F81BD"/>
      </top>
      <bottom style="thick">
        <color rgb="FFFF0000"/>
      </bottom>
      <diagonal/>
    </border>
    <border>
      <left style="thin">
        <color rgb="FF4F81BD"/>
      </left>
      <right/>
      <top style="medium">
        <color rgb="FF4F81BD"/>
      </top>
      <bottom style="thick">
        <color rgb="FFFF0000"/>
      </bottom>
      <diagonal/>
    </border>
    <border>
      <left style="medium">
        <color rgb="FF4F81BD"/>
      </left>
      <right style="thick">
        <color rgb="FFFF0000"/>
      </right>
      <top/>
      <bottom style="dotted">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thin">
        <color rgb="FF4F81BD"/>
      </left>
      <right style="thin">
        <color rgb="FF4F81BD"/>
      </right>
      <top style="dotted">
        <color rgb="FF4F81BD"/>
      </top>
      <bottom/>
      <diagonal/>
    </border>
    <border>
      <left style="thin">
        <color rgb="FF4F81BD"/>
      </left>
      <right style="medium">
        <color rgb="FF4F81BD"/>
      </right>
      <top style="dotted">
        <color rgb="FF4F81BD"/>
      </top>
      <bottom/>
      <diagonal/>
    </border>
    <border>
      <left style="medium">
        <color rgb="FF4F81BD"/>
      </left>
      <right style="medium">
        <color rgb="FF4F81BD"/>
      </right>
      <top style="dotted">
        <color rgb="FF4F81BD"/>
      </top>
      <bottom/>
      <diagonal/>
    </border>
    <border>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5" fillId="6" borderId="0" applyNumberFormat="0" applyBorder="0" applyAlignment="0" applyProtection="0"/>
    <xf numFmtId="0" fontId="21" fillId="0" borderId="0"/>
    <xf numFmtId="0" fontId="31" fillId="14" borderId="0" applyNumberFormat="0" applyBorder="0" applyAlignment="0" applyProtection="0"/>
    <xf numFmtId="0" fontId="32" fillId="12" borderId="0" applyNumberFormat="0" applyBorder="0" applyAlignment="0" applyProtection="0"/>
    <xf numFmtId="164" fontId="21" fillId="0" borderId="0" applyFont="0" applyFill="0" applyBorder="0" applyAlignment="0" applyProtection="0"/>
    <xf numFmtId="0" fontId="33" fillId="5" borderId="0" applyNumberFormat="0" applyBorder="0" applyAlignment="0" applyProtection="0"/>
    <xf numFmtId="0" fontId="34" fillId="13" borderId="48" applyNumberFormat="0" applyAlignment="0" applyProtection="0"/>
    <xf numFmtId="0" fontId="35" fillId="6" borderId="0" applyNumberFormat="0" applyBorder="0" applyAlignment="0" applyProtection="0"/>
    <xf numFmtId="0" fontId="52" fillId="0" borderId="0"/>
    <xf numFmtId="0" fontId="6" fillId="0" borderId="0"/>
    <xf numFmtId="0" fontId="5" fillId="0" borderId="0"/>
    <xf numFmtId="0" fontId="55"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749">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xf numFmtId="0" fontId="7" fillId="0" borderId="16" xfId="0" applyFont="1" applyBorder="1" applyAlignment="1">
      <alignment horizontal="justify" vertical="center" wrapText="1"/>
    </xf>
    <xf numFmtId="0" fontId="14" fillId="0" borderId="16" xfId="0" applyFont="1" applyBorder="1"/>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7" fillId="0" borderId="16" xfId="0" applyFont="1" applyBorder="1" applyAlignment="1">
      <alignment vertical="center" wrapText="1"/>
    </xf>
    <xf numFmtId="0" fontId="17" fillId="0" borderId="16" xfId="0" applyFont="1" applyBorder="1"/>
    <xf numFmtId="0" fontId="14" fillId="0" borderId="31" xfId="0" applyFont="1" applyBorder="1"/>
    <xf numFmtId="0" fontId="14" fillId="3" borderId="18" xfId="0" applyFont="1" applyFill="1" applyBorder="1"/>
    <xf numFmtId="0" fontId="14" fillId="3" borderId="16" xfId="0" applyFont="1" applyFill="1" applyBorder="1"/>
    <xf numFmtId="0" fontId="21" fillId="0" borderId="0" xfId="2"/>
    <xf numFmtId="0" fontId="0" fillId="0" borderId="16" xfId="0" applyBorder="1" applyAlignment="1">
      <alignment wrapText="1" shrinkToFit="1"/>
    </xf>
    <xf numFmtId="0" fontId="22" fillId="0" borderId="16" xfId="0" applyFont="1" applyBorder="1" applyAlignment="1">
      <alignment horizontal="justify" vertical="center" wrapText="1"/>
    </xf>
    <xf numFmtId="0" fontId="26" fillId="0" borderId="0" xfId="0" applyFont="1"/>
    <xf numFmtId="0" fontId="27" fillId="0" borderId="0" xfId="0" applyFont="1"/>
    <xf numFmtId="0" fontId="13" fillId="3" borderId="13" xfId="0" applyFont="1" applyFill="1" applyBorder="1" applyAlignment="1">
      <alignment horizontal="center" vertical="center"/>
    </xf>
    <xf numFmtId="0" fontId="28" fillId="0" borderId="45" xfId="0" applyFont="1" applyBorder="1" applyAlignment="1">
      <alignment horizontal="justify" vertical="center" wrapText="1"/>
    </xf>
    <xf numFmtId="0" fontId="29" fillId="0" borderId="49" xfId="0" applyFont="1" applyBorder="1" applyAlignment="1">
      <alignment horizontal="justify" vertical="center" wrapText="1"/>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30" fillId="3" borderId="4" xfId="0" applyFont="1" applyFill="1" applyBorder="1"/>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36" fillId="0" borderId="16" xfId="0" applyFont="1" applyBorder="1" applyAlignment="1">
      <alignment horizontal="center" vertical="center" wrapText="1"/>
    </xf>
    <xf numFmtId="0" fontId="0" fillId="16" borderId="61" xfId="0" applyFill="1" applyBorder="1" applyAlignment="1">
      <alignment horizontal="center" wrapText="1" shrinkToFit="1"/>
    </xf>
    <xf numFmtId="0" fontId="0" fillId="10" borderId="0" xfId="0" applyFill="1"/>
    <xf numFmtId="0" fontId="8" fillId="10" borderId="20" xfId="0" applyFont="1" applyFill="1" applyBorder="1" applyAlignment="1">
      <alignment horizontal="justify" vertical="center" wrapText="1"/>
    </xf>
    <xf numFmtId="0" fontId="8" fillId="10" borderId="21" xfId="0" applyFont="1" applyFill="1" applyBorder="1" applyAlignment="1">
      <alignment horizontal="justify" vertical="center" wrapText="1"/>
    </xf>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3" xfId="0" applyFont="1" applyBorder="1" applyAlignment="1">
      <alignment horizontal="justify" vertical="center" wrapText="1"/>
    </xf>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13" fillId="10" borderId="15" xfId="0" applyFont="1" applyFill="1" applyBorder="1" applyAlignment="1">
      <alignment horizontal="center" vertical="center"/>
    </xf>
    <xf numFmtId="0" fontId="26" fillId="11" borderId="0" xfId="0" applyFont="1" applyFill="1"/>
    <xf numFmtId="0" fontId="38" fillId="11" borderId="50" xfId="0" applyFont="1" applyFill="1" applyBorder="1" applyAlignment="1">
      <alignment horizontal="center" vertical="center" wrapText="1"/>
    </xf>
    <xf numFmtId="0" fontId="38" fillId="11" borderId="50" xfId="0" applyFont="1" applyFill="1" applyBorder="1" applyAlignment="1">
      <alignment horizontal="center" vertical="center"/>
    </xf>
    <xf numFmtId="0" fontId="40" fillId="19" borderId="70" xfId="2" applyFont="1" applyFill="1" applyBorder="1" applyAlignment="1">
      <alignment horizontal="center" vertical="center" wrapText="1" readingOrder="1"/>
    </xf>
    <xf numFmtId="0" fontId="16" fillId="7" borderId="71" xfId="2" applyFont="1" applyFill="1" applyBorder="1" applyAlignment="1">
      <alignment horizontal="center" vertical="center" wrapText="1"/>
    </xf>
    <xf numFmtId="0" fontId="42" fillId="20" borderId="72" xfId="2" applyFont="1" applyFill="1" applyBorder="1" applyAlignment="1">
      <alignment horizontal="left" vertical="top" wrapText="1" readingOrder="1"/>
    </xf>
    <xf numFmtId="0" fontId="44" fillId="20" borderId="76" xfId="2" applyFont="1" applyFill="1" applyBorder="1" applyAlignment="1">
      <alignment horizontal="center" wrapText="1" readingOrder="1"/>
    </xf>
    <xf numFmtId="0" fontId="45" fillId="21" borderId="77" xfId="2" applyFont="1" applyFill="1" applyBorder="1" applyAlignment="1">
      <alignment horizontal="center" wrapText="1"/>
    </xf>
    <xf numFmtId="0" fontId="43" fillId="22" borderId="78" xfId="2" applyFont="1" applyFill="1" applyBorder="1" applyAlignment="1">
      <alignment vertical="top" wrapText="1"/>
    </xf>
    <xf numFmtId="0" fontId="43" fillId="22" borderId="78" xfId="2" applyFont="1" applyFill="1" applyBorder="1" applyAlignment="1">
      <alignment horizontal="left" vertical="top" wrapText="1" readingOrder="1"/>
    </xf>
    <xf numFmtId="0" fontId="44" fillId="22" borderId="30" xfId="2" applyFont="1" applyFill="1" applyBorder="1" applyAlignment="1">
      <alignment horizontal="center" wrapText="1" readingOrder="1"/>
    </xf>
    <xf numFmtId="0" fontId="45" fillId="23" borderId="77" xfId="2" applyFont="1" applyFill="1" applyBorder="1" applyAlignment="1">
      <alignment horizontal="center" wrapText="1"/>
    </xf>
    <xf numFmtId="0" fontId="43" fillId="20" borderId="79" xfId="2" applyFont="1" applyFill="1" applyBorder="1" applyAlignment="1">
      <alignment horizontal="left" vertical="top" wrapText="1" readingOrder="1"/>
    </xf>
    <xf numFmtId="0" fontId="44" fillId="20" borderId="30" xfId="2" applyFont="1" applyFill="1" applyBorder="1" applyAlignment="1">
      <alignment horizontal="center" wrapText="1" readingOrder="1"/>
    </xf>
    <xf numFmtId="0" fontId="41" fillId="20" borderId="80" xfId="2" applyFont="1" applyFill="1" applyBorder="1" applyAlignment="1">
      <alignment horizontal="left" vertical="top" wrapText="1" readingOrder="1"/>
    </xf>
    <xf numFmtId="0" fontId="41" fillId="20" borderId="80" xfId="2" applyFont="1" applyFill="1" applyBorder="1" applyAlignment="1">
      <alignment vertical="top" wrapText="1" readingOrder="1"/>
    </xf>
    <xf numFmtId="0" fontId="44"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5" fillId="23" borderId="16" xfId="2" applyFont="1" applyFill="1" applyBorder="1" applyAlignment="1">
      <alignment horizontal="center" wrapText="1"/>
    </xf>
    <xf numFmtId="0" fontId="45" fillId="0" borderId="16" xfId="2" applyFont="1" applyBorder="1" applyAlignment="1">
      <alignment horizontal="center" wrapText="1"/>
    </xf>
    <xf numFmtId="0" fontId="44" fillId="22" borderId="81" xfId="2" applyFont="1" applyFill="1" applyBorder="1" applyAlignment="1">
      <alignment horizontal="left" vertical="top" wrapText="1" readingOrder="1"/>
    </xf>
    <xf numFmtId="0" fontId="45" fillId="21" borderId="16" xfId="2" applyFont="1" applyFill="1" applyBorder="1" applyAlignment="1">
      <alignment horizontal="center" wrapText="1"/>
    </xf>
    <xf numFmtId="0" fontId="45" fillId="8" borderId="16" xfId="2" applyFont="1" applyFill="1" applyBorder="1" applyAlignment="1">
      <alignment horizontal="center" wrapText="1"/>
    </xf>
    <xf numFmtId="0" fontId="46" fillId="22" borderId="81" xfId="2" applyFont="1" applyFill="1" applyBorder="1" applyAlignment="1">
      <alignment horizontal="left" vertical="top" wrapText="1" readingOrder="1"/>
    </xf>
    <xf numFmtId="0" fontId="47" fillId="20" borderId="82" xfId="2" applyFont="1" applyFill="1" applyBorder="1" applyAlignment="1">
      <alignment horizontal="left" vertical="top" wrapText="1" readingOrder="1"/>
    </xf>
    <xf numFmtId="0" fontId="47" fillId="20" borderId="83" xfId="2" applyFont="1" applyFill="1" applyBorder="1" applyAlignment="1">
      <alignment horizontal="left" vertical="top" wrapText="1" readingOrder="1"/>
    </xf>
    <xf numFmtId="0" fontId="47" fillId="20" borderId="84" xfId="2" applyFont="1" applyFill="1" applyBorder="1" applyAlignment="1">
      <alignment horizontal="left" vertical="top" wrapText="1" readingOrder="1"/>
    </xf>
    <xf numFmtId="0" fontId="49" fillId="22" borderId="88" xfId="2" applyFont="1" applyFill="1" applyBorder="1" applyAlignment="1">
      <alignment horizontal="left" vertical="top" wrapText="1" readingOrder="1"/>
    </xf>
    <xf numFmtId="0" fontId="49" fillId="22" borderId="79" xfId="2" applyFont="1" applyFill="1" applyBorder="1" applyAlignment="1">
      <alignment horizontal="left" vertical="top" wrapText="1" readingOrder="1"/>
    </xf>
    <xf numFmtId="0" fontId="49" fillId="22" borderId="89" xfId="2" applyFont="1" applyFill="1" applyBorder="1" applyAlignment="1">
      <alignment horizontal="left" vertical="top" wrapText="1" readingOrder="1"/>
    </xf>
    <xf numFmtId="0" fontId="50" fillId="20" borderId="93" xfId="2" applyFont="1" applyFill="1" applyBorder="1" applyAlignment="1">
      <alignment horizontal="left" vertical="top" wrapText="1" readingOrder="1"/>
    </xf>
    <xf numFmtId="0" fontId="50" fillId="20" borderId="30" xfId="2" applyFont="1" applyFill="1" applyBorder="1" applyAlignment="1">
      <alignment horizontal="left" vertical="top" wrapText="1" readingOrder="1"/>
    </xf>
    <xf numFmtId="0" fontId="50" fillId="20" borderId="94" xfId="2" applyFont="1" applyFill="1" applyBorder="1" applyAlignment="1">
      <alignment horizontal="left" vertical="top" wrapText="1" readingOrder="1"/>
    </xf>
    <xf numFmtId="0" fontId="46" fillId="17" borderId="98" xfId="2" applyFont="1" applyFill="1" applyBorder="1" applyAlignment="1">
      <alignment horizontal="left" vertical="top" wrapText="1" readingOrder="1"/>
    </xf>
    <xf numFmtId="0" fontId="46" fillId="17" borderId="99" xfId="2" applyFont="1" applyFill="1" applyBorder="1" applyAlignment="1">
      <alignment vertical="top" wrapText="1" readingOrder="1"/>
    </xf>
    <xf numFmtId="0" fontId="46" fillId="17" borderId="100" xfId="2" applyFont="1" applyFill="1" applyBorder="1" applyAlignment="1">
      <alignment vertical="top" wrapText="1" readingOrder="1"/>
    </xf>
    <xf numFmtId="0" fontId="44" fillId="20" borderId="76" xfId="2" applyFont="1" applyFill="1" applyBorder="1" applyAlignment="1">
      <alignment horizontal="center" vertical="center" wrapText="1" readingOrder="1"/>
    </xf>
    <xf numFmtId="0" fontId="44"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51" fillId="20" borderId="101" xfId="2" applyFont="1" applyFill="1" applyBorder="1" applyAlignment="1">
      <alignment horizontal="center" vertical="top" wrapText="1" readingOrder="1"/>
    </xf>
    <xf numFmtId="0" fontId="49" fillId="20" borderId="102" xfId="2" applyFont="1" applyFill="1" applyBorder="1" applyAlignment="1">
      <alignment horizontal="left" vertical="top" wrapText="1" readingOrder="1"/>
    </xf>
    <xf numFmtId="0" fontId="49" fillId="20" borderId="103" xfId="2" applyFont="1" applyFill="1" applyBorder="1" applyAlignment="1">
      <alignment horizontal="left" vertical="top" wrapText="1" readingOrder="1"/>
    </xf>
    <xf numFmtId="0" fontId="42" fillId="20" borderId="104" xfId="2" applyFont="1" applyFill="1" applyBorder="1" applyAlignment="1">
      <alignment horizontal="left" vertical="top" wrapText="1" readingOrder="1"/>
    </xf>
    <xf numFmtId="0" fontId="44" fillId="20" borderId="104" xfId="2" applyFont="1" applyFill="1" applyBorder="1" applyAlignment="1">
      <alignment horizontal="center" vertical="top" wrapText="1" readingOrder="1"/>
    </xf>
    <xf numFmtId="0" fontId="42" fillId="9" borderId="104" xfId="2" applyFont="1" applyFill="1" applyBorder="1" applyAlignment="1">
      <alignment horizontal="center" vertical="top" wrapText="1" readingOrder="1"/>
    </xf>
    <xf numFmtId="0" fontId="42" fillId="17" borderId="104" xfId="2" applyFont="1" applyFill="1" applyBorder="1" applyAlignment="1">
      <alignment horizontal="center" vertical="top" wrapText="1" readingOrder="1"/>
    </xf>
    <xf numFmtId="0" fontId="45" fillId="23" borderId="22" xfId="2" applyFont="1" applyFill="1" applyBorder="1" applyAlignment="1">
      <alignment horizontal="center" wrapText="1"/>
    </xf>
    <xf numFmtId="0" fontId="45" fillId="21" borderId="23" xfId="2" applyFont="1" applyFill="1" applyBorder="1" applyAlignment="1">
      <alignment horizontal="center" wrapText="1"/>
    </xf>
    <xf numFmtId="0" fontId="45" fillId="21" borderId="24" xfId="2" applyFont="1" applyFill="1" applyBorder="1" applyAlignment="1">
      <alignment horizontal="center" wrapText="1"/>
    </xf>
    <xf numFmtId="0" fontId="51" fillId="22" borderId="101" xfId="2" applyFont="1" applyFill="1" applyBorder="1" applyAlignment="1">
      <alignment horizontal="center" vertical="top" wrapText="1" readingOrder="1"/>
    </xf>
    <xf numFmtId="0" fontId="49" fillId="0" borderId="102" xfId="2" applyFont="1" applyBorder="1" applyAlignment="1">
      <alignment horizontal="left" vertical="top" wrapText="1" readingOrder="1"/>
    </xf>
    <xf numFmtId="0" fontId="49" fillId="0" borderId="103" xfId="2" applyFont="1" applyBorder="1" applyAlignment="1">
      <alignment horizontal="left" vertical="top" wrapText="1" readingOrder="1"/>
    </xf>
    <xf numFmtId="0" fontId="42" fillId="22" borderId="104" xfId="2" applyFont="1" applyFill="1" applyBorder="1" applyAlignment="1">
      <alignment horizontal="left" vertical="top" wrapText="1" readingOrder="1"/>
    </xf>
    <xf numFmtId="0" fontId="44" fillId="22" borderId="104" xfId="2" applyFont="1" applyFill="1" applyBorder="1" applyAlignment="1">
      <alignment horizontal="center" vertical="top" wrapText="1" readingOrder="1"/>
    </xf>
    <xf numFmtId="0" fontId="45" fillId="21" borderId="25" xfId="2" applyFont="1" applyFill="1" applyBorder="1" applyAlignment="1">
      <alignment horizontal="center" wrapText="1"/>
    </xf>
    <xf numFmtId="0" fontId="45" fillId="23" borderId="26" xfId="2" applyFont="1" applyFill="1" applyBorder="1" applyAlignment="1">
      <alignment horizontal="center" wrapText="1"/>
    </xf>
    <xf numFmtId="0" fontId="42" fillId="18" borderId="104" xfId="2" applyFont="1" applyFill="1" applyBorder="1" applyAlignment="1">
      <alignment horizontal="center" vertical="top" wrapText="1" readingOrder="1"/>
    </xf>
    <xf numFmtId="0" fontId="45" fillId="23" borderId="27" xfId="2" applyFont="1" applyFill="1" applyBorder="1" applyAlignment="1">
      <alignment horizontal="center" wrapText="1"/>
    </xf>
    <xf numFmtId="0" fontId="45" fillId="21" borderId="28" xfId="2" applyFont="1" applyFill="1" applyBorder="1" applyAlignment="1">
      <alignment horizontal="center" wrapText="1"/>
    </xf>
    <xf numFmtId="0" fontId="45" fillId="21" borderId="29" xfId="2" applyFont="1" applyFill="1" applyBorder="1" applyAlignment="1">
      <alignment horizontal="center" wrapText="1"/>
    </xf>
    <xf numFmtId="0" fontId="51" fillId="20" borderId="105" xfId="2" applyFont="1" applyFill="1" applyBorder="1" applyAlignment="1">
      <alignment horizontal="center" vertical="top" wrapText="1" readingOrder="1"/>
    </xf>
    <xf numFmtId="0" fontId="49" fillId="20" borderId="106" xfId="2" applyFont="1" applyFill="1" applyBorder="1" applyAlignment="1">
      <alignment horizontal="left" vertical="top" wrapText="1" readingOrder="1"/>
    </xf>
    <xf numFmtId="0" fontId="49" fillId="20" borderId="107" xfId="2" applyFont="1" applyFill="1" applyBorder="1" applyAlignment="1">
      <alignment horizontal="left" vertical="top" wrapText="1" readingOrder="1"/>
    </xf>
    <xf numFmtId="0" fontId="48" fillId="19" borderId="70" xfId="2" applyFont="1" applyFill="1" applyBorder="1" applyAlignment="1">
      <alignment horizontal="center" vertical="center" wrapText="1" readingOrder="1"/>
    </xf>
    <xf numFmtId="0" fontId="42" fillId="9" borderId="72" xfId="2" applyFont="1" applyFill="1" applyBorder="1" applyAlignment="1">
      <alignment horizontal="center" wrapText="1" readingOrder="1"/>
    </xf>
    <xf numFmtId="0" fontId="42" fillId="17" borderId="71" xfId="2" applyFont="1" applyFill="1" applyBorder="1" applyAlignment="1">
      <alignment horizontal="center" wrapText="1" readingOrder="1"/>
    </xf>
    <xf numFmtId="49" fontId="42" fillId="17" borderId="71" xfId="2" applyNumberFormat="1" applyFont="1" applyFill="1" applyBorder="1" applyAlignment="1">
      <alignment horizontal="center" wrapText="1" readingOrder="1"/>
    </xf>
    <xf numFmtId="0" fontId="42" fillId="18" borderId="71" xfId="2" applyFont="1" applyFill="1" applyBorder="1" applyAlignment="1">
      <alignment horizontal="center" wrapText="1" readingOrder="1"/>
    </xf>
    <xf numFmtId="49" fontId="42" fillId="18" borderId="71" xfId="2" applyNumberFormat="1" applyFont="1" applyFill="1" applyBorder="1" applyAlignment="1">
      <alignment horizontal="center" wrapText="1" readingOrder="1"/>
    </xf>
    <xf numFmtId="0" fontId="44" fillId="22" borderId="81" xfId="2" applyFont="1" applyFill="1" applyBorder="1" applyAlignment="1">
      <alignment horizontal="center" vertical="top" wrapText="1" readingOrder="1"/>
    </xf>
    <xf numFmtId="0" fontId="44" fillId="22" borderId="81" xfId="2" applyFont="1" applyFill="1" applyBorder="1" applyAlignment="1">
      <alignment horizontal="center" wrapText="1" readingOrder="1"/>
    </xf>
    <xf numFmtId="0" fontId="44" fillId="22" borderId="97" xfId="2" applyFont="1" applyFill="1" applyBorder="1" applyAlignment="1">
      <alignment horizontal="center" vertical="top" wrapText="1" readingOrder="1"/>
    </xf>
    <xf numFmtId="0" fontId="44" fillId="22" borderId="97" xfId="2" applyFont="1" applyFill="1" applyBorder="1" applyAlignment="1">
      <alignment horizontal="center" wrapText="1" readingOrder="1"/>
    </xf>
    <xf numFmtId="0" fontId="16" fillId="10" borderId="30" xfId="0" applyFont="1" applyFill="1" applyBorder="1" applyAlignment="1">
      <alignment horizontal="center" vertical="center" wrapText="1"/>
    </xf>
    <xf numFmtId="0" fontId="20"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10" borderId="30" xfId="10" applyFont="1" applyFill="1" applyBorder="1" applyAlignment="1">
      <alignment horizontal="center" vertical="center" wrapText="1"/>
    </xf>
    <xf numFmtId="0" fontId="16" fillId="7" borderId="21" xfId="13" applyFont="1" applyFill="1" applyBorder="1" applyAlignment="1">
      <alignment horizontal="center" vertical="center" wrapText="1"/>
    </xf>
    <xf numFmtId="0" fontId="45" fillId="23" borderId="16" xfId="13" applyFont="1" applyFill="1" applyBorder="1" applyAlignment="1">
      <alignment horizontal="center" wrapText="1"/>
    </xf>
    <xf numFmtId="0" fontId="45" fillId="0" borderId="16" xfId="13" applyFont="1" applyBorder="1" applyAlignment="1">
      <alignment horizontal="center" wrapText="1"/>
    </xf>
    <xf numFmtId="0" fontId="45" fillId="21" borderId="16" xfId="13" applyFont="1" applyFill="1" applyBorder="1" applyAlignment="1">
      <alignment horizontal="center" wrapText="1"/>
    </xf>
    <xf numFmtId="0" fontId="45"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8" fillId="24" borderId="45" xfId="0" applyFont="1" applyFill="1" applyBorder="1" applyAlignment="1">
      <alignment horizontal="justify" vertical="center" wrapText="1"/>
    </xf>
    <xf numFmtId="0" fontId="28" fillId="25" borderId="45" xfId="0" applyFont="1" applyFill="1" applyBorder="1" applyAlignment="1">
      <alignment horizontal="justify" vertical="center" wrapText="1"/>
    </xf>
    <xf numFmtId="0" fontId="28" fillId="26" borderId="45" xfId="0" applyFont="1" applyFill="1" applyBorder="1" applyAlignment="1">
      <alignment horizontal="justify" vertical="center" wrapText="1"/>
    </xf>
    <xf numFmtId="0" fontId="28" fillId="27" borderId="45" xfId="0" applyFont="1" applyFill="1" applyBorder="1" applyAlignment="1">
      <alignment horizontal="justify" vertical="center" wrapText="1"/>
    </xf>
    <xf numFmtId="0" fontId="0" fillId="27" borderId="16" xfId="0" applyFill="1" applyBorder="1"/>
    <xf numFmtId="0" fontId="18" fillId="27" borderId="16" xfId="0" applyFont="1" applyFill="1" applyBorder="1" applyAlignment="1">
      <alignment vertical="center" wrapText="1"/>
    </xf>
    <xf numFmtId="0" fontId="19" fillId="27" borderId="16" xfId="0" applyFont="1" applyFill="1" applyBorder="1"/>
    <xf numFmtId="0" fontId="19"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8" fillId="24" borderId="16" xfId="0" applyFont="1" applyFill="1" applyBorder="1" applyAlignment="1">
      <alignment vertical="center" wrapText="1"/>
    </xf>
    <xf numFmtId="0" fontId="19"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4" borderId="31" xfId="0" applyFill="1" applyBorder="1"/>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8" fillId="29" borderId="45" xfId="0" applyFont="1" applyFill="1" applyBorder="1" applyAlignment="1">
      <alignment horizontal="justify" vertical="center" wrapText="1"/>
    </xf>
    <xf numFmtId="0" fontId="8" fillId="10" borderId="33" xfId="13" applyFont="1" applyFill="1" applyBorder="1" applyAlignment="1">
      <alignment horizontal="center"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8"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8" fillId="10" borderId="59" xfId="13" applyFont="1" applyFill="1" applyBorder="1" applyAlignment="1">
      <alignment vertical="center" wrapText="1"/>
    </xf>
    <xf numFmtId="0" fontId="8" fillId="10" borderId="62" xfId="13" applyFont="1" applyFill="1" applyBorder="1" applyAlignment="1">
      <alignment vertical="center" wrapText="1"/>
    </xf>
    <xf numFmtId="0" fontId="8" fillId="10" borderId="60" xfId="13" applyFont="1" applyFill="1" applyBorder="1" applyAlignment="1">
      <alignment vertical="center" wrapText="1"/>
    </xf>
    <xf numFmtId="0" fontId="16" fillId="11" borderId="71" xfId="13" applyFont="1" applyFill="1" applyBorder="1" applyAlignment="1">
      <alignment horizontal="center" vertical="center" wrapText="1"/>
    </xf>
    <xf numFmtId="0" fontId="45" fillId="21" borderId="77" xfId="13" applyFont="1" applyFill="1" applyBorder="1" applyAlignment="1">
      <alignment horizontal="center" wrapText="1"/>
    </xf>
    <xf numFmtId="0" fontId="45" fillId="23" borderId="77" xfId="13" applyFont="1" applyFill="1" applyBorder="1" applyAlignment="1">
      <alignment horizontal="center" wrapText="1"/>
    </xf>
    <xf numFmtId="9" fontId="45" fillId="21" borderId="29" xfId="2" applyNumberFormat="1" applyFont="1" applyFill="1" applyBorder="1" applyAlignment="1">
      <alignment horizontal="center" wrapText="1"/>
    </xf>
    <xf numFmtId="0" fontId="59" fillId="0" borderId="118" xfId="11" applyFont="1" applyBorder="1" applyAlignment="1">
      <alignment wrapText="1"/>
    </xf>
    <xf numFmtId="0" fontId="59" fillId="0" borderId="121" xfId="11" applyFont="1" applyBorder="1" applyAlignment="1">
      <alignment wrapText="1"/>
    </xf>
    <xf numFmtId="0" fontId="59" fillId="0" borderId="115" xfId="11" applyFont="1" applyBorder="1" applyAlignment="1">
      <alignment wrapText="1"/>
    </xf>
    <xf numFmtId="0" fontId="59" fillId="0" borderId="115" xfId="11" applyFont="1" applyBorder="1" applyAlignment="1">
      <alignment horizontal="left" vertical="center" wrapText="1"/>
    </xf>
    <xf numFmtId="0" fontId="59" fillId="0" borderId="130"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0" fillId="27" borderId="115" xfId="0" applyFill="1" applyBorder="1"/>
    <xf numFmtId="0" fontId="59" fillId="27" borderId="115" xfId="0" applyFont="1" applyFill="1" applyBorder="1" applyAlignment="1">
      <alignment horizontal="left" vertical="center" shrinkToFit="1"/>
    </xf>
    <xf numFmtId="0" fontId="0" fillId="27" borderId="118" xfId="0" applyFill="1" applyBorder="1"/>
    <xf numFmtId="0" fontId="59" fillId="27" borderId="118" xfId="0" applyFont="1" applyFill="1" applyBorder="1" applyAlignment="1">
      <alignment horizontal="left" vertical="center" shrinkToFit="1"/>
    </xf>
    <xf numFmtId="0" fontId="0" fillId="27" borderId="121" xfId="0" applyFill="1" applyBorder="1"/>
    <xf numFmtId="0" fontId="59" fillId="27" borderId="121" xfId="0" applyFont="1" applyFill="1" applyBorder="1" applyAlignment="1">
      <alignment horizontal="left" vertical="center" shrinkToFit="1"/>
    </xf>
    <xf numFmtId="0" fontId="18" fillId="27" borderId="115" xfId="0" applyFont="1" applyFill="1" applyBorder="1" applyAlignment="1">
      <alignment vertical="center" wrapText="1"/>
    </xf>
    <xf numFmtId="0" fontId="18" fillId="27" borderId="118" xfId="0" applyFont="1" applyFill="1" applyBorder="1" applyAlignment="1">
      <alignment vertical="center" wrapText="1"/>
    </xf>
    <xf numFmtId="0" fontId="18" fillId="27" borderId="121" xfId="0" applyFont="1" applyFill="1" applyBorder="1" applyAlignment="1">
      <alignment vertical="center" wrapText="1"/>
    </xf>
    <xf numFmtId="0" fontId="18" fillId="27" borderId="142" xfId="0" applyFont="1" applyFill="1" applyBorder="1" applyAlignment="1">
      <alignment vertical="center" wrapText="1"/>
    </xf>
    <xf numFmtId="0" fontId="18" fillId="27" borderId="144" xfId="0" applyFont="1" applyFill="1" applyBorder="1" applyAlignment="1">
      <alignment vertical="center" wrapText="1"/>
    </xf>
    <xf numFmtId="0" fontId="18" fillId="27" borderId="147"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11" fillId="27" borderId="121" xfId="0" applyFont="1" applyFill="1" applyBorder="1" applyAlignment="1">
      <alignment vertical="center" wrapText="1"/>
    </xf>
    <xf numFmtId="0" fontId="28" fillId="25" borderId="115" xfId="0" applyFont="1" applyFill="1" applyBorder="1" applyAlignment="1">
      <alignment horizontal="justify" vertical="center" wrapText="1"/>
    </xf>
    <xf numFmtId="0" fontId="28" fillId="25" borderId="118" xfId="0" applyFont="1" applyFill="1" applyBorder="1" applyAlignment="1">
      <alignment horizontal="justify" vertical="center" wrapText="1"/>
    </xf>
    <xf numFmtId="0" fontId="28" fillId="25" borderId="121" xfId="0" applyFont="1" applyFill="1" applyBorder="1" applyAlignment="1">
      <alignment horizontal="justify" vertical="center" wrapText="1"/>
    </xf>
    <xf numFmtId="0" fontId="18" fillId="24" borderId="142" xfId="0" applyFont="1" applyFill="1" applyBorder="1" applyAlignment="1">
      <alignment vertical="center" wrapText="1"/>
    </xf>
    <xf numFmtId="0" fontId="0" fillId="24" borderId="142" xfId="0" applyFill="1" applyBorder="1" applyAlignment="1">
      <alignment horizontal="left" vertical="center" wrapText="1" shrinkToFit="1"/>
    </xf>
    <xf numFmtId="0" fontId="0" fillId="24" borderId="144" xfId="0" applyFill="1" applyBorder="1"/>
    <xf numFmtId="0" fontId="0" fillId="24" borderId="144" xfId="0" applyFill="1" applyBorder="1" applyAlignment="1">
      <alignment horizontal="left" vertical="center" wrapText="1" shrinkToFit="1"/>
    </xf>
    <xf numFmtId="0" fontId="0" fillId="24" borderId="147" xfId="0" applyFill="1" applyBorder="1"/>
    <xf numFmtId="0" fontId="0" fillId="24" borderId="147" xfId="0" applyFill="1" applyBorder="1" applyAlignment="1">
      <alignment horizontal="left" vertical="center" wrapText="1" shrinkToFit="1"/>
    </xf>
    <xf numFmtId="0" fontId="0" fillId="26" borderId="115" xfId="0" applyFill="1" applyBorder="1"/>
    <xf numFmtId="0" fontId="0" fillId="26" borderId="115" xfId="0" applyFill="1" applyBorder="1" applyAlignment="1">
      <alignment horizontal="left" vertical="center" wrapText="1" shrinkToFit="1"/>
    </xf>
    <xf numFmtId="0" fontId="0" fillId="26" borderId="118" xfId="0" applyFill="1" applyBorder="1"/>
    <xf numFmtId="0" fontId="0" fillId="26" borderId="118" xfId="0" applyFill="1" applyBorder="1" applyAlignment="1">
      <alignment horizontal="left" vertical="center" wrapText="1" shrinkToFit="1"/>
    </xf>
    <xf numFmtId="0" fontId="0" fillId="26" borderId="121" xfId="0" applyFill="1" applyBorder="1"/>
    <xf numFmtId="0" fontId="0" fillId="26" borderId="121" xfId="0" applyFill="1" applyBorder="1" applyAlignment="1">
      <alignment horizontal="left" vertical="center" wrapText="1" shrinkToFit="1"/>
    </xf>
    <xf numFmtId="0" fontId="18" fillId="25" borderId="33" xfId="0" applyFont="1" applyFill="1" applyBorder="1" applyAlignment="1">
      <alignment vertical="center" wrapText="1"/>
    </xf>
    <xf numFmtId="0" fontId="39" fillId="25" borderId="33" xfId="13" applyFont="1" applyFill="1" applyBorder="1" applyAlignment="1">
      <alignment horizontal="center" vertical="center" wrapText="1"/>
    </xf>
    <xf numFmtId="0" fontId="54" fillId="25" borderId="33" xfId="13" applyFont="1" applyFill="1" applyBorder="1" applyAlignment="1">
      <alignment horizontal="center" vertical="center" wrapText="1"/>
    </xf>
    <xf numFmtId="0" fontId="39" fillId="27" borderId="153" xfId="13" applyFont="1" applyFill="1" applyBorder="1" applyAlignment="1">
      <alignment horizontal="center" vertical="center" wrapText="1"/>
    </xf>
    <xf numFmtId="0" fontId="39" fillId="24" borderId="120" xfId="13" applyFont="1" applyFill="1" applyBorder="1" applyAlignment="1">
      <alignment horizontal="center" vertical="center" wrapText="1"/>
    </xf>
    <xf numFmtId="0" fontId="39" fillId="24" borderId="121" xfId="13" applyFont="1" applyFill="1" applyBorder="1" applyAlignment="1">
      <alignment horizontal="center" vertical="center" wrapText="1"/>
    </xf>
    <xf numFmtId="0" fontId="57" fillId="18" borderId="163" xfId="12" applyFont="1" applyFill="1" applyBorder="1" applyAlignment="1">
      <alignment horizontal="center" wrapText="1"/>
    </xf>
    <xf numFmtId="0" fontId="58" fillId="18" borderId="164" xfId="12" applyFont="1" applyFill="1" applyBorder="1" applyAlignment="1">
      <alignment horizontal="center" wrapText="1"/>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27" borderId="121" xfId="0" applyFill="1" applyBorder="1" applyAlignment="1">
      <alignment horizontal="center" vertical="center"/>
    </xf>
    <xf numFmtId="0" fontId="36" fillId="29" borderId="16" xfId="0" applyFont="1" applyFill="1" applyBorder="1" applyAlignment="1">
      <alignment horizontal="center" vertical="center" wrapText="1"/>
    </xf>
    <xf numFmtId="0" fontId="0" fillId="0" borderId="184" xfId="0" applyBorder="1"/>
    <xf numFmtId="0" fontId="0" fillId="0" borderId="21" xfId="0" applyBorder="1"/>
    <xf numFmtId="0" fontId="0" fillId="0" borderId="185" xfId="0" applyBorder="1"/>
    <xf numFmtId="0" fontId="13" fillId="3" borderId="183"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7"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8"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8" fillId="10" borderId="34" xfId="13" applyFont="1" applyFill="1" applyBorder="1" applyAlignment="1">
      <alignment horizontal="center" vertical="center" wrapText="1"/>
    </xf>
    <xf numFmtId="0" fontId="39" fillId="24" borderId="153" xfId="13" applyFont="1" applyFill="1" applyBorder="1" applyAlignment="1">
      <alignment horizontal="center" vertical="center" wrapText="1"/>
    </xf>
    <xf numFmtId="0" fontId="39" fillId="24" borderId="151" xfId="13" applyFont="1" applyFill="1" applyBorder="1" applyAlignment="1">
      <alignment horizontal="center" vertical="center" wrapText="1"/>
    </xf>
    <xf numFmtId="0" fontId="39" fillId="24" borderId="152" xfId="13" applyFont="1" applyFill="1" applyBorder="1" applyAlignment="1">
      <alignment horizontal="center" vertical="center" wrapText="1"/>
    </xf>
    <xf numFmtId="0" fontId="5" fillId="0" borderId="15" xfId="11" applyBorder="1" applyAlignment="1">
      <alignment vertical="center" wrapText="1" shrinkToFit="1"/>
    </xf>
    <xf numFmtId="0" fontId="0" fillId="0" borderId="15" xfId="0" applyBorder="1" applyAlignment="1">
      <alignment vertical="center" wrapText="1" shrinkToFit="1"/>
    </xf>
    <xf numFmtId="0" fontId="39" fillId="24" borderId="44" xfId="13" applyFont="1" applyFill="1" applyBorder="1" applyAlignment="1">
      <alignment horizontal="center" vertical="center" wrapText="1"/>
    </xf>
    <xf numFmtId="0" fontId="0" fillId="18" borderId="144" xfId="0" applyFill="1" applyBorder="1"/>
    <xf numFmtId="0" fontId="0" fillId="18" borderId="144" xfId="0" applyFill="1" applyBorder="1" applyAlignment="1">
      <alignment horizontal="left" vertical="center" wrapText="1" shrinkToFit="1"/>
    </xf>
    <xf numFmtId="0" fontId="0" fillId="24" borderId="142" xfId="0" applyFill="1" applyBorder="1" applyAlignment="1">
      <alignment horizontal="center" vertical="center"/>
    </xf>
    <xf numFmtId="0" fontId="0" fillId="24" borderId="144" xfId="0" applyFill="1" applyBorder="1" applyAlignment="1">
      <alignment horizontal="center" vertical="center"/>
    </xf>
    <xf numFmtId="0" fontId="0" fillId="18" borderId="144" xfId="0" applyFill="1" applyBorder="1" applyAlignment="1">
      <alignment horizontal="center" vertical="center"/>
    </xf>
    <xf numFmtId="0" fontId="0" fillId="18" borderId="145" xfId="0" applyFill="1" applyBorder="1" applyAlignment="1">
      <alignment horizontal="center" vertical="center"/>
    </xf>
    <xf numFmtId="0" fontId="0" fillId="24" borderId="147" xfId="0" applyFill="1" applyBorder="1" applyAlignment="1">
      <alignment horizontal="center" vertical="center"/>
    </xf>
    <xf numFmtId="0" fontId="0" fillId="26" borderId="115" xfId="0" applyFill="1" applyBorder="1" applyAlignment="1">
      <alignment horizontal="center" vertical="center"/>
    </xf>
    <xf numFmtId="0" fontId="0" fillId="26" borderId="118" xfId="0" applyFill="1" applyBorder="1" applyAlignment="1">
      <alignment horizontal="center" vertical="center"/>
    </xf>
    <xf numFmtId="0" fontId="0" fillId="26" borderId="119" xfId="0" applyFill="1" applyBorder="1" applyAlignment="1">
      <alignment horizontal="center" vertical="center"/>
    </xf>
    <xf numFmtId="0" fontId="0" fillId="26" borderId="121" xfId="0" applyFill="1" applyBorder="1" applyAlignment="1">
      <alignment horizontal="center" vertical="center"/>
    </xf>
    <xf numFmtId="0" fontId="28" fillId="25" borderId="115" xfId="0" applyFont="1" applyFill="1" applyBorder="1" applyAlignment="1">
      <alignment horizontal="center" vertical="center" wrapText="1"/>
    </xf>
    <xf numFmtId="0" fontId="28" fillId="25" borderId="116" xfId="0" applyFont="1" applyFill="1" applyBorder="1" applyAlignment="1">
      <alignment horizontal="center" vertical="center" wrapText="1"/>
    </xf>
    <xf numFmtId="0" fontId="28" fillId="25" borderId="118" xfId="0" applyFont="1" applyFill="1" applyBorder="1" applyAlignment="1">
      <alignment horizontal="center" vertical="center" wrapText="1"/>
    </xf>
    <xf numFmtId="0" fontId="28" fillId="25" borderId="119" xfId="0" applyFont="1" applyFill="1" applyBorder="1" applyAlignment="1">
      <alignment horizontal="center" vertical="center" wrapText="1"/>
    </xf>
    <xf numFmtId="0" fontId="28" fillId="25" borderId="121" xfId="0" applyFont="1" applyFill="1" applyBorder="1" applyAlignment="1">
      <alignment horizontal="center" vertical="center" wrapText="1"/>
    </xf>
    <xf numFmtId="0" fontId="28" fillId="25" borderId="122" xfId="0" applyFont="1" applyFill="1" applyBorder="1" applyAlignment="1">
      <alignment horizontal="center" vertical="center" wrapText="1"/>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0" fillId="27" borderId="122" xfId="0" applyFill="1" applyBorder="1" applyAlignment="1">
      <alignment horizontal="center" vertical="center"/>
    </xf>
    <xf numFmtId="0" fontId="0" fillId="24" borderId="188" xfId="0" applyFill="1" applyBorder="1" applyAlignment="1">
      <alignment horizontal="center" vertical="center"/>
    </xf>
    <xf numFmtId="0" fontId="0" fillId="24" borderId="145" xfId="0" applyFill="1" applyBorder="1" applyAlignment="1">
      <alignment horizontal="center" vertical="center"/>
    </xf>
    <xf numFmtId="0" fontId="0" fillId="24" borderId="189" xfId="0" applyFill="1" applyBorder="1" applyAlignment="1">
      <alignment horizontal="center" vertical="center"/>
    </xf>
    <xf numFmtId="0" fontId="0" fillId="26" borderId="116" xfId="0" applyFill="1" applyBorder="1" applyAlignment="1">
      <alignment horizontal="center" vertical="center"/>
    </xf>
    <xf numFmtId="0" fontId="0" fillId="26" borderId="122" xfId="0" applyFill="1" applyBorder="1" applyAlignment="1">
      <alignment horizontal="center" vertical="center"/>
    </xf>
    <xf numFmtId="0" fontId="59" fillId="0" borderId="42" xfId="0" applyFont="1" applyBorder="1" applyAlignment="1">
      <alignment horizontal="justify" vertical="center" wrapText="1"/>
    </xf>
    <xf numFmtId="0" fontId="59" fillId="0" borderId="129" xfId="0" applyFont="1" applyBorder="1" applyAlignment="1">
      <alignment horizontal="justify" vertical="center" wrapText="1"/>
    </xf>
    <xf numFmtId="0" fontId="59" fillId="0" borderId="175" xfId="0" applyFont="1" applyBorder="1" applyAlignment="1">
      <alignment horizontal="justify" vertical="center" wrapText="1"/>
    </xf>
    <xf numFmtId="0" fontId="59" fillId="0" borderId="176" xfId="0" applyFont="1" applyBorder="1" applyAlignment="1">
      <alignment horizontal="justify" vertical="center" wrapText="1"/>
    </xf>
    <xf numFmtId="0" fontId="59" fillId="0" borderId="181"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30" xfId="0" applyFont="1" applyBorder="1" applyAlignment="1">
      <alignment horizontal="justify" vertical="center" wrapText="1"/>
    </xf>
    <xf numFmtId="0" fontId="59" fillId="0" borderId="191" xfId="0" applyFont="1" applyBorder="1" applyAlignment="1">
      <alignment horizontal="justify" vertical="center" wrapText="1"/>
    </xf>
    <xf numFmtId="0" fontId="59" fillId="0" borderId="192" xfId="0" applyFont="1" applyBorder="1" applyAlignment="1">
      <alignment horizontal="justify" vertical="center" wrapText="1"/>
    </xf>
    <xf numFmtId="0" fontId="59" fillId="0" borderId="192" xfId="11" applyFont="1" applyBorder="1" applyAlignment="1">
      <alignment wrapText="1"/>
    </xf>
    <xf numFmtId="0" fontId="59" fillId="0" borderId="193" xfId="0" applyFont="1" applyBorder="1" applyAlignment="1">
      <alignment horizontal="justify" vertical="center" wrapText="1"/>
    </xf>
    <xf numFmtId="0" fontId="59" fillId="0" borderId="190" xfId="0" applyFont="1" applyBorder="1" applyAlignment="1">
      <alignment horizontal="justify" vertical="center" wrapText="1"/>
    </xf>
    <xf numFmtId="0" fontId="59" fillId="0" borderId="148" xfId="0" applyFont="1" applyBorder="1" applyAlignment="1">
      <alignment horizontal="justify" vertical="center" wrapText="1"/>
    </xf>
    <xf numFmtId="0" fontId="59" fillId="0" borderId="149" xfId="0" applyFont="1" applyBorder="1" applyAlignment="1">
      <alignment horizontal="justify" vertical="center" wrapText="1"/>
    </xf>
    <xf numFmtId="0" fontId="59" fillId="0" borderId="132" xfId="11" applyFont="1" applyBorder="1" applyAlignment="1">
      <alignment horizontal="left" vertical="center" wrapText="1"/>
    </xf>
    <xf numFmtId="0" fontId="59" fillId="0" borderId="194" xfId="0" applyFont="1" applyBorder="1" applyAlignment="1">
      <alignment horizontal="justify" vertical="center" wrapText="1"/>
    </xf>
    <xf numFmtId="0" fontId="59" fillId="0" borderId="132" xfId="0" applyFont="1" applyBorder="1" applyAlignment="1">
      <alignment horizontal="justify" vertical="center" wrapText="1"/>
    </xf>
    <xf numFmtId="0" fontId="39" fillId="27" borderId="158" xfId="13" applyFont="1" applyFill="1" applyBorder="1" applyAlignment="1">
      <alignment horizontal="center" vertical="center" wrapText="1"/>
    </xf>
    <xf numFmtId="0" fontId="39" fillId="27" borderId="151"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14" fillId="27" borderId="153" xfId="13" applyFont="1" applyFill="1" applyBorder="1" applyAlignment="1">
      <alignment horizontal="center" vertical="center" wrapText="1"/>
    </xf>
    <xf numFmtId="0" fontId="14" fillId="27" borderId="151"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39" fillId="26" borderId="153" xfId="13" applyFont="1" applyFill="1" applyBorder="1" applyAlignment="1">
      <alignment horizontal="center" vertical="center" wrapText="1"/>
    </xf>
    <xf numFmtId="0" fontId="39" fillId="26" borderId="151" xfId="13" applyFont="1" applyFill="1" applyBorder="1" applyAlignment="1">
      <alignment horizontal="center" vertical="center" wrapText="1"/>
    </xf>
    <xf numFmtId="0" fontId="39" fillId="26" borderId="152" xfId="13" applyFont="1" applyFill="1" applyBorder="1" applyAlignment="1">
      <alignment horizontal="center" vertical="center" wrapText="1"/>
    </xf>
    <xf numFmtId="0" fontId="2" fillId="30" borderId="33" xfId="13" applyFont="1" applyFill="1" applyBorder="1" applyAlignment="1">
      <alignment horizontal="left" vertical="center" wrapText="1"/>
    </xf>
    <xf numFmtId="0" fontId="5" fillId="30" borderId="33" xfId="13" applyFill="1" applyBorder="1" applyAlignment="1">
      <alignment vertical="center" wrapText="1"/>
    </xf>
    <xf numFmtId="0" fontId="5" fillId="30" borderId="33" xfId="13" applyFill="1" applyBorder="1" applyAlignment="1">
      <alignment wrapText="1"/>
    </xf>
    <xf numFmtId="0" fontId="3" fillId="30" borderId="33" xfId="13" applyFont="1" applyFill="1" applyBorder="1" applyAlignment="1">
      <alignment horizontal="left" vertical="center" wrapText="1"/>
    </xf>
    <xf numFmtId="0" fontId="3" fillId="27" borderId="195" xfId="13" applyFont="1" applyFill="1" applyBorder="1" applyAlignment="1">
      <alignment horizontal="center" vertical="center" wrapText="1"/>
    </xf>
    <xf numFmtId="0" fontId="3" fillId="27" borderId="151" xfId="13" applyFont="1" applyFill="1" applyBorder="1" applyAlignment="1">
      <alignment horizontal="center" vertical="center" wrapText="1"/>
    </xf>
    <xf numFmtId="0" fontId="3" fillId="27" borderId="152" xfId="13" applyFont="1" applyFill="1" applyBorder="1" applyAlignment="1">
      <alignment horizontal="center" vertical="center" wrapText="1"/>
    </xf>
    <xf numFmtId="0" fontId="3" fillId="27" borderId="153" xfId="13" applyFont="1" applyFill="1" applyBorder="1" applyAlignment="1">
      <alignment horizontal="center" vertical="center" wrapText="1"/>
    </xf>
    <xf numFmtId="0" fontId="3" fillId="24" borderId="153" xfId="13" applyFont="1" applyFill="1" applyBorder="1" applyAlignment="1">
      <alignment horizontal="center" vertical="center" wrapText="1"/>
    </xf>
    <xf numFmtId="0" fontId="3" fillId="24" borderId="151" xfId="13" applyFont="1" applyFill="1" applyBorder="1" applyAlignment="1">
      <alignment horizontal="center" vertical="center" wrapText="1"/>
    </xf>
    <xf numFmtId="0" fontId="3" fillId="24" borderId="152" xfId="13" applyFont="1" applyFill="1" applyBorder="1" applyAlignment="1">
      <alignment horizontal="center" vertical="center" wrapText="1"/>
    </xf>
    <xf numFmtId="0" fontId="3" fillId="26" borderId="153" xfId="13" applyFont="1" applyFill="1" applyBorder="1" applyAlignment="1">
      <alignment horizontal="center" vertical="center" wrapText="1"/>
    </xf>
    <xf numFmtId="0" fontId="3" fillId="26" borderId="151" xfId="13" applyFont="1" applyFill="1" applyBorder="1" applyAlignment="1">
      <alignment horizontal="center" vertical="center" wrapText="1"/>
    </xf>
    <xf numFmtId="0" fontId="3" fillId="26" borderId="152" xfId="13" applyFont="1" applyFill="1" applyBorder="1" applyAlignment="1">
      <alignment horizontal="center" vertical="center" wrapText="1"/>
    </xf>
    <xf numFmtId="0" fontId="3" fillId="30" borderId="33" xfId="13" applyFont="1" applyFill="1" applyBorder="1" applyAlignment="1">
      <alignment horizontal="center" vertical="center" wrapText="1"/>
    </xf>
    <xf numFmtId="0" fontId="18" fillId="27" borderId="196" xfId="0" applyFont="1" applyFill="1" applyBorder="1" applyAlignment="1">
      <alignment horizontal="left" vertical="center" wrapText="1" shrinkToFit="1"/>
    </xf>
    <xf numFmtId="0" fontId="18" fillId="27" borderId="200" xfId="0" applyFont="1" applyFill="1" applyBorder="1" applyAlignment="1">
      <alignment horizontal="left" vertical="center" wrapText="1" shrinkToFit="1"/>
    </xf>
    <xf numFmtId="0" fontId="18" fillId="27" borderId="201" xfId="0" applyFont="1" applyFill="1" applyBorder="1" applyAlignment="1">
      <alignment horizontal="left" vertical="center" wrapText="1" shrinkToFit="1"/>
    </xf>
    <xf numFmtId="0" fontId="18" fillId="27" borderId="202" xfId="0" applyFont="1" applyFill="1" applyBorder="1" applyAlignment="1">
      <alignment horizontal="left" vertical="center" wrapText="1" shrinkToFit="1"/>
    </xf>
    <xf numFmtId="0" fontId="18" fillId="27" borderId="153" xfId="0" applyFont="1" applyFill="1" applyBorder="1" applyAlignment="1">
      <alignment horizontal="left" vertical="center" wrapText="1" shrinkToFit="1"/>
    </xf>
    <xf numFmtId="0" fontId="18" fillId="27" borderId="151" xfId="0" applyFont="1" applyFill="1" applyBorder="1" applyAlignment="1">
      <alignment horizontal="left" vertical="center" wrapText="1" shrinkToFit="1"/>
    </xf>
    <xf numFmtId="0" fontId="18" fillId="27" borderId="152" xfId="0" applyFont="1" applyFill="1" applyBorder="1" applyAlignment="1">
      <alignment horizontal="left" vertical="center" wrapText="1" shrinkToFit="1"/>
    </xf>
    <xf numFmtId="0" fontId="18" fillId="24" borderId="153" xfId="0" applyFont="1" applyFill="1" applyBorder="1" applyAlignment="1">
      <alignment vertical="center" wrapText="1"/>
    </xf>
    <xf numFmtId="0" fontId="18" fillId="24" borderId="151" xfId="0" applyFont="1" applyFill="1" applyBorder="1" applyAlignment="1">
      <alignment vertical="center" wrapText="1"/>
    </xf>
    <xf numFmtId="0" fontId="18" fillId="24" borderId="152" xfId="0" applyFont="1" applyFill="1" applyBorder="1" applyAlignment="1">
      <alignment vertical="center" wrapText="1"/>
    </xf>
    <xf numFmtId="0" fontId="0" fillId="27" borderId="197" xfId="0" applyFill="1" applyBorder="1" applyAlignment="1">
      <alignment horizontal="center" vertical="center"/>
    </xf>
    <xf numFmtId="0" fontId="0" fillId="27" borderId="198" xfId="0" applyFill="1" applyBorder="1" applyAlignment="1">
      <alignment horizontal="center" vertical="center"/>
    </xf>
    <xf numFmtId="0" fontId="0" fillId="27" borderId="199" xfId="0" applyFill="1" applyBorder="1" applyAlignment="1">
      <alignment horizontal="center" vertical="center"/>
    </xf>
    <xf numFmtId="0" fontId="0" fillId="27" borderId="117" xfId="0" applyFill="1" applyBorder="1" applyAlignment="1">
      <alignment horizontal="center" vertical="center"/>
    </xf>
    <xf numFmtId="0" fontId="0" fillId="27" borderId="120" xfId="0" applyFill="1" applyBorder="1" applyAlignment="1">
      <alignment horizontal="center" vertical="center"/>
    </xf>
    <xf numFmtId="0" fontId="0" fillId="27" borderId="114" xfId="0" applyFill="1" applyBorder="1" applyAlignment="1">
      <alignment horizontal="center" vertical="center"/>
    </xf>
    <xf numFmtId="0" fontId="0" fillId="27" borderId="133" xfId="0" applyFill="1" applyBorder="1" applyAlignment="1">
      <alignment horizontal="center" vertical="center"/>
    </xf>
    <xf numFmtId="0" fontId="0" fillId="27" borderId="132" xfId="0" applyFill="1" applyBorder="1" applyAlignment="1">
      <alignment horizontal="center" vertical="center"/>
    </xf>
    <xf numFmtId="0" fontId="0" fillId="27" borderId="157" xfId="0" applyFill="1" applyBorder="1" applyAlignment="1">
      <alignment horizontal="center" vertical="center"/>
    </xf>
    <xf numFmtId="0" fontId="0" fillId="24" borderId="114" xfId="0" applyFill="1" applyBorder="1" applyAlignment="1">
      <alignment horizontal="center" vertical="center"/>
    </xf>
    <xf numFmtId="0" fontId="0" fillId="24" borderId="115" xfId="0" applyFill="1" applyBorder="1" applyAlignment="1">
      <alignment horizontal="center" vertical="center"/>
    </xf>
    <xf numFmtId="0" fontId="0" fillId="24" borderId="116" xfId="0" applyFill="1" applyBorder="1" applyAlignment="1">
      <alignment horizontal="center" vertical="center"/>
    </xf>
    <xf numFmtId="0" fontId="0" fillId="24" borderId="117" xfId="0" applyFill="1" applyBorder="1" applyAlignment="1">
      <alignment horizontal="center" vertical="center"/>
    </xf>
    <xf numFmtId="0" fontId="0" fillId="24" borderId="118" xfId="0" applyFill="1" applyBorder="1" applyAlignment="1">
      <alignment horizontal="center" vertical="center"/>
    </xf>
    <xf numFmtId="0" fontId="0" fillId="24" borderId="119" xfId="0" applyFill="1" applyBorder="1" applyAlignment="1">
      <alignment horizontal="center" vertical="center"/>
    </xf>
    <xf numFmtId="0" fontId="0" fillId="24" borderId="120" xfId="0" applyFill="1" applyBorder="1" applyAlignment="1">
      <alignment horizontal="center" vertical="center"/>
    </xf>
    <xf numFmtId="0" fontId="0" fillId="24" borderId="121" xfId="0" applyFill="1" applyBorder="1" applyAlignment="1">
      <alignment horizontal="center" vertical="center"/>
    </xf>
    <xf numFmtId="0" fontId="0" fillId="24" borderId="122" xfId="0" applyFill="1" applyBorder="1" applyAlignment="1">
      <alignment horizontal="center" vertical="center"/>
    </xf>
    <xf numFmtId="0" fontId="0" fillId="26" borderId="114" xfId="0" applyFill="1" applyBorder="1" applyAlignment="1">
      <alignment horizontal="center" vertical="center"/>
    </xf>
    <xf numFmtId="0" fontId="0" fillId="26" borderId="117" xfId="0" applyFill="1" applyBorder="1" applyAlignment="1">
      <alignment horizontal="center" vertical="center"/>
    </xf>
    <xf numFmtId="0" fontId="0" fillId="26" borderId="120" xfId="0" applyFill="1" applyBorder="1" applyAlignment="1">
      <alignment horizontal="center" vertical="center"/>
    </xf>
    <xf numFmtId="0" fontId="39" fillId="27" borderId="133" xfId="13" applyFont="1" applyFill="1" applyBorder="1" applyAlignment="1">
      <alignment horizontal="center" wrapText="1"/>
    </xf>
    <xf numFmtId="0" fontId="39" fillId="27" borderId="132" xfId="13" applyFont="1" applyFill="1" applyBorder="1" applyAlignment="1">
      <alignment horizontal="center" wrapText="1"/>
    </xf>
    <xf numFmtId="0" fontId="39" fillId="27" borderId="157" xfId="13" applyFont="1" applyFill="1" applyBorder="1" applyAlignment="1">
      <alignment horizontal="center" wrapText="1"/>
    </xf>
    <xf numFmtId="0" fontId="39" fillId="27" borderId="117" xfId="13" applyFont="1" applyFill="1" applyBorder="1" applyAlignment="1">
      <alignment horizontal="center" wrapText="1"/>
    </xf>
    <xf numFmtId="0" fontId="39" fillId="27" borderId="118" xfId="13" applyFont="1" applyFill="1" applyBorder="1" applyAlignment="1">
      <alignment horizontal="center" wrapText="1"/>
    </xf>
    <xf numFmtId="0" fontId="39" fillId="27" borderId="119" xfId="13" applyFont="1" applyFill="1" applyBorder="1" applyAlignment="1">
      <alignment horizontal="center" wrapText="1"/>
    </xf>
    <xf numFmtId="0" fontId="39" fillId="27" borderId="120" xfId="13" applyFont="1" applyFill="1" applyBorder="1" applyAlignment="1">
      <alignment horizontal="center" wrapText="1"/>
    </xf>
    <xf numFmtId="0" fontId="39" fillId="27" borderId="121" xfId="13" applyFont="1" applyFill="1" applyBorder="1" applyAlignment="1">
      <alignment horizontal="center" wrapText="1"/>
    </xf>
    <xf numFmtId="0" fontId="39" fillId="27" borderId="122" xfId="13" applyFont="1" applyFill="1" applyBorder="1" applyAlignment="1">
      <alignment horizontal="center" wrapText="1"/>
    </xf>
    <xf numFmtId="0" fontId="39" fillId="27" borderId="114" xfId="13" applyFont="1" applyFill="1" applyBorder="1" applyAlignment="1">
      <alignment horizontal="center" wrapText="1"/>
    </xf>
    <xf numFmtId="0" fontId="39" fillId="27" borderId="115" xfId="13" applyFont="1" applyFill="1" applyBorder="1" applyAlignment="1">
      <alignment horizontal="center" wrapText="1"/>
    </xf>
    <xf numFmtId="0" fontId="39" fillId="27" borderId="116" xfId="13" applyFont="1" applyFill="1" applyBorder="1" applyAlignment="1">
      <alignment horizontal="center" wrapText="1"/>
    </xf>
    <xf numFmtId="0" fontId="39" fillId="24" borderId="114" xfId="13" applyFont="1" applyFill="1" applyBorder="1" applyAlignment="1">
      <alignment horizontal="center" wrapText="1"/>
    </xf>
    <xf numFmtId="0" fontId="39" fillId="24" borderId="115" xfId="13" applyFont="1" applyFill="1" applyBorder="1" applyAlignment="1">
      <alignment horizontal="center" wrapText="1"/>
    </xf>
    <xf numFmtId="0" fontId="39" fillId="24" borderId="116" xfId="13" applyFont="1" applyFill="1" applyBorder="1" applyAlignment="1">
      <alignment horizontal="center" wrapText="1"/>
    </xf>
    <xf numFmtId="0" fontId="39" fillId="24" borderId="117" xfId="13" applyFont="1" applyFill="1" applyBorder="1" applyAlignment="1">
      <alignment horizontal="center" wrapText="1"/>
    </xf>
    <xf numFmtId="0" fontId="39" fillId="24" borderId="118" xfId="13" applyFont="1" applyFill="1" applyBorder="1" applyAlignment="1">
      <alignment horizontal="center" wrapText="1"/>
    </xf>
    <xf numFmtId="0" fontId="39" fillId="24" borderId="119" xfId="13" applyFont="1" applyFill="1" applyBorder="1" applyAlignment="1">
      <alignment horizontal="center" wrapText="1"/>
    </xf>
    <xf numFmtId="0" fontId="39" fillId="24" borderId="120" xfId="13" applyFont="1" applyFill="1" applyBorder="1" applyAlignment="1">
      <alignment horizontal="center" wrapText="1"/>
    </xf>
    <xf numFmtId="0" fontId="39" fillId="24" borderId="121" xfId="13" applyFont="1" applyFill="1" applyBorder="1" applyAlignment="1">
      <alignment horizontal="center" wrapText="1"/>
    </xf>
    <xf numFmtId="0" fontId="39" fillId="24" borderId="122" xfId="13" applyFont="1" applyFill="1" applyBorder="1" applyAlignment="1">
      <alignment horizontal="center" wrapText="1"/>
    </xf>
    <xf numFmtId="0" fontId="39" fillId="26" borderId="114" xfId="13" applyFont="1" applyFill="1" applyBorder="1" applyAlignment="1">
      <alignment horizontal="center" wrapText="1"/>
    </xf>
    <xf numFmtId="0" fontId="39" fillId="26" borderId="115" xfId="13" applyFont="1" applyFill="1" applyBorder="1" applyAlignment="1">
      <alignment horizontal="center" wrapText="1"/>
    </xf>
    <xf numFmtId="0" fontId="39" fillId="26" borderId="116" xfId="13" applyFont="1" applyFill="1" applyBorder="1" applyAlignment="1">
      <alignment horizontal="center" wrapText="1"/>
    </xf>
    <xf numFmtId="0" fontId="39" fillId="26" borderId="117" xfId="13" applyFont="1" applyFill="1" applyBorder="1" applyAlignment="1">
      <alignment horizontal="center" wrapText="1"/>
    </xf>
    <xf numFmtId="0" fontId="39" fillId="26" borderId="118" xfId="13" applyFont="1" applyFill="1" applyBorder="1" applyAlignment="1">
      <alignment horizontal="center" wrapText="1"/>
    </xf>
    <xf numFmtId="0" fontId="39" fillId="26" borderId="119" xfId="13" applyFont="1" applyFill="1" applyBorder="1" applyAlignment="1">
      <alignment horizontal="center" wrapText="1"/>
    </xf>
    <xf numFmtId="0" fontId="39" fillId="26" borderId="120" xfId="13" applyFont="1" applyFill="1" applyBorder="1" applyAlignment="1">
      <alignment horizontal="center" wrapText="1"/>
    </xf>
    <xf numFmtId="0" fontId="39" fillId="25" borderId="33" xfId="13" applyFont="1" applyFill="1" applyBorder="1" applyAlignment="1">
      <alignment horizontal="center" wrapText="1"/>
    </xf>
    <xf numFmtId="0" fontId="5" fillId="27" borderId="133" xfId="13" applyFill="1" applyBorder="1" applyAlignment="1">
      <alignment horizontal="center" vertical="center" wrapText="1"/>
    </xf>
    <xf numFmtId="0" fontId="5" fillId="27" borderId="132" xfId="13" applyFill="1" applyBorder="1" applyAlignment="1">
      <alignment horizontal="center" vertical="center" wrapText="1"/>
    </xf>
    <xf numFmtId="0" fontId="5" fillId="27" borderId="157" xfId="13" applyFill="1" applyBorder="1" applyAlignment="1">
      <alignment horizontal="center" vertical="center" wrapText="1"/>
    </xf>
    <xf numFmtId="0" fontId="5" fillId="27" borderId="158"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55" xfId="13" applyFill="1" applyBorder="1" applyAlignment="1">
      <alignment horizontal="center" vertical="center" wrapText="1"/>
    </xf>
    <xf numFmtId="0" fontId="5" fillId="27" borderId="120" xfId="13" applyFill="1" applyBorder="1" applyAlignment="1">
      <alignment horizontal="center" vertical="center" wrapText="1"/>
    </xf>
    <xf numFmtId="0" fontId="5" fillId="27" borderId="121" xfId="13" applyFill="1" applyBorder="1" applyAlignment="1">
      <alignment horizontal="center" vertical="center" wrapText="1"/>
    </xf>
    <xf numFmtId="0" fontId="5" fillId="27" borderId="122" xfId="13" applyFill="1" applyBorder="1" applyAlignment="1">
      <alignment horizontal="center" vertical="center" wrapText="1"/>
    </xf>
    <xf numFmtId="0" fontId="5" fillId="27" borderId="156"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54" xfId="13" applyFill="1" applyBorder="1" applyAlignment="1">
      <alignment horizontal="center" vertical="center" wrapText="1"/>
    </xf>
    <xf numFmtId="0" fontId="5" fillId="24" borderId="114" xfId="13" applyFill="1" applyBorder="1" applyAlignment="1">
      <alignment horizontal="center" vertical="center" wrapText="1"/>
    </xf>
    <xf numFmtId="0" fontId="5" fillId="24" borderId="115" xfId="13" applyFill="1" applyBorder="1" applyAlignment="1">
      <alignment horizontal="center" vertical="center" wrapText="1"/>
    </xf>
    <xf numFmtId="0" fontId="5" fillId="24" borderId="116" xfId="13" applyFill="1" applyBorder="1" applyAlignment="1">
      <alignment horizontal="center" vertical="center" wrapText="1"/>
    </xf>
    <xf numFmtId="0" fontId="5" fillId="24" borderId="154" xfId="13" applyFill="1" applyBorder="1" applyAlignment="1">
      <alignment horizontal="center" vertical="center" wrapText="1"/>
    </xf>
    <xf numFmtId="0" fontId="5" fillId="24" borderId="117" xfId="13" applyFill="1" applyBorder="1" applyAlignment="1">
      <alignment horizontal="center" vertical="center" wrapText="1"/>
    </xf>
    <xf numFmtId="0" fontId="5" fillId="24" borderId="118" xfId="13" applyFill="1" applyBorder="1" applyAlignment="1">
      <alignment horizontal="center" vertical="center" wrapText="1"/>
    </xf>
    <xf numFmtId="0" fontId="5" fillId="24" borderId="119" xfId="13" applyFill="1" applyBorder="1" applyAlignment="1">
      <alignment horizontal="center" vertical="center" wrapText="1"/>
    </xf>
    <xf numFmtId="0" fontId="5" fillId="24" borderId="155" xfId="13" applyFill="1" applyBorder="1" applyAlignment="1">
      <alignment horizontal="center" vertical="center" wrapText="1"/>
    </xf>
    <xf numFmtId="0" fontId="5" fillId="24" borderId="128" xfId="13" applyFill="1" applyBorder="1" applyAlignment="1">
      <alignment horizontal="center" vertical="center" wrapText="1"/>
    </xf>
    <xf numFmtId="0" fontId="5" fillId="24" borderId="186" xfId="13" applyFill="1" applyBorder="1" applyAlignment="1">
      <alignment horizontal="center" vertical="center" wrapText="1"/>
    </xf>
    <xf numFmtId="0" fontId="5" fillId="24" borderId="121" xfId="13" applyFill="1" applyBorder="1" applyAlignment="1">
      <alignment horizontal="center" vertical="center" wrapText="1"/>
    </xf>
    <xf numFmtId="0" fontId="5" fillId="24" borderId="122" xfId="13" applyFill="1" applyBorder="1" applyAlignment="1">
      <alignment horizontal="center" vertical="center" wrapText="1"/>
    </xf>
    <xf numFmtId="0" fontId="5" fillId="26" borderId="114" xfId="13" applyFill="1" applyBorder="1" applyAlignment="1">
      <alignment horizontal="center" vertical="center" wrapText="1"/>
    </xf>
    <xf numFmtId="0" fontId="5" fillId="26" borderId="115" xfId="13" applyFill="1" applyBorder="1" applyAlignment="1">
      <alignment horizontal="center" vertical="center" wrapText="1"/>
    </xf>
    <xf numFmtId="0" fontId="5" fillId="26" borderId="116" xfId="13" applyFill="1" applyBorder="1" applyAlignment="1">
      <alignment horizontal="center" vertical="center" wrapText="1"/>
    </xf>
    <xf numFmtId="0" fontId="5" fillId="26" borderId="154" xfId="13" applyFill="1" applyBorder="1" applyAlignment="1">
      <alignment horizontal="center" vertical="center" wrapText="1"/>
    </xf>
    <xf numFmtId="0" fontId="5" fillId="26" borderId="117" xfId="13" applyFill="1" applyBorder="1" applyAlignment="1">
      <alignment horizontal="center" vertical="center" wrapText="1"/>
    </xf>
    <xf numFmtId="0" fontId="5" fillId="26" borderId="118" xfId="13" applyFill="1" applyBorder="1" applyAlignment="1">
      <alignment horizontal="center" vertical="center" wrapText="1"/>
    </xf>
    <xf numFmtId="0" fontId="5" fillId="26" borderId="119" xfId="13" applyFill="1" applyBorder="1" applyAlignment="1">
      <alignment horizontal="center" vertical="center" wrapText="1"/>
    </xf>
    <xf numFmtId="0" fontId="5" fillId="26" borderId="155" xfId="13" applyFill="1" applyBorder="1" applyAlignment="1">
      <alignment horizontal="center" vertical="center" wrapText="1"/>
    </xf>
    <xf numFmtId="0" fontId="5" fillId="25" borderId="148" xfId="13" applyFill="1" applyBorder="1" applyAlignment="1">
      <alignment horizontal="center" vertical="center" wrapText="1"/>
    </xf>
    <xf numFmtId="0" fontId="5" fillId="25" borderId="149" xfId="13" applyFill="1" applyBorder="1" applyAlignment="1">
      <alignment horizontal="center" vertical="center" wrapText="1"/>
    </xf>
    <xf numFmtId="0" fontId="5" fillId="25" borderId="150" xfId="13" applyFill="1" applyBorder="1" applyAlignment="1">
      <alignment horizontal="center" vertical="center" wrapText="1"/>
    </xf>
    <xf numFmtId="0" fontId="5" fillId="25" borderId="33" xfId="13" applyFill="1" applyBorder="1" applyAlignment="1">
      <alignment horizontal="center" vertical="center" wrapText="1"/>
    </xf>
    <xf numFmtId="0" fontId="18" fillId="26" borderId="153" xfId="0" applyFont="1" applyFill="1" applyBorder="1" applyAlignment="1">
      <alignment vertical="center" wrapText="1"/>
    </xf>
    <xf numFmtId="0" fontId="18" fillId="26" borderId="151" xfId="0" applyFont="1" applyFill="1" applyBorder="1" applyAlignment="1">
      <alignment vertical="center" wrapText="1"/>
    </xf>
    <xf numFmtId="0" fontId="18" fillId="26" borderId="152" xfId="0" applyFont="1" applyFill="1" applyBorder="1" applyAlignment="1">
      <alignment vertical="center" wrapText="1"/>
    </xf>
    <xf numFmtId="0" fontId="0" fillId="25" borderId="148" xfId="0" applyFill="1" applyBorder="1" applyAlignment="1">
      <alignment horizontal="center" vertical="center"/>
    </xf>
    <xf numFmtId="0" fontId="0" fillId="25" borderId="149" xfId="0" applyFill="1" applyBorder="1" applyAlignment="1">
      <alignment horizontal="center" vertical="center"/>
    </xf>
    <xf numFmtId="0" fontId="0" fillId="25" borderId="150" xfId="0" applyFill="1" applyBorder="1" applyAlignment="1">
      <alignment horizontal="center" vertical="center"/>
    </xf>
    <xf numFmtId="0" fontId="0" fillId="24" borderId="125" xfId="0" applyFill="1" applyBorder="1" applyAlignment="1">
      <alignment horizontal="center" vertical="center"/>
    </xf>
    <xf numFmtId="0" fontId="0" fillId="24" borderId="203" xfId="0" applyFill="1" applyBorder="1" applyAlignment="1">
      <alignment horizontal="center" vertical="center"/>
    </xf>
    <xf numFmtId="0" fontId="0" fillId="24" borderId="204" xfId="0" applyFill="1" applyBorder="1" applyAlignment="1">
      <alignment horizontal="center" vertical="center"/>
    </xf>
    <xf numFmtId="0" fontId="39" fillId="24" borderId="126" xfId="13" applyFont="1" applyFill="1" applyBorder="1" applyAlignment="1">
      <alignment horizontal="center" wrapText="1"/>
    </xf>
    <xf numFmtId="0" fontId="39" fillId="24" borderId="131" xfId="13" applyFont="1" applyFill="1" applyBorder="1" applyAlignment="1">
      <alignment horizontal="center" wrapText="1"/>
    </xf>
    <xf numFmtId="0" fontId="39" fillId="24" borderId="187" xfId="13" applyFont="1" applyFill="1" applyBorder="1" applyAlignment="1">
      <alignment horizontal="center" wrapText="1"/>
    </xf>
    <xf numFmtId="0" fontId="39" fillId="24" borderId="125" xfId="13" applyFont="1" applyFill="1" applyBorder="1" applyAlignment="1">
      <alignment horizontal="center" wrapText="1"/>
    </xf>
    <xf numFmtId="0" fontId="39" fillId="24" borderId="203" xfId="13" applyFont="1" applyFill="1" applyBorder="1" applyAlignment="1">
      <alignment horizontal="center" wrapText="1"/>
    </xf>
    <xf numFmtId="0" fontId="39" fillId="24" borderId="204" xfId="13" applyFont="1" applyFill="1" applyBorder="1" applyAlignment="1">
      <alignment horizontal="center" wrapText="1"/>
    </xf>
    <xf numFmtId="0" fontId="39" fillId="24" borderId="205" xfId="13" applyFont="1" applyFill="1" applyBorder="1" applyAlignment="1">
      <alignment horizontal="center" vertical="center" wrapText="1"/>
    </xf>
    <xf numFmtId="0" fontId="5" fillId="24" borderId="125" xfId="13" applyFill="1" applyBorder="1" applyAlignment="1">
      <alignment horizontal="center" vertical="center" wrapText="1"/>
    </xf>
    <xf numFmtId="0" fontId="5" fillId="24" borderId="203" xfId="13" applyFill="1" applyBorder="1" applyAlignment="1">
      <alignment horizontal="center" vertical="center" wrapText="1"/>
    </xf>
    <xf numFmtId="0" fontId="5" fillId="24" borderId="204" xfId="13" applyFill="1" applyBorder="1" applyAlignment="1">
      <alignment horizontal="center" vertical="center" wrapText="1"/>
    </xf>
    <xf numFmtId="0" fontId="5" fillId="24" borderId="206" xfId="13" applyFill="1" applyBorder="1" applyAlignment="1">
      <alignment horizontal="center" vertical="center" wrapText="1"/>
    </xf>
    <xf numFmtId="0" fontId="0" fillId="26" borderId="125"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39" fillId="26" borderId="125" xfId="13" applyFont="1" applyFill="1" applyBorder="1" applyAlignment="1">
      <alignment horizontal="center" wrapText="1"/>
    </xf>
    <xf numFmtId="0" fontId="39" fillId="26" borderId="203" xfId="13" applyFont="1" applyFill="1" applyBorder="1" applyAlignment="1">
      <alignment horizontal="center" wrapText="1"/>
    </xf>
    <xf numFmtId="0" fontId="39" fillId="26" borderId="204" xfId="13" applyFont="1" applyFill="1" applyBorder="1" applyAlignment="1">
      <alignment horizontal="center" wrapText="1"/>
    </xf>
    <xf numFmtId="0" fontId="39" fillId="26" borderId="205" xfId="13" applyFont="1" applyFill="1" applyBorder="1" applyAlignment="1">
      <alignment horizontal="center" vertical="center" wrapText="1"/>
    </xf>
    <xf numFmtId="0" fontId="5" fillId="26" borderId="206" xfId="13" applyFill="1" applyBorder="1" applyAlignment="1">
      <alignment horizontal="center" vertical="center" wrapText="1"/>
    </xf>
    <xf numFmtId="0" fontId="5" fillId="26" borderId="125" xfId="13" applyFill="1" applyBorder="1" applyAlignment="1">
      <alignment horizontal="center" vertical="center" wrapText="1"/>
    </xf>
    <xf numFmtId="0" fontId="5" fillId="26" borderId="203" xfId="13" applyFill="1" applyBorder="1" applyAlignment="1">
      <alignment horizontal="center" vertical="center" wrapText="1"/>
    </xf>
    <xf numFmtId="0" fontId="5" fillId="26" borderId="204" xfId="13" applyFill="1" applyBorder="1" applyAlignment="1">
      <alignment horizontal="center" vertical="center" wrapText="1"/>
    </xf>
    <xf numFmtId="0" fontId="5" fillId="24" borderId="151" xfId="13" applyFill="1" applyBorder="1" applyAlignment="1">
      <alignment horizontal="center" vertical="center"/>
    </xf>
    <xf numFmtId="0" fontId="2" fillId="27" borderId="195" xfId="13" applyFont="1" applyFill="1" applyBorder="1" applyAlignment="1">
      <alignment horizontal="center" vertical="center" wrapText="1"/>
    </xf>
    <xf numFmtId="0" fontId="2" fillId="27" borderId="151"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2" fillId="27" borderId="153" xfId="13" applyFont="1" applyFill="1" applyBorder="1" applyAlignment="1">
      <alignment horizontal="center" vertical="center"/>
    </xf>
    <xf numFmtId="0" fontId="2" fillId="27" borderId="151" xfId="13" applyFont="1" applyFill="1" applyBorder="1" applyAlignment="1">
      <alignment horizontal="center" vertical="center"/>
    </xf>
    <xf numFmtId="0" fontId="2" fillId="27" borderId="152" xfId="13" applyFont="1" applyFill="1" applyBorder="1" applyAlignment="1">
      <alignment horizontal="center" vertical="center"/>
    </xf>
    <xf numFmtId="0" fontId="2" fillId="24" borderId="151" xfId="13" applyFont="1" applyFill="1" applyBorder="1" applyAlignment="1">
      <alignment horizontal="center" vertical="center"/>
    </xf>
    <xf numFmtId="0" fontId="2" fillId="24" borderId="153" xfId="13" applyFont="1" applyFill="1" applyBorder="1" applyAlignment="1">
      <alignment horizontal="center" vertical="center"/>
    </xf>
    <xf numFmtId="0" fontId="2" fillId="26" borderId="151" xfId="13" applyFont="1" applyFill="1" applyBorder="1" applyAlignment="1">
      <alignment horizontal="center" vertical="center"/>
    </xf>
    <xf numFmtId="0" fontId="2" fillId="26" borderId="153" xfId="13" applyFont="1" applyFill="1" applyBorder="1" applyAlignment="1">
      <alignment horizontal="center" vertical="center"/>
    </xf>
    <xf numFmtId="0" fontId="2" fillId="30" borderId="33" xfId="13" applyFont="1" applyFill="1" applyBorder="1" applyAlignment="1">
      <alignment horizontal="center" vertical="center"/>
    </xf>
    <xf numFmtId="0" fontId="2" fillId="24" borderId="152" xfId="13" applyFont="1" applyFill="1" applyBorder="1" applyAlignment="1">
      <alignment horizontal="center" vertical="center"/>
    </xf>
    <xf numFmtId="0" fontId="2" fillId="26" borderId="152" xfId="13" applyFont="1" applyFill="1" applyBorder="1" applyAlignment="1">
      <alignment horizontal="center" vertical="center"/>
    </xf>
    <xf numFmtId="0" fontId="36" fillId="0" borderId="33" xfId="0" applyFont="1" applyBorder="1" applyAlignment="1">
      <alignment horizontal="center" vertical="center" wrapText="1"/>
    </xf>
    <xf numFmtId="0" fontId="36" fillId="29" borderId="33" xfId="0" applyFont="1" applyFill="1" applyBorder="1" applyAlignment="1">
      <alignment horizontal="center" vertical="center" wrapText="1"/>
    </xf>
    <xf numFmtId="0" fontId="39" fillId="26" borderId="121" xfId="13" applyFont="1" applyFill="1" applyBorder="1" applyAlignment="1">
      <alignment horizontal="center" wrapText="1"/>
    </xf>
    <xf numFmtId="0" fontId="39" fillId="26" borderId="122" xfId="13" applyFont="1" applyFill="1" applyBorder="1" applyAlignment="1">
      <alignment horizontal="center" wrapText="1"/>
    </xf>
    <xf numFmtId="0" fontId="5" fillId="24" borderId="44" xfId="13" applyFill="1" applyBorder="1" applyAlignment="1">
      <alignment horizontal="center" wrapText="1"/>
    </xf>
    <xf numFmtId="0" fontId="5" fillId="24" borderId="37" xfId="13" applyFill="1" applyBorder="1" applyAlignment="1">
      <alignment horizontal="center" wrapText="1"/>
    </xf>
    <xf numFmtId="0" fontId="1" fillId="0" borderId="0" xfId="13" applyFont="1"/>
    <xf numFmtId="0" fontId="28" fillId="9" borderId="45" xfId="0" applyFont="1" applyFill="1" applyBorder="1" applyAlignment="1">
      <alignment horizontal="justify" vertical="center" wrapText="1"/>
    </xf>
    <xf numFmtId="0" fontId="0" fillId="9" borderId="16" xfId="0" applyFill="1" applyBorder="1"/>
    <xf numFmtId="0" fontId="0" fillId="9" borderId="16" xfId="0" applyFill="1" applyBorder="1" applyAlignment="1">
      <alignment horizontal="center" vertical="center"/>
    </xf>
    <xf numFmtId="0" fontId="29" fillId="29" borderId="49" xfId="0" applyFont="1" applyFill="1" applyBorder="1" applyAlignment="1">
      <alignment horizontal="justify" vertical="center" wrapText="1"/>
    </xf>
    <xf numFmtId="0" fontId="59" fillId="0" borderId="117" xfId="0" applyFont="1" applyBorder="1" applyAlignment="1">
      <alignment horizontal="justify" vertical="center" wrapText="1"/>
    </xf>
    <xf numFmtId="0" fontId="59" fillId="0" borderId="120" xfId="0" applyFont="1" applyBorder="1" applyAlignment="1">
      <alignment horizontal="justify" vertical="center" wrapText="1"/>
    </xf>
    <xf numFmtId="0" fontId="0" fillId="25" borderId="16" xfId="0" quotePrefix="1" applyFill="1" applyBorder="1"/>
    <xf numFmtId="0" fontId="53" fillId="11" borderId="66" xfId="1" applyFont="1" applyFill="1" applyBorder="1" applyAlignment="1">
      <alignment horizontal="center" wrapText="1" shrinkToFit="1"/>
    </xf>
    <xf numFmtId="0" fontId="0" fillId="0" borderId="66" xfId="0" applyBorder="1" applyAlignment="1">
      <alignment wrapText="1" shrinkToFit="1"/>
    </xf>
    <xf numFmtId="0" fontId="0" fillId="28" borderId="21" xfId="0" applyFill="1" applyBorder="1" applyAlignment="1">
      <alignment horizontal="center" vertical="center" wrapText="1" shrinkToFit="1"/>
    </xf>
    <xf numFmtId="0" fontId="0" fillId="28" borderId="113" xfId="0" applyFill="1" applyBorder="1" applyAlignment="1">
      <alignment horizontal="center" vertical="center" wrapText="1" shrinkToFit="1"/>
    </xf>
    <xf numFmtId="0" fontId="0" fillId="28" borderId="31" xfId="0"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37" fillId="11" borderId="50" xfId="0" applyFont="1" applyFill="1" applyBorder="1" applyAlignment="1">
      <alignment horizontal="center" vertical="center" wrapText="1" shrinkToFit="1"/>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8"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3" fillId="11" borderId="35" xfId="13" applyFont="1" applyFill="1" applyBorder="1" applyAlignment="1">
      <alignment horizontal="center" vertical="center" wrapText="1"/>
    </xf>
    <xf numFmtId="0" fontId="23" fillId="11" borderId="36" xfId="13" applyFont="1" applyFill="1" applyBorder="1" applyAlignment="1">
      <alignment horizontal="center" vertical="center" wrapText="1"/>
    </xf>
    <xf numFmtId="0" fontId="23"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3" fillId="11" borderId="46" xfId="13" applyFont="1" applyFill="1" applyBorder="1" applyAlignment="1">
      <alignment horizontal="center" vertical="center" wrapText="1"/>
    </xf>
    <xf numFmtId="0" fontId="23" fillId="11" borderId="38" xfId="13" applyFont="1" applyFill="1" applyBorder="1" applyAlignment="1">
      <alignment horizontal="center" vertical="center" wrapText="1"/>
    </xf>
    <xf numFmtId="0" fontId="8"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8" fillId="10" borderId="16" xfId="0" applyFont="1" applyFill="1" applyBorder="1" applyAlignment="1">
      <alignment horizontal="justify" vertical="center" wrapText="1"/>
    </xf>
    <xf numFmtId="0" fontId="11"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20" fillId="11" borderId="19" xfId="0" applyFont="1" applyFill="1" applyBorder="1" applyAlignment="1">
      <alignment horizontal="center" vertical="center" wrapText="1" shrinkToFit="1"/>
    </xf>
    <xf numFmtId="0" fontId="37" fillId="11" borderId="19" xfId="0" applyFont="1" applyFill="1" applyBorder="1" applyAlignment="1">
      <alignment horizontal="center" vertical="center" wrapText="1" shrinkToFi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20" fillId="11" borderId="0" xfId="0" applyFont="1" applyFill="1" applyAlignment="1">
      <alignment horizontal="center" vertical="center" wrapText="1" shrinkToFit="1"/>
    </xf>
    <xf numFmtId="0" fontId="37" fillId="11" borderId="0" xfId="0" applyFont="1" applyFill="1" applyAlignment="1">
      <alignment horizontal="center" vertical="center" wrapText="1" shrinkToFit="1"/>
    </xf>
    <xf numFmtId="0" fontId="37" fillId="11" borderId="0" xfId="0" applyFont="1" applyFill="1" applyAlignment="1">
      <alignment wrapText="1"/>
    </xf>
    <xf numFmtId="0" fontId="39" fillId="10" borderId="66" xfId="13" applyFont="1" applyFill="1" applyBorder="1" applyAlignment="1">
      <alignment horizontal="center" wrapText="1"/>
    </xf>
    <xf numFmtId="0" fontId="39" fillId="10" borderId="66" xfId="13" applyFont="1" applyFill="1" applyBorder="1" applyAlignment="1">
      <alignment horizontal="center"/>
    </xf>
    <xf numFmtId="0" fontId="24" fillId="0" borderId="39" xfId="13" applyFont="1" applyBorder="1" applyAlignment="1">
      <alignment horizontal="justify" vertical="center" wrapText="1"/>
    </xf>
    <xf numFmtId="0" fontId="24" fillId="0" borderId="47" xfId="13" applyFont="1" applyBorder="1" applyAlignment="1">
      <alignment horizontal="justify" vertical="center" wrapText="1"/>
    </xf>
    <xf numFmtId="0" fontId="24" fillId="0" borderId="40" xfId="13" applyFont="1" applyBorder="1" applyAlignment="1">
      <alignment horizontal="justify" vertical="center" wrapText="1"/>
    </xf>
    <xf numFmtId="0" fontId="24" fillId="0" borderId="45" xfId="13" applyFont="1" applyBorder="1" applyAlignment="1">
      <alignment horizontal="justify" vertical="center" wrapText="1"/>
    </xf>
    <xf numFmtId="0" fontId="24" fillId="0" borderId="46" xfId="13" applyFont="1" applyBorder="1" applyAlignment="1">
      <alignment horizontal="justify" vertical="center" wrapText="1"/>
    </xf>
    <xf numFmtId="0" fontId="24" fillId="0" borderId="38" xfId="13" applyFont="1" applyBorder="1" applyAlignment="1">
      <alignment horizontal="justify" vertical="center" wrapText="1"/>
    </xf>
    <xf numFmtId="0" fontId="25" fillId="8" borderId="39" xfId="13" applyFont="1" applyFill="1" applyBorder="1" applyAlignment="1">
      <alignment horizontal="center" vertical="center" wrapText="1"/>
    </xf>
    <xf numFmtId="0" fontId="25" fillId="8" borderId="47" xfId="13" applyFont="1" applyFill="1" applyBorder="1" applyAlignment="1">
      <alignment horizontal="center" vertical="center" wrapText="1"/>
    </xf>
    <xf numFmtId="0" fontId="25" fillId="8" borderId="40" xfId="13" applyFont="1" applyFill="1" applyBorder="1" applyAlignment="1">
      <alignment horizontal="center" vertical="center" wrapText="1"/>
    </xf>
    <xf numFmtId="0" fontId="25" fillId="8" borderId="42" xfId="13" applyFont="1" applyFill="1" applyBorder="1" applyAlignment="1">
      <alignment horizontal="center" vertical="center" wrapText="1"/>
    </xf>
    <xf numFmtId="0" fontId="25" fillId="8" borderId="0" xfId="13" applyFont="1" applyFill="1" applyAlignment="1">
      <alignment horizontal="center" vertical="center" wrapText="1"/>
    </xf>
    <xf numFmtId="0" fontId="25" fillId="8" borderId="43" xfId="13" applyFont="1" applyFill="1" applyBorder="1" applyAlignment="1">
      <alignment horizontal="center" vertical="center" wrapText="1"/>
    </xf>
    <xf numFmtId="0" fontId="23" fillId="11" borderId="45" xfId="13" applyFont="1" applyFill="1" applyBorder="1" applyAlignment="1">
      <alignment horizontal="center" vertical="center" wrapText="1"/>
    </xf>
    <xf numFmtId="0" fontId="53"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39" fillId="16" borderId="66" xfId="2" applyFont="1" applyFill="1" applyBorder="1" applyAlignment="1">
      <alignment horizontal="center"/>
    </xf>
    <xf numFmtId="0" fontId="59" fillId="0" borderId="138" xfId="16" applyFont="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59" fillId="0" borderId="130" xfId="11" applyFont="1" applyBorder="1" applyAlignment="1">
      <alignment horizontal="left" vertical="center" wrapText="1"/>
    </xf>
    <xf numFmtId="0" fontId="59" fillId="0" borderId="128" xfId="11" applyFont="1" applyBorder="1" applyAlignment="1">
      <alignment horizontal="left" vertical="center" wrapText="1"/>
    </xf>
    <xf numFmtId="0" fontId="59" fillId="0" borderId="131" xfId="11" applyFont="1" applyBorder="1" applyAlignment="1">
      <alignment horizontal="left" vertical="center" wrapText="1"/>
    </xf>
    <xf numFmtId="0" fontId="59" fillId="0" borderId="124" xfId="0" applyFont="1" applyBorder="1" applyAlignment="1">
      <alignment horizontal="justify" vertical="center" wrapText="1"/>
    </xf>
    <xf numFmtId="0" fontId="59" fillId="0" borderId="118" xfId="0" applyFont="1" applyBorder="1" applyAlignment="1">
      <alignment horizontal="justify" vertical="center" wrapText="1"/>
    </xf>
    <xf numFmtId="0" fontId="59" fillId="0" borderId="121" xfId="0" applyFont="1" applyBorder="1" applyAlignment="1">
      <alignment horizontal="justify" vertical="center" wrapText="1"/>
    </xf>
    <xf numFmtId="0" fontId="59" fillId="0" borderId="114" xfId="0" applyFont="1" applyBorder="1" applyAlignment="1">
      <alignment horizontal="justify" vertical="center" wrapText="1"/>
    </xf>
    <xf numFmtId="0" fontId="59" fillId="0" borderId="117" xfId="0" applyFont="1" applyBorder="1" applyAlignment="1">
      <alignment horizontal="justify" vertical="center" wrapText="1"/>
    </xf>
    <xf numFmtId="0" fontId="59" fillId="0" borderId="120" xfId="0" applyFont="1" applyBorder="1" applyAlignment="1">
      <alignment horizontal="justify" vertical="center" wrapText="1"/>
    </xf>
    <xf numFmtId="0" fontId="59" fillId="0" borderId="115" xfId="0" applyFont="1" applyBorder="1" applyAlignment="1">
      <alignment horizontal="justify" vertical="center" wrapText="1"/>
    </xf>
    <xf numFmtId="0" fontId="59" fillId="0" borderId="180" xfId="0" applyFont="1" applyBorder="1" applyAlignment="1">
      <alignment horizontal="justify" vertical="center" wrapText="1"/>
    </xf>
    <xf numFmtId="0" fontId="59" fillId="0" borderId="178" xfId="0" applyFont="1" applyBorder="1" applyAlignment="1">
      <alignment horizontal="justify" vertical="center" wrapText="1"/>
    </xf>
    <xf numFmtId="0" fontId="59" fillId="0" borderId="179" xfId="0" applyFont="1" applyBorder="1" applyAlignment="1">
      <alignment horizontal="justify" vertical="center" wrapText="1"/>
    </xf>
    <xf numFmtId="0" fontId="59" fillId="0" borderId="177" xfId="0" applyFont="1" applyBorder="1" applyAlignment="1">
      <alignment horizontal="justify" vertical="center" wrapText="1"/>
    </xf>
    <xf numFmtId="0" fontId="59" fillId="0" borderId="108" xfId="0" applyFont="1" applyBorder="1" applyAlignment="1">
      <alignment horizontal="center" vertical="center" wrapText="1"/>
    </xf>
    <xf numFmtId="0" fontId="59" fillId="0" borderId="44" xfId="0" applyFont="1" applyBorder="1" applyAlignment="1">
      <alignment horizontal="center" vertical="center" wrapText="1"/>
    </xf>
    <xf numFmtId="0" fontId="59" fillId="0" borderId="112" xfId="0" applyFont="1" applyBorder="1" applyAlignment="1">
      <alignment horizontal="center" vertical="center" wrapText="1"/>
    </xf>
    <xf numFmtId="0" fontId="59" fillId="0" borderId="109" xfId="0" applyFont="1" applyBorder="1" applyAlignment="1">
      <alignment horizontal="center" vertical="center" wrapText="1"/>
    </xf>
    <xf numFmtId="0" fontId="59" fillId="0" borderId="110" xfId="0" applyFont="1" applyBorder="1" applyAlignment="1">
      <alignment horizontal="center" vertical="center" wrapText="1"/>
    </xf>
    <xf numFmtId="0" fontId="59" fillId="0" borderId="111" xfId="0" applyFont="1" applyBorder="1" applyAlignment="1">
      <alignment horizontal="center" vertical="center" wrapText="1"/>
    </xf>
    <xf numFmtId="0" fontId="39" fillId="16" borderId="0" xfId="13" applyFont="1" applyFill="1" applyAlignment="1">
      <alignment horizontal="center"/>
    </xf>
    <xf numFmtId="0" fontId="59" fillId="0" borderId="171" xfId="0" applyFont="1" applyBorder="1" applyAlignment="1">
      <alignment horizontal="justify" vertical="center" wrapText="1"/>
    </xf>
    <xf numFmtId="0" fontId="59" fillId="0" borderId="172" xfId="0" applyFont="1" applyBorder="1" applyAlignment="1">
      <alignment horizontal="justify" vertical="center" wrapText="1"/>
    </xf>
    <xf numFmtId="0" fontId="59" fillId="0" borderId="173" xfId="0" applyFont="1" applyBorder="1" applyAlignment="1">
      <alignment horizontal="justify" vertical="center" wrapText="1"/>
    </xf>
    <xf numFmtId="0" fontId="59" fillId="0" borderId="174" xfId="0" applyFont="1" applyBorder="1" applyAlignment="1">
      <alignment horizontal="justify" vertical="center" wrapText="1"/>
    </xf>
    <xf numFmtId="0" fontId="59" fillId="0" borderId="181"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23" xfId="0" applyFont="1" applyBorder="1" applyAlignment="1">
      <alignment horizontal="justify" vertical="center" wrapText="1"/>
    </xf>
    <xf numFmtId="0" fontId="28" fillId="25" borderId="114" xfId="0" applyFont="1" applyFill="1" applyBorder="1" applyAlignment="1">
      <alignment horizontal="justify" vertical="center" wrapText="1"/>
    </xf>
    <xf numFmtId="0" fontId="0" fillId="0" borderId="117" xfId="0" applyBorder="1" applyAlignment="1">
      <alignment horizontal="justify" vertical="center" wrapText="1"/>
    </xf>
    <xf numFmtId="0" fontId="0" fillId="0" borderId="120" xfId="0" applyBorder="1" applyAlignment="1">
      <alignment horizontal="justify" vertical="center" wrapText="1"/>
    </xf>
    <xf numFmtId="0" fontId="28" fillId="27" borderId="114" xfId="0" applyFont="1" applyFill="1" applyBorder="1" applyAlignment="1">
      <alignment horizontal="left" vertical="center" wrapText="1"/>
    </xf>
    <xf numFmtId="0" fontId="28" fillId="27" borderId="117" xfId="0" applyFont="1" applyFill="1" applyBorder="1" applyAlignment="1">
      <alignment horizontal="left" vertical="center" wrapText="1"/>
    </xf>
    <xf numFmtId="0" fontId="28" fillId="27" borderId="120" xfId="0" applyFont="1" applyFill="1" applyBorder="1" applyAlignment="1">
      <alignment horizontal="left" vertical="center" wrapText="1"/>
    </xf>
    <xf numFmtId="0" fontId="15" fillId="10" borderId="139"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3" fillId="11" borderId="0" xfId="1" applyFont="1" applyFill="1" applyBorder="1" applyAlignment="1">
      <alignment horizontal="center" wrapText="1"/>
    </xf>
    <xf numFmtId="0" fontId="0" fillId="0" borderId="0" xfId="0" applyAlignment="1">
      <alignment horizontal="center" wrapText="1"/>
    </xf>
    <xf numFmtId="0" fontId="28" fillId="27" borderId="141" xfId="0" applyFont="1" applyFill="1" applyBorder="1" applyAlignment="1">
      <alignment horizontal="left" vertical="center" wrapText="1"/>
    </xf>
    <xf numFmtId="0" fontId="28" fillId="27" borderId="143" xfId="0" applyFont="1" applyFill="1" applyBorder="1" applyAlignment="1">
      <alignment horizontal="left" vertical="center" wrapText="1"/>
    </xf>
    <xf numFmtId="0" fontId="28" fillId="27" borderId="146" xfId="0" applyFont="1" applyFill="1" applyBorder="1" applyAlignment="1">
      <alignment horizontal="left" vertical="center" wrapText="1"/>
    </xf>
    <xf numFmtId="0" fontId="0" fillId="0" borderId="117" xfId="0" applyBorder="1" applyAlignment="1">
      <alignment horizontal="left" vertical="center" wrapText="1"/>
    </xf>
    <xf numFmtId="0" fontId="0" fillId="0" borderId="120" xfId="0" applyBorder="1" applyAlignment="1">
      <alignment horizontal="left" vertical="center" wrapText="1"/>
    </xf>
    <xf numFmtId="0" fontId="28" fillId="26" borderId="129" xfId="0" applyFont="1" applyFill="1" applyBorder="1" applyAlignment="1">
      <alignment horizontal="justify" vertical="center" wrapText="1"/>
    </xf>
    <xf numFmtId="0" fontId="28" fillId="26" borderId="127" xfId="0" applyFont="1" applyFill="1" applyBorder="1" applyAlignment="1">
      <alignment horizontal="justify" vertical="center" wrapText="1"/>
    </xf>
    <xf numFmtId="0" fontId="28" fillId="26" borderId="126" xfId="0" applyFont="1" applyFill="1" applyBorder="1" applyAlignment="1">
      <alignment horizontal="justify" vertical="center" wrapText="1"/>
    </xf>
    <xf numFmtId="0" fontId="28" fillId="24" borderId="141" xfId="0" applyFont="1" applyFill="1" applyBorder="1" applyAlignment="1">
      <alignment horizontal="justify" vertical="center" wrapText="1"/>
    </xf>
    <xf numFmtId="0" fontId="0" fillId="0" borderId="143" xfId="0" applyBorder="1" applyAlignment="1">
      <alignment horizontal="justify" vertical="center" wrapText="1"/>
    </xf>
    <xf numFmtId="0" fontId="0" fillId="0" borderId="146" xfId="0" applyBorder="1" applyAlignment="1">
      <alignment horizontal="justify" vertical="center" wrapText="1"/>
    </xf>
    <xf numFmtId="0" fontId="28" fillId="24" borderId="136" xfId="0" applyFont="1" applyFill="1" applyBorder="1" applyAlignment="1">
      <alignment horizontal="justify" vertical="center" wrapText="1"/>
    </xf>
    <xf numFmtId="0" fontId="0" fillId="0" borderId="136" xfId="0" applyBorder="1" applyAlignment="1">
      <alignment horizontal="justify" vertical="center" wrapText="1"/>
    </xf>
    <xf numFmtId="0" fontId="0" fillId="0" borderId="137" xfId="0" applyBorder="1" applyAlignment="1">
      <alignment horizontal="justify" vertical="center" wrapText="1"/>
    </xf>
    <xf numFmtId="0" fontId="28" fillId="24" borderId="140" xfId="0" applyFont="1" applyFill="1" applyBorder="1" applyAlignment="1">
      <alignment horizontal="justify" vertical="center" wrapText="1"/>
    </xf>
    <xf numFmtId="0" fontId="0" fillId="0" borderId="127" xfId="0" applyBorder="1" applyAlignment="1">
      <alignment horizontal="justify" vertical="center" wrapText="1"/>
    </xf>
    <xf numFmtId="0" fontId="0" fillId="0" borderId="126" xfId="0" applyBorder="1" applyAlignment="1">
      <alignment horizontal="justify" vertical="center" wrapText="1"/>
    </xf>
    <xf numFmtId="0" fontId="40" fillId="19" borderId="67" xfId="2" applyFont="1" applyFill="1" applyBorder="1" applyAlignment="1">
      <alignment horizontal="center" vertical="top" wrapText="1" readingOrder="1"/>
    </xf>
    <xf numFmtId="0" fontId="40" fillId="19" borderId="68" xfId="2" applyFont="1" applyFill="1" applyBorder="1" applyAlignment="1">
      <alignment horizontal="center" vertical="top" wrapText="1" readingOrder="1"/>
    </xf>
    <xf numFmtId="0" fontId="40" fillId="19" borderId="69" xfId="2" applyFont="1" applyFill="1" applyBorder="1" applyAlignment="1">
      <alignment horizontal="center" vertical="top" wrapText="1" readingOrder="1"/>
    </xf>
    <xf numFmtId="0" fontId="44" fillId="20" borderId="73" xfId="2" applyFont="1" applyFill="1" applyBorder="1" applyAlignment="1">
      <alignment horizontal="center" vertical="top" wrapText="1" readingOrder="1"/>
    </xf>
    <xf numFmtId="0" fontId="44" fillId="20" borderId="74" xfId="2" applyFont="1" applyFill="1" applyBorder="1" applyAlignment="1">
      <alignment horizontal="center" vertical="top" wrapText="1" readingOrder="1"/>
    </xf>
    <xf numFmtId="0" fontId="44" fillId="20" borderId="75" xfId="2" applyFont="1" applyFill="1" applyBorder="1" applyAlignment="1">
      <alignment horizontal="center" vertical="top" wrapText="1" readingOrder="1"/>
    </xf>
    <xf numFmtId="0" fontId="39" fillId="16" borderId="0" xfId="2" applyFont="1" applyFill="1" applyAlignment="1">
      <alignment horizontal="center"/>
    </xf>
    <xf numFmtId="0" fontId="39" fillId="16" borderId="66" xfId="2" applyFont="1" applyFill="1" applyBorder="1" applyAlignment="1">
      <alignment horizontal="center" wrapText="1"/>
    </xf>
    <xf numFmtId="0" fontId="43" fillId="20" borderId="73" xfId="2" applyFont="1" applyFill="1" applyBorder="1" applyAlignment="1">
      <alignment horizontal="center" vertical="top" wrapText="1" readingOrder="1"/>
    </xf>
    <xf numFmtId="0" fontId="43" fillId="20" borderId="74" xfId="2" applyFont="1" applyFill="1" applyBorder="1" applyAlignment="1">
      <alignment horizontal="center" vertical="top" wrapText="1" readingOrder="1"/>
    </xf>
    <xf numFmtId="0" fontId="43" fillId="20" borderId="75" xfId="2" applyFont="1" applyFill="1" applyBorder="1" applyAlignment="1">
      <alignment horizontal="center" vertical="top" wrapText="1" readingOrder="1"/>
    </xf>
    <xf numFmtId="0" fontId="48" fillId="19" borderId="85" xfId="2" applyFont="1" applyFill="1" applyBorder="1" applyAlignment="1">
      <alignment horizontal="center" vertical="top" wrapText="1" readingOrder="1"/>
    </xf>
    <xf numFmtId="0" fontId="48" fillId="19" borderId="86" xfId="2" applyFont="1" applyFill="1" applyBorder="1" applyAlignment="1">
      <alignment horizontal="center" vertical="top" wrapText="1" readingOrder="1"/>
    </xf>
    <xf numFmtId="0" fontId="48" fillId="19" borderId="87" xfId="2" applyFont="1" applyFill="1" applyBorder="1" applyAlignment="1">
      <alignment horizontal="center" vertical="top" wrapText="1" readingOrder="1"/>
    </xf>
    <xf numFmtId="0" fontId="44" fillId="22" borderId="85" xfId="2" applyFont="1" applyFill="1" applyBorder="1" applyAlignment="1">
      <alignment horizontal="center" vertical="center" wrapText="1" readingOrder="1"/>
    </xf>
    <xf numFmtId="0" fontId="44" fillId="22" borderId="87" xfId="2" applyFont="1" applyFill="1" applyBorder="1" applyAlignment="1">
      <alignment horizontal="center" vertical="center" wrapText="1" readingOrder="1"/>
    </xf>
    <xf numFmtId="0" fontId="44" fillId="20" borderId="81" xfId="2" applyFont="1" applyFill="1" applyBorder="1" applyAlignment="1">
      <alignment horizontal="center" vertical="top" wrapText="1" readingOrder="1"/>
    </xf>
    <xf numFmtId="0" fontId="44" fillId="20" borderId="97" xfId="2" applyFont="1" applyFill="1" applyBorder="1" applyAlignment="1">
      <alignment horizontal="center" vertical="top" wrapText="1" readingOrder="1"/>
    </xf>
    <xf numFmtId="0" fontId="44" fillId="20" borderId="95" xfId="2" applyFont="1" applyFill="1" applyBorder="1" applyAlignment="1">
      <alignment horizontal="center" vertical="top" wrapText="1" readingOrder="1"/>
    </xf>
    <xf numFmtId="0" fontId="44" fillId="20" borderId="96" xfId="2" applyFont="1" applyFill="1" applyBorder="1" applyAlignment="1">
      <alignment horizontal="center" vertical="top" wrapText="1" readingOrder="1"/>
    </xf>
    <xf numFmtId="0" fontId="44" fillId="4" borderId="81" xfId="2" applyFont="1" applyFill="1" applyBorder="1" applyAlignment="1">
      <alignment horizontal="left" vertical="center" wrapText="1" indent="1" readingOrder="1"/>
    </xf>
    <xf numFmtId="0" fontId="44" fillId="4" borderId="92" xfId="2" applyFont="1" applyFill="1" applyBorder="1" applyAlignment="1">
      <alignment horizontal="left" vertical="center" wrapText="1" indent="1" readingOrder="1"/>
    </xf>
    <xf numFmtId="0" fontId="44" fillId="20" borderId="90" xfId="2" applyFont="1" applyFill="1" applyBorder="1" applyAlignment="1">
      <alignment horizontal="center" vertical="top" wrapText="1" readingOrder="1"/>
    </xf>
    <xf numFmtId="0" fontId="44" fillId="20" borderId="91" xfId="2" applyFont="1" applyFill="1" applyBorder="1" applyAlignment="1">
      <alignment horizontal="center" vertical="top" wrapText="1" readingOrder="1"/>
    </xf>
    <xf numFmtId="0" fontId="51" fillId="0" borderId="5" xfId="2" applyFont="1" applyBorder="1" applyAlignment="1">
      <alignment horizontal="center" textRotation="90" readingOrder="1"/>
    </xf>
    <xf numFmtId="0" fontId="51" fillId="0" borderId="8" xfId="2" applyFont="1" applyBorder="1" applyAlignment="1">
      <alignment horizontal="center" textRotation="90" readingOrder="1"/>
    </xf>
    <xf numFmtId="0" fontId="51" fillId="0" borderId="10" xfId="2" applyFont="1" applyBorder="1" applyAlignment="1">
      <alignment horizontal="center" textRotation="90" readingOrder="1"/>
    </xf>
    <xf numFmtId="0" fontId="44" fillId="22" borderId="90" xfId="2" applyFont="1" applyFill="1" applyBorder="1" applyAlignment="1">
      <alignment horizontal="center" vertical="top" wrapText="1" readingOrder="1"/>
    </xf>
    <xf numFmtId="0" fontId="44" fillId="22" borderId="91" xfId="2" applyFont="1" applyFill="1" applyBorder="1" applyAlignment="1">
      <alignment horizontal="center" vertical="top" wrapText="1" readingOrder="1"/>
    </xf>
    <xf numFmtId="0" fontId="44" fillId="22" borderId="95" xfId="2" applyFont="1" applyFill="1" applyBorder="1" applyAlignment="1">
      <alignment horizontal="center" vertical="top" wrapText="1" readingOrder="1"/>
    </xf>
    <xf numFmtId="0" fontId="44" fillId="22" borderId="96" xfId="2" applyFont="1" applyFill="1" applyBorder="1" applyAlignment="1">
      <alignment horizontal="center" vertical="top" wrapText="1" readingOrder="1"/>
    </xf>
    <xf numFmtId="0" fontId="39" fillId="10" borderId="13" xfId="11" applyFont="1" applyFill="1" applyBorder="1" applyAlignment="1">
      <alignment horizontal="center" vertical="center" wrapText="1"/>
    </xf>
    <xf numFmtId="0" fontId="39"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4" fillId="0" borderId="15" xfId="11" applyFont="1" applyBorder="1" applyAlignment="1">
      <alignment horizontal="left" vertical="center" wrapText="1" shrinkToFit="1"/>
    </xf>
    <xf numFmtId="0" fontId="39" fillId="0" borderId="15" xfId="11" applyFont="1" applyBorder="1" applyAlignment="1">
      <alignment horizontal="center"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4" fillId="0" borderId="13" xfId="11" applyFont="1" applyBorder="1" applyAlignment="1">
      <alignment horizontal="left" vertical="center" wrapText="1" shrinkToFit="1"/>
    </xf>
    <xf numFmtId="0" fontId="39" fillId="0" borderId="13" xfId="11" applyFont="1" applyBorder="1" applyAlignment="1">
      <alignment horizontal="center" vertical="center" wrapText="1" shrinkToFit="1"/>
    </xf>
    <xf numFmtId="0" fontId="54" fillId="0" borderId="14" xfId="11" applyFont="1" applyBorder="1" applyAlignment="1">
      <alignment horizontal="left" vertical="center" wrapText="1" shrinkToFit="1"/>
    </xf>
    <xf numFmtId="0" fontId="39"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56" fillId="11" borderId="8" xfId="12" applyFont="1" applyFill="1" applyBorder="1" applyAlignment="1">
      <alignment horizontal="center" vertical="center" wrapText="1" shrinkToFit="1"/>
    </xf>
    <xf numFmtId="0" fontId="56" fillId="11" borderId="0" xfId="12" applyFont="1" applyFill="1" applyBorder="1" applyAlignment="1">
      <alignment horizontal="center" vertical="center" wrapText="1" shrinkToFit="1"/>
    </xf>
    <xf numFmtId="0" fontId="0" fillId="0" borderId="0" xfId="0"/>
    <xf numFmtId="0" fontId="55" fillId="8" borderId="8" xfId="12" applyFill="1" applyBorder="1" applyAlignment="1">
      <alignment horizontal="left" vertical="top" wrapText="1" shrinkToFit="1"/>
    </xf>
    <xf numFmtId="0" fontId="55" fillId="8" borderId="0" xfId="12" applyFill="1" applyBorder="1" applyAlignment="1">
      <alignment horizontal="left" vertical="top" wrapText="1" shrinkToFit="1"/>
    </xf>
    <xf numFmtId="0" fontId="58" fillId="18" borderId="207" xfId="12" applyFont="1" applyFill="1" applyBorder="1" applyAlignment="1">
      <alignment horizontal="center" vertical="center" wrapText="1"/>
    </xf>
    <xf numFmtId="0" fontId="0" fillId="0" borderId="208" xfId="0" applyBorder="1" applyAlignment="1">
      <alignment horizontal="center" vertical="center" wrapText="1"/>
    </xf>
    <xf numFmtId="0" fontId="14" fillId="27" borderId="153" xfId="13" applyFont="1" applyFill="1" applyBorder="1" applyAlignment="1">
      <alignment horizontal="center" vertical="center" wrapText="1"/>
    </xf>
    <xf numFmtId="0" fontId="14" fillId="27" borderId="151"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39" fillId="27" borderId="44" xfId="13" applyFont="1" applyFill="1" applyBorder="1" applyAlignment="1">
      <alignment horizontal="center" vertical="center" wrapText="1"/>
    </xf>
    <xf numFmtId="0" fontId="39" fillId="27" borderId="37" xfId="13" applyFont="1" applyFill="1" applyBorder="1" applyAlignment="1">
      <alignment horizontal="center" vertical="center" wrapText="1"/>
    </xf>
    <xf numFmtId="0" fontId="39" fillId="10" borderId="166" xfId="13" applyFont="1" applyFill="1" applyBorder="1" applyAlignment="1">
      <alignment horizontal="center" vertical="center" wrapText="1"/>
    </xf>
    <xf numFmtId="0" fontId="39" fillId="10" borderId="169" xfId="13" applyFont="1" applyFill="1" applyBorder="1" applyAlignment="1">
      <alignment horizontal="center" vertical="center" wrapText="1"/>
    </xf>
    <xf numFmtId="0" fontId="39" fillId="27" borderId="158" xfId="13" applyFont="1" applyFill="1" applyBorder="1" applyAlignment="1">
      <alignment horizontal="center" vertical="center" wrapText="1"/>
    </xf>
    <xf numFmtId="0" fontId="39" fillId="27" borderId="151"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39" fillId="27" borderId="47" xfId="13" applyFont="1" applyFill="1" applyBorder="1" applyAlignment="1">
      <alignment horizontal="center" vertical="center" wrapText="1"/>
    </xf>
    <xf numFmtId="0" fontId="39" fillId="27" borderId="0" xfId="13" applyFont="1" applyFill="1" applyAlignment="1">
      <alignment horizontal="center" vertical="center" wrapText="1"/>
    </xf>
    <xf numFmtId="0" fontId="39" fillId="27" borderId="46" xfId="13" applyFont="1" applyFill="1" applyBorder="1" applyAlignment="1">
      <alignment horizontal="center" vertical="center" wrapText="1"/>
    </xf>
    <xf numFmtId="0" fontId="39" fillId="10" borderId="159" xfId="13" applyFont="1" applyFill="1" applyBorder="1" applyAlignment="1">
      <alignment horizontal="center" vertical="center" wrapText="1"/>
    </xf>
    <xf numFmtId="0" fontId="39" fillId="10" borderId="161" xfId="13" applyFont="1" applyFill="1" applyBorder="1" applyAlignment="1">
      <alignment horizontal="center" vertical="center" wrapText="1"/>
    </xf>
    <xf numFmtId="0" fontId="2" fillId="27" borderId="151"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2" fillId="27" borderId="195" xfId="13" applyFont="1" applyFill="1" applyBorder="1" applyAlignment="1">
      <alignment horizontal="center" vertical="center" wrapText="1"/>
    </xf>
    <xf numFmtId="0" fontId="39" fillId="24" borderId="41" xfId="13" applyFont="1" applyFill="1" applyBorder="1" applyAlignment="1">
      <alignment horizontal="center" vertical="center" wrapText="1" shrinkToFit="1"/>
    </xf>
    <xf numFmtId="0" fontId="39" fillId="24" borderId="44" xfId="13" applyFont="1" applyFill="1" applyBorder="1" applyAlignment="1">
      <alignment horizontal="center" vertical="center" wrapText="1" shrinkToFit="1"/>
    </xf>
    <xf numFmtId="0" fontId="0" fillId="0" borderId="37" xfId="0" applyBorder="1" applyAlignment="1">
      <alignment horizontal="center" vertical="center" wrapText="1"/>
    </xf>
    <xf numFmtId="0" fontId="0" fillId="24" borderId="37" xfId="0" applyFill="1" applyBorder="1" applyAlignment="1">
      <alignment horizontal="center" vertical="center" wrapText="1"/>
    </xf>
    <xf numFmtId="0" fontId="0" fillId="0" borderId="37" xfId="0" applyBorder="1" applyAlignment="1">
      <alignment horizontal="center" vertical="center" wrapText="1" shrinkToFit="1"/>
    </xf>
    <xf numFmtId="0" fontId="0" fillId="10" borderId="159" xfId="0" applyFill="1" applyBorder="1" applyAlignment="1">
      <alignment horizontal="center"/>
    </xf>
    <xf numFmtId="0" fontId="0" fillId="10" borderId="161" xfId="0" applyFill="1" applyBorder="1" applyAlignment="1">
      <alignment horizontal="center"/>
    </xf>
    <xf numFmtId="0" fontId="39" fillId="10" borderId="167" xfId="13" applyFont="1" applyFill="1" applyBorder="1" applyAlignment="1">
      <alignment horizontal="center" vertical="center" wrapText="1"/>
    </xf>
    <xf numFmtId="0" fontId="39" fillId="10" borderId="170" xfId="13" applyFont="1" applyFill="1" applyBorder="1" applyAlignment="1">
      <alignment horizontal="center" vertical="center" wrapText="1"/>
    </xf>
    <xf numFmtId="0" fontId="39" fillId="10" borderId="160" xfId="13" applyFont="1" applyFill="1" applyBorder="1" applyAlignment="1">
      <alignment horizontal="center" vertical="center" wrapText="1"/>
    </xf>
    <xf numFmtId="0" fontId="39" fillId="10" borderId="162" xfId="13" applyFont="1" applyFill="1" applyBorder="1" applyAlignment="1">
      <alignment horizontal="center" vertical="center" wrapText="1"/>
    </xf>
    <xf numFmtId="0" fontId="39" fillId="18" borderId="134" xfId="13" applyFont="1" applyFill="1" applyBorder="1" applyAlignment="1">
      <alignment horizontal="center" vertical="center" wrapText="1"/>
    </xf>
    <xf numFmtId="0" fontId="39" fillId="18" borderId="135" xfId="13" applyFont="1" applyFill="1" applyBorder="1" applyAlignment="1">
      <alignment horizontal="center" vertical="center" wrapText="1"/>
    </xf>
    <xf numFmtId="0" fontId="39" fillId="10" borderId="165" xfId="13" applyFont="1" applyFill="1" applyBorder="1" applyAlignment="1">
      <alignment horizontal="center" vertical="center" wrapText="1"/>
    </xf>
    <xf numFmtId="0" fontId="39" fillId="10" borderId="168" xfId="13" applyFont="1" applyFill="1" applyBorder="1" applyAlignment="1">
      <alignment horizontal="center" vertical="center" wrapText="1"/>
    </xf>
    <xf numFmtId="0" fontId="39" fillId="26" borderId="41" xfId="13" applyFont="1" applyFill="1" applyBorder="1" applyAlignment="1">
      <alignment horizontal="center" vertical="center" wrapText="1"/>
    </xf>
    <xf numFmtId="0" fontId="39" fillId="26" borderId="44" xfId="13" applyFont="1" applyFill="1" applyBorder="1" applyAlignment="1">
      <alignment horizontal="center" vertical="center" wrapText="1"/>
    </xf>
    <xf numFmtId="0" fontId="0" fillId="0" borderId="44" xfId="0" applyBorder="1" applyAlignment="1">
      <alignment wrapText="1"/>
    </xf>
    <xf numFmtId="0" fontId="0" fillId="0" borderId="37" xfId="0" applyBorder="1" applyAlignment="1">
      <alignment wrapText="1"/>
    </xf>
    <xf numFmtId="0" fontId="2" fillId="24" borderId="153" xfId="13" applyFont="1" applyFill="1" applyBorder="1" applyAlignment="1">
      <alignment horizontal="center" vertical="center" wrapText="1"/>
    </xf>
    <xf numFmtId="0" fontId="2" fillId="24" borderId="151" xfId="13" applyFont="1" applyFill="1" applyBorder="1" applyAlignment="1">
      <alignment horizontal="center" vertical="center" wrapText="1"/>
    </xf>
    <xf numFmtId="0" fontId="2" fillId="24" borderId="152" xfId="13" applyFont="1" applyFill="1" applyBorder="1" applyAlignment="1">
      <alignment horizontal="center" vertical="center" wrapText="1"/>
    </xf>
    <xf numFmtId="0" fontId="2" fillId="9" borderId="153" xfId="13" applyFont="1" applyFill="1" applyBorder="1" applyAlignment="1">
      <alignment horizontal="center" vertical="center" wrapText="1"/>
    </xf>
    <xf numFmtId="0" fontId="2" fillId="9" borderId="151" xfId="13" applyFont="1" applyFill="1" applyBorder="1" applyAlignment="1">
      <alignment horizontal="center" vertical="center" wrapText="1"/>
    </xf>
    <xf numFmtId="0" fontId="3" fillId="26" borderId="41" xfId="13" applyFont="1" applyFill="1" applyBorder="1" applyAlignment="1">
      <alignment horizontal="center" vertical="center" wrapText="1"/>
    </xf>
    <xf numFmtId="0" fontId="3" fillId="26" borderId="44" xfId="13" applyFont="1" applyFill="1" applyBorder="1" applyAlignment="1">
      <alignment horizontal="center" vertical="center" wrapText="1"/>
    </xf>
    <xf numFmtId="0" fontId="3" fillId="26" borderId="158" xfId="13" applyFont="1" applyFill="1" applyBorder="1" applyAlignment="1">
      <alignment horizontal="center" vertical="center" wrapText="1"/>
    </xf>
    <xf numFmtId="0" fontId="2" fillId="26" borderId="205" xfId="13" applyFont="1" applyFill="1" applyBorder="1" applyAlignment="1">
      <alignment horizontal="center" vertical="center" wrapText="1"/>
    </xf>
    <xf numFmtId="0" fontId="3" fillId="26" borderId="37" xfId="13" applyFont="1" applyFill="1" applyBorder="1" applyAlignment="1">
      <alignment horizontal="center" vertical="center" wrapText="1"/>
    </xf>
    <xf numFmtId="0" fontId="60" fillId="24" borderId="151" xfId="13" applyFont="1" applyFill="1" applyBorder="1" applyAlignment="1">
      <alignment horizontal="center" vertical="center" wrapText="1"/>
    </xf>
    <xf numFmtId="0" fontId="2" fillId="9" borderId="152" xfId="13" applyFont="1" applyFill="1" applyBorder="1" applyAlignment="1">
      <alignment horizontal="center" vertical="center" wrapText="1"/>
    </xf>
    <xf numFmtId="0" fontId="2" fillId="24" borderId="153" xfId="13" applyFont="1" applyFill="1" applyBorder="1" applyAlignment="1">
      <alignment horizontal="left" vertical="center" wrapText="1"/>
    </xf>
    <xf numFmtId="0" fontId="0" fillId="0" borderId="151" xfId="0" applyBorder="1" applyAlignment="1">
      <alignment vertical="center" wrapText="1"/>
    </xf>
    <xf numFmtId="0" fontId="39" fillId="0" borderId="13" xfId="0" applyFont="1" applyBorder="1" applyAlignment="1">
      <alignment horizontal="center" vertical="center" wrapText="1" shrinkToFit="1"/>
    </xf>
    <xf numFmtId="0" fontId="39" fillId="0" borderId="15" xfId="0" applyFont="1" applyBorder="1" applyAlignment="1">
      <alignment horizontal="center" vertical="center" wrapText="1" shrinkToFit="1"/>
    </xf>
    <xf numFmtId="0" fontId="39"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11" fillId="0" borderId="17" xfId="0" applyFont="1" applyBorder="1" applyAlignment="1">
      <alignment vertical="center" wrapText="1"/>
    </xf>
    <xf numFmtId="0" fontId="11" fillId="0" borderId="18" xfId="0" applyFont="1" applyBorder="1" applyAlignment="1">
      <alignment vertical="center" wrapText="1"/>
    </xf>
    <xf numFmtId="0" fontId="36" fillId="4" borderId="17" xfId="0" applyFont="1" applyFill="1" applyBorder="1" applyAlignment="1">
      <alignment horizontal="center" vertical="center" wrapText="1"/>
    </xf>
    <xf numFmtId="0" fontId="36" fillId="4" borderId="32" xfId="0" applyFont="1" applyFill="1" applyBorder="1" applyAlignment="1">
      <alignment horizontal="center" vertical="center" wrapText="1"/>
    </xf>
    <xf numFmtId="0" fontId="36" fillId="4" borderId="18" xfId="0" applyFont="1" applyFill="1" applyBorder="1" applyAlignment="1">
      <alignment horizontal="center" vertical="center" wrapText="1"/>
    </xf>
    <xf numFmtId="0" fontId="1" fillId="0" borderId="0" xfId="10" applyFont="1"/>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5"/>
  <sheetViews>
    <sheetView workbookViewId="0">
      <selection activeCell="C6" sqref="C6"/>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3" t="s">
        <v>0</v>
      </c>
      <c r="D2" s="33" t="s">
        <v>1</v>
      </c>
      <c r="E2" s="21" t="s">
        <v>353</v>
      </c>
      <c r="F2" s="21" t="s">
        <v>2</v>
      </c>
    </row>
    <row r="3" spans="3:6" x14ac:dyDescent="0.3">
      <c r="C3" s="34">
        <v>1</v>
      </c>
      <c r="D3" s="34" t="s">
        <v>354</v>
      </c>
      <c r="E3" s="35"/>
      <c r="F3" s="35"/>
    </row>
    <row r="4" spans="3:6" x14ac:dyDescent="0.3">
      <c r="C4" s="34">
        <v>2</v>
      </c>
      <c r="D4" s="34" t="s">
        <v>355</v>
      </c>
      <c r="E4" s="34"/>
      <c r="F4" s="34"/>
    </row>
    <row r="5" spans="3:6" x14ac:dyDescent="0.3">
      <c r="C5" s="34">
        <v>3</v>
      </c>
      <c r="D5" s="34" t="s">
        <v>356</v>
      </c>
      <c r="E5" s="34"/>
      <c r="F5" s="34"/>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6"/>
  <sheetViews>
    <sheetView zoomScale="80" zoomScaleNormal="80" workbookViewId="0">
      <selection activeCell="I5" sqref="I5"/>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7" t="s">
        <v>10</v>
      </c>
      <c r="D1" s="508"/>
      <c r="E1" s="508"/>
      <c r="F1" s="508"/>
      <c r="G1" s="508"/>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89"/>
      <c r="B3" s="28" t="s">
        <v>377</v>
      </c>
      <c r="C3" s="29">
        <v>1</v>
      </c>
      <c r="D3" s="29">
        <v>1</v>
      </c>
      <c r="E3" s="29">
        <v>1</v>
      </c>
      <c r="F3" s="29">
        <v>1</v>
      </c>
      <c r="G3" s="29">
        <v>1</v>
      </c>
      <c r="H3" s="29">
        <v>1</v>
      </c>
      <c r="I3" s="29">
        <v>1</v>
      </c>
      <c r="J3" s="64">
        <f>MAX(C3:I3)</f>
        <v>1</v>
      </c>
    </row>
    <row r="4" spans="1:12" ht="15" thickBot="1" x14ac:dyDescent="0.35">
      <c r="A4" s="489"/>
      <c r="B4" s="28" t="s">
        <v>373</v>
      </c>
      <c r="C4" s="29">
        <v>1</v>
      </c>
      <c r="D4" s="29">
        <v>2</v>
      </c>
      <c r="E4" s="29">
        <v>2</v>
      </c>
      <c r="F4" s="29">
        <v>2</v>
      </c>
      <c r="G4" s="29">
        <v>2</v>
      </c>
      <c r="H4" s="29">
        <v>1</v>
      </c>
      <c r="I4" s="29">
        <v>3</v>
      </c>
      <c r="J4" s="64">
        <f>MAX(C4:I4)</f>
        <v>3</v>
      </c>
    </row>
    <row r="5" spans="1:12" ht="15" thickBot="1" x14ac:dyDescent="0.35">
      <c r="A5" s="489"/>
      <c r="B5" s="28" t="s">
        <v>378</v>
      </c>
      <c r="C5" s="29">
        <v>1</v>
      </c>
      <c r="D5" s="29">
        <v>2</v>
      </c>
      <c r="E5" s="29">
        <v>3</v>
      </c>
      <c r="F5" s="29">
        <v>4</v>
      </c>
      <c r="G5" s="29">
        <v>4</v>
      </c>
      <c r="H5" s="29">
        <v>2</v>
      </c>
      <c r="I5" s="29">
        <v>4</v>
      </c>
      <c r="J5" s="64">
        <f>MAX(C5:I5)</f>
        <v>4</v>
      </c>
    </row>
    <row r="6" spans="1:12" ht="15" thickBot="1" x14ac:dyDescent="0.35">
      <c r="B6" s="25"/>
      <c r="C6" s="30">
        <f t="shared" ref="C6:I6" si="0">MAX(C5:C5)</f>
        <v>1</v>
      </c>
      <c r="D6" s="31">
        <f t="shared" si="0"/>
        <v>2</v>
      </c>
      <c r="E6" s="31">
        <f t="shared" si="0"/>
        <v>3</v>
      </c>
      <c r="F6" s="31">
        <f t="shared" si="0"/>
        <v>4</v>
      </c>
      <c r="G6" s="31">
        <f t="shared" si="0"/>
        <v>4</v>
      </c>
      <c r="H6" s="31">
        <f t="shared" si="0"/>
        <v>2</v>
      </c>
      <c r="I6" s="31">
        <f t="shared" si="0"/>
        <v>4</v>
      </c>
      <c r="J6" s="32"/>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53"/>
  <sheetViews>
    <sheetView zoomScale="82" zoomScaleNormal="82" workbookViewId="0">
      <selection activeCell="C53" sqref="C53"/>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565" t="s">
        <v>64</v>
      </c>
      <c r="C1" s="565"/>
      <c r="D1" s="565"/>
      <c r="E1" s="565"/>
      <c r="F1" s="565"/>
      <c r="G1" s="565"/>
      <c r="H1" s="565"/>
      <c r="I1" s="565"/>
      <c r="J1" s="565"/>
      <c r="K1" s="565"/>
    </row>
    <row r="2" spans="2:11" ht="30.75" customHeight="1" thickBot="1" x14ac:dyDescent="0.35">
      <c r="B2" s="566"/>
      <c r="C2" s="567"/>
      <c r="D2" s="567"/>
      <c r="E2" s="567"/>
      <c r="F2" s="567"/>
      <c r="G2" s="567"/>
      <c r="H2" s="567"/>
      <c r="I2" s="567"/>
      <c r="J2" s="567"/>
      <c r="K2" s="568"/>
    </row>
    <row r="3" spans="2:11" ht="15" thickBot="1" x14ac:dyDescent="0.35">
      <c r="B3" s="138" t="s">
        <v>0</v>
      </c>
      <c r="C3" s="138" t="s">
        <v>4</v>
      </c>
      <c r="D3" s="138" t="s">
        <v>5</v>
      </c>
      <c r="E3" s="138" t="s">
        <v>2</v>
      </c>
      <c r="F3" s="138" t="s">
        <v>6</v>
      </c>
      <c r="G3" s="138" t="s">
        <v>7</v>
      </c>
      <c r="H3" s="38" t="s">
        <v>65</v>
      </c>
      <c r="I3" s="38" t="s">
        <v>66</v>
      </c>
      <c r="J3" s="38" t="s">
        <v>67</v>
      </c>
      <c r="K3" s="139" t="s">
        <v>68</v>
      </c>
    </row>
    <row r="4" spans="2:11" ht="15" thickBot="1" x14ac:dyDescent="0.35">
      <c r="B4" s="488"/>
      <c r="C4" s="167" t="s">
        <v>374</v>
      </c>
      <c r="D4" s="168"/>
      <c r="E4" s="168"/>
      <c r="F4" s="168"/>
      <c r="G4" s="168"/>
      <c r="H4" s="168">
        <f>MAX('Information Data'!D3:H3)</f>
        <v>2</v>
      </c>
      <c r="I4" s="168">
        <f>'Information Data'!I3</f>
        <v>3</v>
      </c>
      <c r="J4" s="168">
        <f>'Information Data'!J3</f>
        <v>4</v>
      </c>
      <c r="K4" s="20">
        <f>MAX(H4:J4)</f>
        <v>4</v>
      </c>
    </row>
    <row r="5" spans="2:11" ht="15" thickBot="1" x14ac:dyDescent="0.35">
      <c r="B5" s="488"/>
      <c r="C5" s="167" t="s">
        <v>375</v>
      </c>
      <c r="D5" s="169"/>
      <c r="E5" s="170"/>
      <c r="F5" s="169"/>
      <c r="G5" s="168"/>
      <c r="H5" s="168">
        <f>MAX('Information Data'!D4:H4)</f>
        <v>4</v>
      </c>
      <c r="I5" s="168">
        <f>'Information Data'!I4</f>
        <v>2</v>
      </c>
      <c r="J5" s="168">
        <f>'Information Data'!J4</f>
        <v>3</v>
      </c>
      <c r="K5" s="20">
        <f t="shared" ref="K5:K50" si="0">MAX(H5:J5)</f>
        <v>4</v>
      </c>
    </row>
    <row r="6" spans="2:11" ht="15" thickBot="1" x14ac:dyDescent="0.35">
      <c r="B6" s="488"/>
      <c r="C6" s="167" t="s">
        <v>376</v>
      </c>
      <c r="D6" s="169"/>
      <c r="E6" s="171"/>
      <c r="F6" s="169"/>
      <c r="G6" s="168"/>
      <c r="H6" s="168">
        <f>MAX('Information Data'!D5:H5)</f>
        <v>4</v>
      </c>
      <c r="I6" s="168">
        <f>'Information Data'!I5</f>
        <v>3</v>
      </c>
      <c r="J6" s="168">
        <f>'Information Data'!J5</f>
        <v>4</v>
      </c>
      <c r="K6" s="20">
        <f t="shared" si="0"/>
        <v>4</v>
      </c>
    </row>
    <row r="7" spans="2:11" ht="15" thickBot="1" x14ac:dyDescent="0.35">
      <c r="B7" s="488"/>
      <c r="C7" s="167"/>
      <c r="D7" s="172"/>
      <c r="E7" s="173"/>
      <c r="F7" s="174"/>
      <c r="G7" s="168"/>
      <c r="H7" s="168">
        <f>MAX('Information Data'!D6:H6)</f>
        <v>0</v>
      </c>
      <c r="I7" s="168">
        <f>'Information Data'!I6</f>
        <v>0</v>
      </c>
      <c r="J7" s="168">
        <f>'Information Data'!J6</f>
        <v>0</v>
      </c>
      <c r="K7" s="20">
        <f t="shared" si="0"/>
        <v>0</v>
      </c>
    </row>
    <row r="8" spans="2:11" ht="15" thickBot="1" x14ac:dyDescent="0.35">
      <c r="B8" s="488"/>
      <c r="C8" s="167"/>
      <c r="D8" s="172"/>
      <c r="E8" s="173"/>
      <c r="F8" s="174"/>
      <c r="G8" s="168"/>
      <c r="H8" s="168">
        <f>MAX('Information Data'!D7:H7)</f>
        <v>0</v>
      </c>
      <c r="I8" s="168">
        <f>'Information Data'!I7</f>
        <v>0</v>
      </c>
      <c r="J8" s="168">
        <f>'Information Data'!J7</f>
        <v>0</v>
      </c>
      <c r="K8" s="20">
        <f t="shared" si="0"/>
        <v>0</v>
      </c>
    </row>
    <row r="9" spans="2:11" ht="15" thickBot="1" x14ac:dyDescent="0.35">
      <c r="B9" s="489"/>
      <c r="C9" s="167"/>
      <c r="D9" s="169"/>
      <c r="E9" s="171"/>
      <c r="F9" s="169"/>
      <c r="G9" s="168"/>
      <c r="H9" s="168">
        <f>MAX('Information Data'!D8:H8)</f>
        <v>0</v>
      </c>
      <c r="I9" s="168">
        <f>'Information Data'!I8</f>
        <v>0</v>
      </c>
      <c r="J9" s="168">
        <f>'Information Data'!J8</f>
        <v>0</v>
      </c>
      <c r="K9" s="20">
        <f t="shared" si="0"/>
        <v>0</v>
      </c>
    </row>
    <row r="10" spans="2:11" ht="15" thickBot="1" x14ac:dyDescent="0.35">
      <c r="B10" s="489"/>
      <c r="C10" s="164" t="s">
        <v>357</v>
      </c>
      <c r="D10" s="175"/>
      <c r="E10" s="176"/>
      <c r="F10" s="175"/>
      <c r="G10" s="177"/>
      <c r="H10" s="177">
        <f>MAX(Hardware!D3:H3)</f>
        <v>4</v>
      </c>
      <c r="I10" s="177">
        <f>Hardware!H3</f>
        <v>1</v>
      </c>
      <c r="J10" s="177">
        <f>Hardware!I3</f>
        <v>2</v>
      </c>
      <c r="K10" s="20">
        <f t="shared" si="0"/>
        <v>4</v>
      </c>
    </row>
    <row r="11" spans="2:11" ht="15" thickBot="1" x14ac:dyDescent="0.35">
      <c r="B11" s="489"/>
      <c r="C11" s="164" t="s">
        <v>358</v>
      </c>
      <c r="D11" s="178"/>
      <c r="E11" s="179"/>
      <c r="F11" s="180"/>
      <c r="G11" s="177"/>
      <c r="H11" s="177">
        <f>MAX(Hardware!D4:H4)</f>
        <v>4</v>
      </c>
      <c r="I11" s="177">
        <f>Hardware!H4</f>
        <v>1</v>
      </c>
      <c r="J11" s="177">
        <f>Hardware!I4</f>
        <v>2</v>
      </c>
      <c r="K11" s="20">
        <f t="shared" si="0"/>
        <v>4</v>
      </c>
    </row>
    <row r="12" spans="2:11" ht="15" thickBot="1" x14ac:dyDescent="0.35">
      <c r="B12" s="489"/>
      <c r="C12" s="164" t="s">
        <v>359</v>
      </c>
      <c r="D12" s="175"/>
      <c r="E12" s="176"/>
      <c r="F12" s="180"/>
      <c r="G12" s="177"/>
      <c r="H12" s="177">
        <f>MAX(Hardware!D5:H5)</f>
        <v>4</v>
      </c>
      <c r="I12" s="177">
        <f>Hardware!H5</f>
        <v>4</v>
      </c>
      <c r="J12" s="177">
        <f>Hardware!I5</f>
        <v>4</v>
      </c>
      <c r="K12" s="20">
        <f t="shared" si="0"/>
        <v>4</v>
      </c>
    </row>
    <row r="13" spans="2:11" ht="15" thickBot="1" x14ac:dyDescent="0.35">
      <c r="B13" s="489"/>
      <c r="C13" s="164" t="s">
        <v>360</v>
      </c>
      <c r="D13" s="180"/>
      <c r="E13" s="179"/>
      <c r="F13" s="180"/>
      <c r="G13" s="177"/>
      <c r="H13" s="177">
        <f>MAX(Hardware!D6:H6)</f>
        <v>4</v>
      </c>
      <c r="I13" s="177">
        <f>Hardware!H6</f>
        <v>1</v>
      </c>
      <c r="J13" s="177">
        <f>Hardware!I6</f>
        <v>1</v>
      </c>
      <c r="K13" s="20">
        <f t="shared" si="0"/>
        <v>4</v>
      </c>
    </row>
    <row r="14" spans="2:11" ht="15" thickBot="1" x14ac:dyDescent="0.35">
      <c r="B14" s="489"/>
      <c r="C14" s="164" t="s">
        <v>361</v>
      </c>
      <c r="D14" s="180"/>
      <c r="E14" s="179"/>
      <c r="F14" s="180"/>
      <c r="G14" s="177"/>
      <c r="H14" s="177">
        <f>MAX(Hardware!D7:H7)</f>
        <v>1</v>
      </c>
      <c r="I14" s="177">
        <f>Hardware!H7</f>
        <v>1</v>
      </c>
      <c r="J14" s="177">
        <f>Hardware!I7</f>
        <v>1</v>
      </c>
      <c r="K14" s="20">
        <f t="shared" si="0"/>
        <v>1</v>
      </c>
    </row>
    <row r="15" spans="2:11" ht="15" thickBot="1" x14ac:dyDescent="0.35">
      <c r="B15" s="489"/>
      <c r="C15" s="164" t="s">
        <v>362</v>
      </c>
      <c r="D15" s="175"/>
      <c r="E15" s="176"/>
      <c r="F15" s="175"/>
      <c r="G15" s="176"/>
      <c r="H15" s="177">
        <f>MAX(Hardware!D8:H8)</f>
        <v>1</v>
      </c>
      <c r="I15" s="177">
        <f>Hardware!H8</f>
        <v>1</v>
      </c>
      <c r="J15" s="177">
        <f>Hardware!I8</f>
        <v>1</v>
      </c>
      <c r="K15" s="20">
        <f t="shared" si="0"/>
        <v>1</v>
      </c>
    </row>
    <row r="16" spans="2:11" ht="15" thickBot="1" x14ac:dyDescent="0.35">
      <c r="B16" s="489"/>
      <c r="C16" s="164" t="s">
        <v>363</v>
      </c>
      <c r="D16" s="177"/>
      <c r="E16" s="177"/>
      <c r="F16" s="177"/>
      <c r="G16" s="177"/>
      <c r="H16" s="177">
        <f>MAX(Hardware!D9:H9)</f>
        <v>0</v>
      </c>
      <c r="I16" s="177">
        <f>Hardware!H9</f>
        <v>0</v>
      </c>
      <c r="J16" s="177">
        <f>Hardware!I9</f>
        <v>0</v>
      </c>
      <c r="K16" s="20">
        <f t="shared" si="0"/>
        <v>0</v>
      </c>
    </row>
    <row r="17" spans="2:11" ht="15" thickBot="1" x14ac:dyDescent="0.35">
      <c r="B17" s="489"/>
      <c r="C17" s="164" t="s">
        <v>364</v>
      </c>
      <c r="D17" s="178"/>
      <c r="E17" s="179"/>
      <c r="F17" s="180"/>
      <c r="G17" s="179"/>
      <c r="H17" s="177">
        <f>MAX(Hardware!D10:H10)</f>
        <v>4</v>
      </c>
      <c r="I17" s="177">
        <f>Hardware!H10</f>
        <v>4</v>
      </c>
      <c r="J17" s="177">
        <f>Hardware!I10</f>
        <v>4</v>
      </c>
      <c r="K17" s="20">
        <f t="shared" si="0"/>
        <v>4</v>
      </c>
    </row>
    <row r="18" spans="2:11" ht="15" thickBot="1" x14ac:dyDescent="0.35">
      <c r="B18" s="489"/>
      <c r="C18" s="164" t="s">
        <v>365</v>
      </c>
      <c r="D18" s="180"/>
      <c r="E18" s="179"/>
      <c r="F18" s="180"/>
      <c r="G18" s="177"/>
      <c r="H18" s="177">
        <f>MAX(Hardware!D11:H11)</f>
        <v>2</v>
      </c>
      <c r="I18" s="177">
        <f>Hardware!H11</f>
        <v>1</v>
      </c>
      <c r="J18" s="177">
        <f>Hardware!I11</f>
        <v>2</v>
      </c>
      <c r="K18" s="20">
        <f t="shared" si="0"/>
        <v>2</v>
      </c>
    </row>
    <row r="19" spans="2:11" ht="15" thickBot="1" x14ac:dyDescent="0.35">
      <c r="B19" s="489"/>
      <c r="C19" s="164" t="s">
        <v>366</v>
      </c>
      <c r="D19" s="180"/>
      <c r="E19" s="179"/>
      <c r="F19" s="180"/>
      <c r="G19" s="177"/>
      <c r="H19" s="177">
        <f>MAX(Hardware!D12:H12)</f>
        <v>4</v>
      </c>
      <c r="I19" s="177">
        <f>Hardware!H12</f>
        <v>0</v>
      </c>
      <c r="J19" s="177">
        <f>Hardware!I12</f>
        <v>1</v>
      </c>
      <c r="K19" s="20">
        <f t="shared" si="0"/>
        <v>4</v>
      </c>
    </row>
    <row r="20" spans="2:11" ht="15" thickBot="1" x14ac:dyDescent="0.35">
      <c r="B20" s="489"/>
      <c r="C20" s="164" t="s">
        <v>367</v>
      </c>
      <c r="D20" s="177"/>
      <c r="E20" s="177"/>
      <c r="F20" s="177"/>
      <c r="G20" s="177"/>
      <c r="H20" s="177">
        <f>MAX(Hardware!D13:H13)</f>
        <v>4</v>
      </c>
      <c r="I20" s="177">
        <f>Hardware!H13</f>
        <v>0</v>
      </c>
      <c r="J20" s="177">
        <f>Hardware!I13</f>
        <v>1</v>
      </c>
      <c r="K20" s="20">
        <f t="shared" si="0"/>
        <v>4</v>
      </c>
    </row>
    <row r="21" spans="2:11" ht="15" thickBot="1" x14ac:dyDescent="0.35">
      <c r="B21" s="489"/>
      <c r="C21" s="164"/>
      <c r="D21" s="177"/>
      <c r="E21" s="177"/>
      <c r="F21" s="177"/>
      <c r="G21" s="177"/>
      <c r="H21" s="177">
        <f>MAX(Hardware!D14:H14)</f>
        <v>0</v>
      </c>
      <c r="I21" s="177">
        <f>Hardware!H14</f>
        <v>0</v>
      </c>
      <c r="J21" s="177">
        <f>Hardware!I14</f>
        <v>0</v>
      </c>
      <c r="K21" s="20">
        <f t="shared" si="0"/>
        <v>0</v>
      </c>
    </row>
    <row r="22" spans="2:11" ht="15" thickBot="1" x14ac:dyDescent="0.35">
      <c r="B22" s="489"/>
      <c r="C22" s="164"/>
      <c r="D22" s="177"/>
      <c r="E22" s="177"/>
      <c r="F22" s="177"/>
      <c r="G22" s="177"/>
      <c r="H22" s="177">
        <f>MAX(Hardware!D15:H15)</f>
        <v>0</v>
      </c>
      <c r="I22" s="177">
        <f>Hardware!H15</f>
        <v>0</v>
      </c>
      <c r="J22" s="177">
        <f>Hardware!I15</f>
        <v>0</v>
      </c>
      <c r="K22" s="20">
        <f t="shared" si="0"/>
        <v>0</v>
      </c>
    </row>
    <row r="23" spans="2:11" ht="15" thickBot="1" x14ac:dyDescent="0.35">
      <c r="B23" s="489"/>
      <c r="C23" s="164"/>
      <c r="D23" s="181"/>
      <c r="E23" s="181"/>
      <c r="F23" s="181"/>
      <c r="G23" s="181"/>
      <c r="H23" s="177">
        <f>MAX(Hardware!D16:H16)</f>
        <v>0</v>
      </c>
      <c r="I23" s="177">
        <f>Hardware!H16</f>
        <v>0</v>
      </c>
      <c r="J23" s="177">
        <f>Hardware!I16</f>
        <v>0</v>
      </c>
      <c r="K23" s="21">
        <f t="shared" si="0"/>
        <v>0</v>
      </c>
    </row>
    <row r="24" spans="2:11" ht="15" thickBot="1" x14ac:dyDescent="0.35">
      <c r="B24" s="489"/>
      <c r="C24" s="164"/>
      <c r="D24" s="181"/>
      <c r="E24" s="181"/>
      <c r="F24" s="181"/>
      <c r="G24" s="181"/>
      <c r="H24" s="177">
        <f>MAX(Hardware!D17:H17)</f>
        <v>0</v>
      </c>
      <c r="I24" s="177">
        <f>Hardware!H17</f>
        <v>0</v>
      </c>
      <c r="J24" s="177">
        <f>Hardware!I17</f>
        <v>0</v>
      </c>
      <c r="K24" s="21">
        <f t="shared" si="0"/>
        <v>0</v>
      </c>
    </row>
    <row r="25" spans="2:11" ht="15" thickBot="1" x14ac:dyDescent="0.35">
      <c r="B25" s="489"/>
      <c r="C25" s="166" t="s">
        <v>368</v>
      </c>
      <c r="D25" s="182"/>
      <c r="E25" s="182"/>
      <c r="F25" s="182"/>
      <c r="G25" s="182"/>
      <c r="H25" s="182">
        <f>MAX('Software '!C3:G3)</f>
        <v>4</v>
      </c>
      <c r="I25" s="182">
        <f>'Software '!H3</f>
        <v>2</v>
      </c>
      <c r="J25" s="182">
        <f>'Software '!I3</f>
        <v>1</v>
      </c>
      <c r="K25" s="21">
        <f t="shared" si="0"/>
        <v>4</v>
      </c>
    </row>
    <row r="26" spans="2:11" ht="15" thickBot="1" x14ac:dyDescent="0.35">
      <c r="B26" s="489"/>
      <c r="C26" s="166" t="s">
        <v>369</v>
      </c>
      <c r="D26" s="182"/>
      <c r="E26" s="182"/>
      <c r="F26" s="182"/>
      <c r="G26" s="182"/>
      <c r="H26" s="182">
        <f>MAX('Software '!C4:G4)</f>
        <v>2</v>
      </c>
      <c r="I26" s="182">
        <f>'Software '!H4</f>
        <v>1</v>
      </c>
      <c r="J26" s="182">
        <f>'Software '!I4</f>
        <v>1</v>
      </c>
      <c r="K26" s="21">
        <f t="shared" si="0"/>
        <v>2</v>
      </c>
    </row>
    <row r="27" spans="2:11" ht="15" thickBot="1" x14ac:dyDescent="0.35">
      <c r="B27" s="489"/>
      <c r="C27" s="166" t="s">
        <v>370</v>
      </c>
      <c r="D27" s="182"/>
      <c r="E27" s="182"/>
      <c r="F27" s="182"/>
      <c r="G27" s="182"/>
      <c r="H27" s="182">
        <f>MAX('Software '!C5:G5)</f>
        <v>4</v>
      </c>
      <c r="I27" s="182">
        <f>'Software '!H5</f>
        <v>4</v>
      </c>
      <c r="J27" s="182">
        <f>'Software '!I5</f>
        <v>0</v>
      </c>
      <c r="K27" s="21">
        <f t="shared" si="0"/>
        <v>4</v>
      </c>
    </row>
    <row r="28" spans="2:11" ht="15" thickBot="1" x14ac:dyDescent="0.35">
      <c r="B28" s="489"/>
      <c r="C28" s="166"/>
      <c r="D28" s="182"/>
      <c r="E28" s="182"/>
      <c r="F28" s="182"/>
      <c r="G28" s="182"/>
      <c r="H28" s="182">
        <f>MAX('Software '!C6:G6)</f>
        <v>0</v>
      </c>
      <c r="I28" s="182">
        <f>'Software '!H6</f>
        <v>0</v>
      </c>
      <c r="J28" s="182">
        <f>'Software '!I6</f>
        <v>0</v>
      </c>
      <c r="K28" s="21">
        <f t="shared" si="0"/>
        <v>0</v>
      </c>
    </row>
    <row r="29" spans="2:11" ht="15" thickBot="1" x14ac:dyDescent="0.35">
      <c r="B29" s="489"/>
      <c r="C29" s="166"/>
      <c r="D29" s="182"/>
      <c r="E29" s="182"/>
      <c r="F29" s="182"/>
      <c r="G29" s="182"/>
      <c r="H29" s="182">
        <f>MAX('Software '!C7:G7)</f>
        <v>0</v>
      </c>
      <c r="I29" s="182">
        <f>'Software '!H7</f>
        <v>0</v>
      </c>
      <c r="J29" s="182">
        <f>'Software '!I7</f>
        <v>0</v>
      </c>
      <c r="K29" s="21">
        <f t="shared" si="0"/>
        <v>0</v>
      </c>
    </row>
    <row r="30" spans="2:11" ht="15" thickBot="1" x14ac:dyDescent="0.35">
      <c r="B30" s="489"/>
      <c r="C30" s="166"/>
      <c r="D30" s="182"/>
      <c r="E30" s="182"/>
      <c r="F30" s="182"/>
      <c r="G30" s="182"/>
      <c r="H30" s="182">
        <f>MAX('Software '!C8:G8)</f>
        <v>0</v>
      </c>
      <c r="I30" s="182">
        <f>'Software '!H8</f>
        <v>0</v>
      </c>
      <c r="J30" s="182">
        <f>'Software '!I8</f>
        <v>0</v>
      </c>
      <c r="K30" s="21">
        <f t="shared" si="0"/>
        <v>0</v>
      </c>
    </row>
    <row r="31" spans="2:11" ht="15" thickBot="1" x14ac:dyDescent="0.35">
      <c r="B31" s="489"/>
      <c r="C31" s="166"/>
      <c r="D31" s="182"/>
      <c r="E31" s="182"/>
      <c r="F31" s="182"/>
      <c r="G31" s="182"/>
      <c r="H31" s="182">
        <f>MAX('Software '!C9:G9)</f>
        <v>0</v>
      </c>
      <c r="I31" s="182">
        <f>'Software '!H9</f>
        <v>0</v>
      </c>
      <c r="J31" s="182">
        <f>'Software '!I9</f>
        <v>0</v>
      </c>
      <c r="K31" s="21">
        <f t="shared" si="0"/>
        <v>0</v>
      </c>
    </row>
    <row r="32" spans="2:11" ht="15" thickBot="1" x14ac:dyDescent="0.35">
      <c r="B32" s="489"/>
      <c r="C32" s="166"/>
      <c r="D32" s="182"/>
      <c r="E32" s="182"/>
      <c r="F32" s="182"/>
      <c r="G32" s="182"/>
      <c r="H32" s="182">
        <f>MAX('Software '!C10:G10)</f>
        <v>0</v>
      </c>
      <c r="I32" s="182">
        <f>'Software '!H10</f>
        <v>0</v>
      </c>
      <c r="J32" s="182">
        <f>'Software '!I10</f>
        <v>0</v>
      </c>
      <c r="K32" s="21">
        <f t="shared" si="0"/>
        <v>0</v>
      </c>
    </row>
    <row r="33" spans="2:11" ht="15" thickBot="1" x14ac:dyDescent="0.35">
      <c r="B33" s="489"/>
      <c r="C33" s="166"/>
      <c r="D33" s="182"/>
      <c r="E33" s="182"/>
      <c r="F33" s="182"/>
      <c r="G33" s="182"/>
      <c r="H33" s="182">
        <f>MAX('Software '!C11:G11)</f>
        <v>0</v>
      </c>
      <c r="I33" s="182">
        <f>'Software '!H11</f>
        <v>0</v>
      </c>
      <c r="J33" s="182">
        <f>'Software '!I11</f>
        <v>0</v>
      </c>
      <c r="K33" s="21">
        <f t="shared" si="0"/>
        <v>0</v>
      </c>
    </row>
    <row r="34" spans="2:11" ht="15" thickBot="1" x14ac:dyDescent="0.35">
      <c r="B34" s="489"/>
      <c r="C34" s="166"/>
      <c r="D34" s="182"/>
      <c r="E34" s="182"/>
      <c r="F34" s="182"/>
      <c r="G34" s="182"/>
      <c r="H34" s="182">
        <f>MAX('Software '!C12:G12)</f>
        <v>0</v>
      </c>
      <c r="I34" s="182">
        <f>'Software '!H12</f>
        <v>0</v>
      </c>
      <c r="J34" s="182">
        <f>'Software '!I12</f>
        <v>0</v>
      </c>
      <c r="K34" s="21">
        <f t="shared" si="0"/>
        <v>0</v>
      </c>
    </row>
    <row r="35" spans="2:11" ht="15" thickBot="1" x14ac:dyDescent="0.35">
      <c r="B35" s="489"/>
      <c r="C35" s="166"/>
      <c r="D35" s="182"/>
      <c r="E35" s="182"/>
      <c r="F35" s="182"/>
      <c r="G35" s="182"/>
      <c r="H35" s="182">
        <f>MAX('Software '!C13:G13)</f>
        <v>0</v>
      </c>
      <c r="I35" s="182">
        <f>'Software '!H13</f>
        <v>0</v>
      </c>
      <c r="J35" s="182">
        <f>'Software '!I13</f>
        <v>0</v>
      </c>
      <c r="K35" s="21">
        <f t="shared" si="0"/>
        <v>0</v>
      </c>
    </row>
    <row r="36" spans="2:11" ht="15" thickBot="1" x14ac:dyDescent="0.35">
      <c r="B36" s="489"/>
      <c r="C36" s="166"/>
      <c r="D36" s="182"/>
      <c r="E36" s="182"/>
      <c r="F36" s="182"/>
      <c r="G36" s="182"/>
      <c r="H36" s="182">
        <f>MAX('Software '!C14:G14)</f>
        <v>0</v>
      </c>
      <c r="I36" s="182">
        <f>'Software '!H14</f>
        <v>0</v>
      </c>
      <c r="J36" s="182">
        <f>'Software '!I14</f>
        <v>0</v>
      </c>
      <c r="K36" s="21">
        <f t="shared" si="0"/>
        <v>0</v>
      </c>
    </row>
    <row r="37" spans="2:11" ht="15" thickBot="1" x14ac:dyDescent="0.35">
      <c r="B37" s="489"/>
      <c r="C37" s="166"/>
      <c r="D37" s="182"/>
      <c r="E37" s="182"/>
      <c r="F37" s="182"/>
      <c r="G37" s="182"/>
      <c r="H37" s="182">
        <f>MAX('Software '!C15:G15)</f>
        <v>0</v>
      </c>
      <c r="I37" s="182">
        <f>'Software '!H15</f>
        <v>0</v>
      </c>
      <c r="J37" s="182">
        <f>'Software '!I15</f>
        <v>0</v>
      </c>
      <c r="K37" s="21">
        <f t="shared" si="0"/>
        <v>0</v>
      </c>
    </row>
    <row r="38" spans="2:11" ht="15" thickBot="1" x14ac:dyDescent="0.35">
      <c r="B38" s="489"/>
      <c r="C38" s="166"/>
      <c r="D38" s="182"/>
      <c r="E38" s="182"/>
      <c r="F38" s="182"/>
      <c r="G38" s="182"/>
      <c r="H38" s="182">
        <f>MAX('Software '!C16:G16)</f>
        <v>0</v>
      </c>
      <c r="I38" s="182">
        <f>'Software '!H16</f>
        <v>0</v>
      </c>
      <c r="J38" s="182">
        <f>'Software '!I16</f>
        <v>0</v>
      </c>
      <c r="K38" s="21">
        <f t="shared" si="0"/>
        <v>0</v>
      </c>
    </row>
    <row r="39" spans="2:11" ht="15" thickBot="1" x14ac:dyDescent="0.35">
      <c r="B39" s="489"/>
      <c r="C39" s="166"/>
      <c r="D39" s="182"/>
      <c r="E39" s="182"/>
      <c r="F39" s="182"/>
      <c r="G39" s="182"/>
      <c r="H39" s="182">
        <f>MAX('Software '!C17:G17)</f>
        <v>0</v>
      </c>
      <c r="I39" s="182">
        <f>'Software '!H17</f>
        <v>0</v>
      </c>
      <c r="J39" s="182">
        <f>'Software '!I17</f>
        <v>0</v>
      </c>
      <c r="K39" s="21">
        <f t="shared" si="0"/>
        <v>0</v>
      </c>
    </row>
    <row r="40" spans="2:11" ht="15" thickBot="1" x14ac:dyDescent="0.35">
      <c r="B40" s="489"/>
      <c r="C40" s="166"/>
      <c r="D40" s="182"/>
      <c r="E40" s="182"/>
      <c r="F40" s="182"/>
      <c r="G40" s="182"/>
      <c r="H40" s="182">
        <f>MAX('Software '!C18:G18)</f>
        <v>0</v>
      </c>
      <c r="I40" s="182">
        <f>'Software '!H18</f>
        <v>0</v>
      </c>
      <c r="J40" s="182">
        <f>'Software '!I18</f>
        <v>0</v>
      </c>
      <c r="K40" s="21">
        <f t="shared" si="0"/>
        <v>0</v>
      </c>
    </row>
    <row r="41" spans="2:11" ht="15" thickBot="1" x14ac:dyDescent="0.35">
      <c r="B41" s="489"/>
      <c r="C41" s="166"/>
      <c r="D41" s="182"/>
      <c r="E41" s="182"/>
      <c r="F41" s="182"/>
      <c r="G41" s="182"/>
      <c r="H41" s="182">
        <f>MAX('Software '!C19:G19)</f>
        <v>0</v>
      </c>
      <c r="I41" s="182">
        <f>'Software '!H19</f>
        <v>0</v>
      </c>
      <c r="J41" s="182">
        <f>'Software '!I19</f>
        <v>0</v>
      </c>
      <c r="K41" s="21">
        <f t="shared" si="0"/>
        <v>0</v>
      </c>
    </row>
    <row r="42" spans="2:11" ht="15" thickBot="1" x14ac:dyDescent="0.35">
      <c r="B42" s="489"/>
      <c r="C42" s="166"/>
      <c r="D42" s="182"/>
      <c r="E42" s="182"/>
      <c r="F42" s="182"/>
      <c r="G42" s="182"/>
      <c r="H42" s="182">
        <f>MAX('Software '!C20:G20)</f>
        <v>0</v>
      </c>
      <c r="I42" s="182">
        <f>MAX('Software '!D20:H20)</f>
        <v>0</v>
      </c>
      <c r="J42" s="182">
        <f>MAX('Software '!E20:I20)</f>
        <v>0</v>
      </c>
      <c r="K42" s="21">
        <f t="shared" si="0"/>
        <v>0</v>
      </c>
    </row>
    <row r="43" spans="2:11" ht="15" thickBot="1" x14ac:dyDescent="0.35">
      <c r="B43" s="489"/>
      <c r="C43" s="166"/>
      <c r="D43" s="182"/>
      <c r="E43" s="182"/>
      <c r="F43" s="182"/>
      <c r="G43" s="182"/>
      <c r="H43" s="182">
        <f>MAX('Software '!C21:G21)</f>
        <v>0</v>
      </c>
      <c r="I43" s="182">
        <f>MAX('Software '!D21:H21)</f>
        <v>0</v>
      </c>
      <c r="J43" s="182">
        <f>MAX('Software '!E21:I21)</f>
        <v>0</v>
      </c>
      <c r="K43" s="21">
        <f t="shared" si="0"/>
        <v>0</v>
      </c>
    </row>
    <row r="44" spans="2:11" ht="15" thickBot="1" x14ac:dyDescent="0.35">
      <c r="B44" s="489"/>
      <c r="C44" s="166"/>
      <c r="D44" s="182"/>
      <c r="E44" s="182"/>
      <c r="F44" s="182"/>
      <c r="G44" s="182"/>
      <c r="H44" s="182"/>
      <c r="I44" s="182"/>
      <c r="J44" s="182"/>
      <c r="K44" s="21"/>
    </row>
    <row r="45" spans="2:11" ht="15" thickBot="1" x14ac:dyDescent="0.35">
      <c r="B45" s="489"/>
      <c r="C45" s="166"/>
      <c r="D45" s="182"/>
      <c r="E45" s="182"/>
      <c r="F45" s="182"/>
      <c r="G45" s="182"/>
      <c r="H45" s="182"/>
      <c r="I45" s="182"/>
      <c r="J45" s="182"/>
      <c r="K45" s="21"/>
    </row>
    <row r="46" spans="2:11" ht="15" thickBot="1" x14ac:dyDescent="0.35">
      <c r="B46" s="489"/>
      <c r="C46" s="166"/>
      <c r="D46" s="182"/>
      <c r="E46" s="182"/>
      <c r="F46" s="182"/>
      <c r="G46" s="182"/>
      <c r="H46" s="182"/>
      <c r="I46" s="182"/>
      <c r="J46" s="182"/>
      <c r="K46" s="21"/>
    </row>
    <row r="47" spans="2:11" ht="15" thickBot="1" x14ac:dyDescent="0.35">
      <c r="B47" s="489"/>
      <c r="C47" s="166"/>
      <c r="D47" s="182"/>
      <c r="E47" s="182"/>
      <c r="F47" s="182"/>
      <c r="G47" s="182"/>
      <c r="H47" s="182"/>
      <c r="I47" s="182"/>
      <c r="J47" s="182"/>
      <c r="K47" s="21"/>
    </row>
    <row r="48" spans="2:11" ht="15" thickBot="1" x14ac:dyDescent="0.35">
      <c r="B48" s="489"/>
      <c r="C48" s="166"/>
      <c r="D48" s="182"/>
      <c r="E48" s="182"/>
      <c r="F48" s="182"/>
      <c r="G48" s="182"/>
      <c r="H48" s="182"/>
      <c r="I48" s="182"/>
      <c r="J48" s="182"/>
      <c r="K48" s="21"/>
    </row>
    <row r="49" spans="2:11" ht="15" thickBot="1" x14ac:dyDescent="0.35">
      <c r="B49" s="489"/>
      <c r="C49" s="166"/>
      <c r="D49" s="182"/>
      <c r="E49" s="182"/>
      <c r="F49" s="182"/>
      <c r="G49" s="182"/>
      <c r="H49" s="182"/>
      <c r="I49" s="182"/>
      <c r="J49" s="182"/>
      <c r="K49" s="21"/>
    </row>
    <row r="50" spans="2:11" ht="15" thickBot="1" x14ac:dyDescent="0.35">
      <c r="B50" s="489"/>
      <c r="C50" s="165" t="s">
        <v>371</v>
      </c>
      <c r="D50" s="183"/>
      <c r="E50" s="183"/>
      <c r="F50" s="183"/>
      <c r="G50" s="183"/>
      <c r="H50" s="183">
        <f>MAX('Physical Asset'!D3:H3)</f>
        <v>1</v>
      </c>
      <c r="I50" s="183">
        <f>'Physical Asset'!H3</f>
        <v>1</v>
      </c>
      <c r="J50" s="183">
        <f>'Physical Asset'!I3</f>
        <v>1</v>
      </c>
      <c r="K50" s="21">
        <f t="shared" si="0"/>
        <v>1</v>
      </c>
    </row>
    <row r="51" spans="2:11" ht="15" thickBot="1" x14ac:dyDescent="0.35">
      <c r="B51" s="489"/>
      <c r="C51" s="165" t="s">
        <v>372</v>
      </c>
      <c r="D51" s="183"/>
      <c r="E51" s="183"/>
      <c r="F51" s="183"/>
      <c r="G51" s="183"/>
      <c r="H51" s="183">
        <v>2</v>
      </c>
      <c r="I51" s="501">
        <f>'Physical Asset'!H4</f>
        <v>1</v>
      </c>
      <c r="J51" s="183">
        <f>'Physical Asset'!I4</f>
        <v>3</v>
      </c>
      <c r="K51" s="21">
        <f t="shared" ref="K51:K53" si="1">MAX(H51:J51)</f>
        <v>3</v>
      </c>
    </row>
    <row r="52" spans="2:11" ht="15" thickBot="1" x14ac:dyDescent="0.35">
      <c r="B52" s="489"/>
      <c r="C52" s="165" t="s">
        <v>373</v>
      </c>
      <c r="D52" s="183"/>
      <c r="E52" s="183"/>
      <c r="F52" s="183"/>
      <c r="G52" s="183"/>
      <c r="H52" s="183">
        <v>4</v>
      </c>
      <c r="I52" s="183">
        <f>'Physical Asset'!H5</f>
        <v>2</v>
      </c>
      <c r="J52" s="183">
        <f>'Physical Asset'!I5</f>
        <v>4</v>
      </c>
      <c r="K52" s="21">
        <f t="shared" si="1"/>
        <v>4</v>
      </c>
    </row>
    <row r="53" spans="2:11" ht="15" thickBot="1" x14ac:dyDescent="0.35">
      <c r="B53" s="489"/>
      <c r="C53" s="165"/>
      <c r="D53" s="183"/>
      <c r="E53" s="183"/>
      <c r="F53" s="183"/>
      <c r="G53" s="183"/>
      <c r="H53" s="183">
        <f>MAX('Physical Asset'!C8:G8)</f>
        <v>0</v>
      </c>
      <c r="I53" s="183">
        <f>'Physical Asset'!H8</f>
        <v>0</v>
      </c>
      <c r="J53" s="183">
        <f>'Physical Asset'!I8</f>
        <v>0</v>
      </c>
      <c r="K53" s="21">
        <f t="shared" si="1"/>
        <v>0</v>
      </c>
    </row>
  </sheetData>
  <autoFilter ref="B3:K3" xr:uid="{00000000-0009-0000-0000-000007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88"/>
  <sheetViews>
    <sheetView tabSelected="1" topLeftCell="A24" zoomScale="80" zoomScaleNormal="80" workbookViewId="0">
      <selection activeCell="M38" sqref="M38"/>
    </sheetView>
  </sheetViews>
  <sheetFormatPr defaultColWidth="8.88671875" defaultRowHeight="14.4" x14ac:dyDescent="0.3"/>
  <cols>
    <col min="1" max="1" width="4.44140625" style="140" customWidth="1"/>
    <col min="2" max="2" width="8.88671875" style="140"/>
    <col min="3" max="3" width="15.88671875" style="140" bestFit="1" customWidth="1"/>
    <col min="4" max="4" width="27.33203125" style="140" customWidth="1"/>
    <col min="5" max="6" width="13.33203125" style="140" customWidth="1"/>
    <col min="7" max="7" width="56.109375" style="140" customWidth="1"/>
    <col min="8" max="8" width="16.44140625" style="140" customWidth="1"/>
    <col min="9" max="9" width="15.5546875" style="140" customWidth="1"/>
    <col min="10" max="10" width="8.88671875" style="140"/>
    <col min="11" max="11" width="15.6640625" style="140" customWidth="1"/>
    <col min="12" max="12" width="15" style="140" customWidth="1"/>
    <col min="13" max="13" width="63.5546875" style="140" customWidth="1"/>
    <col min="14" max="16384" width="8.88671875" style="140"/>
  </cols>
  <sheetData>
    <row r="1" spans="2:13" ht="15" thickBot="1" x14ac:dyDescent="0.35"/>
    <row r="2" spans="2:13" ht="15.75" customHeight="1" thickTop="1" thickBot="1" x14ac:dyDescent="0.35">
      <c r="B2" s="507" t="s">
        <v>401</v>
      </c>
      <c r="C2" s="508"/>
      <c r="D2" s="508"/>
      <c r="E2" s="508"/>
      <c r="F2" s="508"/>
      <c r="G2" s="508"/>
      <c r="H2" s="508"/>
      <c r="I2" s="262"/>
    </row>
    <row r="3" spans="2:13" ht="25.5" customHeight="1" thickTop="1" thickBot="1" x14ac:dyDescent="0.35">
      <c r="B3" s="156" t="s">
        <v>0</v>
      </c>
      <c r="C3" s="156" t="s">
        <v>4</v>
      </c>
      <c r="D3" s="156" t="s">
        <v>69</v>
      </c>
      <c r="E3" s="156" t="s">
        <v>70</v>
      </c>
      <c r="F3" s="156" t="s">
        <v>71</v>
      </c>
      <c r="G3" s="156" t="s">
        <v>73</v>
      </c>
      <c r="H3" s="156" t="s">
        <v>74</v>
      </c>
      <c r="I3" s="156" t="s">
        <v>75</v>
      </c>
    </row>
    <row r="4" spans="2:13" ht="69.75" customHeight="1" thickTop="1" x14ac:dyDescent="0.3">
      <c r="B4" s="590"/>
      <c r="C4" s="587" t="s">
        <v>374</v>
      </c>
      <c r="D4" s="600" t="s">
        <v>380</v>
      </c>
      <c r="E4" s="576" t="s">
        <v>59</v>
      </c>
      <c r="F4" s="600">
        <v>0</v>
      </c>
      <c r="G4" s="570" t="s">
        <v>405</v>
      </c>
      <c r="H4" s="586" t="s">
        <v>60</v>
      </c>
      <c r="I4" s="594" t="str">
        <f>IF(H4:H12=K13,"0",IF(H4:H12=K14,"1","2"))</f>
        <v>1</v>
      </c>
      <c r="K4" s="593" t="s">
        <v>78</v>
      </c>
      <c r="L4" s="593"/>
      <c r="M4" s="593"/>
    </row>
    <row r="5" spans="2:13" ht="30" customHeight="1" x14ac:dyDescent="0.3">
      <c r="B5" s="591"/>
      <c r="C5" s="588"/>
      <c r="D5" s="580"/>
      <c r="E5" s="577"/>
      <c r="F5" s="580"/>
      <c r="G5" s="571"/>
      <c r="H5" s="584"/>
      <c r="I5" s="595"/>
      <c r="K5" s="157" t="s">
        <v>70</v>
      </c>
      <c r="L5" s="157" t="s">
        <v>71</v>
      </c>
      <c r="M5" s="157" t="s">
        <v>2</v>
      </c>
    </row>
    <row r="6" spans="2:13" ht="29.25" customHeight="1" x14ac:dyDescent="0.3">
      <c r="B6" s="591"/>
      <c r="C6" s="588"/>
      <c r="D6" s="580"/>
      <c r="E6" s="577"/>
      <c r="F6" s="580"/>
      <c r="G6" s="571"/>
      <c r="H6" s="584"/>
      <c r="I6" s="595"/>
      <c r="K6" s="158" t="s">
        <v>59</v>
      </c>
      <c r="L6" s="159">
        <v>0</v>
      </c>
      <c r="M6" s="159" t="s">
        <v>82</v>
      </c>
    </row>
    <row r="7" spans="2:13" ht="29.25" customHeight="1" x14ac:dyDescent="0.3">
      <c r="B7" s="591"/>
      <c r="C7" s="588"/>
      <c r="D7" s="580"/>
      <c r="E7" s="577"/>
      <c r="F7" s="580"/>
      <c r="G7" s="571"/>
      <c r="H7" s="584"/>
      <c r="I7" s="595"/>
      <c r="K7" s="160" t="s">
        <v>60</v>
      </c>
      <c r="L7" s="161">
        <v>1</v>
      </c>
      <c r="M7" s="161" t="s">
        <v>83</v>
      </c>
    </row>
    <row r="8" spans="2:13" ht="24" customHeight="1" x14ac:dyDescent="0.3">
      <c r="B8" s="591"/>
      <c r="C8" s="588"/>
      <c r="D8" s="580"/>
      <c r="E8" s="577"/>
      <c r="F8" s="580"/>
      <c r="G8" s="571"/>
      <c r="H8" s="584"/>
      <c r="I8" s="595"/>
      <c r="K8" s="158" t="s">
        <v>61</v>
      </c>
      <c r="L8" s="159">
        <v>2</v>
      </c>
      <c r="M8" s="159" t="s">
        <v>86</v>
      </c>
    </row>
    <row r="9" spans="2:13" x14ac:dyDescent="0.3">
      <c r="B9" s="591"/>
      <c r="C9" s="588"/>
      <c r="D9" s="580"/>
      <c r="E9" s="577"/>
      <c r="F9" s="580"/>
      <c r="G9" s="571"/>
      <c r="H9" s="584"/>
      <c r="I9" s="595"/>
      <c r="K9" s="22"/>
      <c r="L9" s="22"/>
      <c r="M9" s="22"/>
    </row>
    <row r="10" spans="2:13" x14ac:dyDescent="0.3">
      <c r="B10" s="591"/>
      <c r="C10" s="588"/>
      <c r="D10" s="580"/>
      <c r="E10" s="577"/>
      <c r="F10" s="580"/>
      <c r="G10" s="571"/>
      <c r="H10" s="584"/>
      <c r="I10" s="595"/>
    </row>
    <row r="11" spans="2:13" ht="15" thickBot="1" x14ac:dyDescent="0.35">
      <c r="B11" s="591"/>
      <c r="C11" s="588"/>
      <c r="D11" s="580"/>
      <c r="E11" s="577"/>
      <c r="F11" s="580"/>
      <c r="G11" s="571"/>
      <c r="H11" s="584"/>
      <c r="I11" s="595"/>
      <c r="K11" s="569" t="s">
        <v>93</v>
      </c>
      <c r="L11" s="569"/>
      <c r="M11" s="569"/>
    </row>
    <row r="12" spans="2:13" ht="30" customHeight="1" thickBot="1" x14ac:dyDescent="0.35">
      <c r="B12" s="591"/>
      <c r="C12" s="588"/>
      <c r="D12" s="581"/>
      <c r="E12" s="578"/>
      <c r="F12" s="581"/>
      <c r="G12" s="572"/>
      <c r="H12" s="585"/>
      <c r="I12" s="596"/>
      <c r="K12" s="103" t="s">
        <v>74</v>
      </c>
      <c r="L12" s="103" t="s">
        <v>75</v>
      </c>
      <c r="M12" s="103" t="s">
        <v>2</v>
      </c>
    </row>
    <row r="13" spans="2:13" ht="15" customHeight="1" x14ac:dyDescent="0.3">
      <c r="B13" s="591"/>
      <c r="C13" s="588"/>
      <c r="D13" s="579" t="s">
        <v>402</v>
      </c>
      <c r="E13" s="582" t="s">
        <v>60</v>
      </c>
      <c r="F13" s="579">
        <v>1</v>
      </c>
      <c r="G13" s="573" t="s">
        <v>406</v>
      </c>
      <c r="H13" s="583" t="s">
        <v>59</v>
      </c>
      <c r="I13" s="597" t="str">
        <f>IF(H13:H16=K13,"0",IF(H13:H16=K14,"1","2"))</f>
        <v>0</v>
      </c>
      <c r="K13" s="111" t="s">
        <v>59</v>
      </c>
      <c r="L13" s="112">
        <v>0</v>
      </c>
      <c r="M13" s="113" t="s">
        <v>99</v>
      </c>
    </row>
    <row r="14" spans="2:13" ht="26.25" customHeight="1" x14ac:dyDescent="0.3">
      <c r="B14" s="591"/>
      <c r="C14" s="588"/>
      <c r="D14" s="580"/>
      <c r="E14" s="577"/>
      <c r="F14" s="580"/>
      <c r="G14" s="574"/>
      <c r="H14" s="584"/>
      <c r="I14" s="595"/>
      <c r="K14" s="119" t="s">
        <v>60</v>
      </c>
      <c r="L14" s="83">
        <v>1</v>
      </c>
      <c r="M14" s="120" t="s">
        <v>101</v>
      </c>
    </row>
    <row r="15" spans="2:13" ht="33.75" customHeight="1" thickBot="1" x14ac:dyDescent="0.35">
      <c r="B15" s="591"/>
      <c r="C15" s="588"/>
      <c r="D15" s="580"/>
      <c r="E15" s="577"/>
      <c r="F15" s="580"/>
      <c r="G15" s="574"/>
      <c r="H15" s="584"/>
      <c r="I15" s="595"/>
      <c r="K15" s="122" t="s">
        <v>61</v>
      </c>
      <c r="L15" s="123">
        <v>2</v>
      </c>
      <c r="M15" s="201" t="s">
        <v>103</v>
      </c>
    </row>
    <row r="16" spans="2:13" ht="10.5" customHeight="1" thickBot="1" x14ac:dyDescent="0.35">
      <c r="B16" s="591"/>
      <c r="C16" s="588"/>
      <c r="D16" s="581"/>
      <c r="E16" s="578"/>
      <c r="F16" s="581"/>
      <c r="G16" s="575"/>
      <c r="H16" s="585"/>
      <c r="I16" s="596"/>
    </row>
    <row r="17" spans="2:9" ht="54.75" customHeight="1" x14ac:dyDescent="0.3">
      <c r="B17" s="591"/>
      <c r="C17" s="588"/>
      <c r="D17" s="579" t="s">
        <v>403</v>
      </c>
      <c r="E17" s="582" t="s">
        <v>60</v>
      </c>
      <c r="F17" s="579">
        <v>1</v>
      </c>
      <c r="G17" s="205" t="s">
        <v>407</v>
      </c>
      <c r="H17" s="598" t="s">
        <v>59</v>
      </c>
      <c r="I17" s="597" t="str">
        <f>IF(H17:H18=K13,"0",IF(H17:H18=K14,"1","2"))</f>
        <v>0</v>
      </c>
    </row>
    <row r="18" spans="2:9" ht="15" thickBot="1" x14ac:dyDescent="0.35">
      <c r="B18" s="591"/>
      <c r="C18" s="588"/>
      <c r="D18" s="580"/>
      <c r="E18" s="577"/>
      <c r="F18" s="580"/>
      <c r="G18" s="202"/>
      <c r="H18" s="599"/>
      <c r="I18" s="595"/>
    </row>
    <row r="19" spans="2:9" ht="45.6" x14ac:dyDescent="0.3">
      <c r="B19" s="591"/>
      <c r="C19" s="588"/>
      <c r="D19" s="579" t="s">
        <v>404</v>
      </c>
      <c r="E19" s="582" t="s">
        <v>59</v>
      </c>
      <c r="F19" s="579">
        <v>0</v>
      </c>
      <c r="G19" s="205" t="s">
        <v>408</v>
      </c>
      <c r="H19" s="583" t="s">
        <v>60</v>
      </c>
      <c r="I19" s="597" t="str">
        <f>IF(H19:H20=K13,"0",IF(H19:H20=K14,"1","2"))</f>
        <v>1</v>
      </c>
    </row>
    <row r="20" spans="2:9" ht="15" thickBot="1" x14ac:dyDescent="0.35">
      <c r="B20" s="591"/>
      <c r="C20" s="588"/>
      <c r="D20" s="580"/>
      <c r="E20" s="577"/>
      <c r="F20" s="580"/>
      <c r="G20" s="203"/>
      <c r="H20" s="585"/>
      <c r="I20" s="596"/>
    </row>
    <row r="21" spans="2:9" ht="40.5" customHeight="1" thickBot="1" x14ac:dyDescent="0.35">
      <c r="B21" s="591"/>
      <c r="C21" s="588"/>
      <c r="D21" s="314"/>
      <c r="E21" s="315"/>
      <c r="F21" s="314"/>
      <c r="G21" s="316"/>
      <c r="H21" s="307"/>
      <c r="I21" s="317"/>
    </row>
    <row r="22" spans="2:9" ht="64.5" customHeight="1" thickBot="1" x14ac:dyDescent="0.35">
      <c r="B22" s="591"/>
      <c r="C22" s="588"/>
      <c r="D22" s="302"/>
      <c r="E22" s="318"/>
      <c r="F22" s="302"/>
      <c r="G22" s="204"/>
      <c r="H22" s="306"/>
      <c r="I22" s="304"/>
    </row>
    <row r="23" spans="2:9" ht="34.5" customHeight="1" thickBot="1" x14ac:dyDescent="0.35">
      <c r="B23" s="591"/>
      <c r="C23" s="588"/>
      <c r="D23" s="303"/>
      <c r="E23" s="308"/>
      <c r="F23" s="303"/>
      <c r="G23" s="206"/>
      <c r="H23" s="306"/>
      <c r="I23" s="305"/>
    </row>
    <row r="24" spans="2:9" ht="21.75" customHeight="1" thickBot="1" x14ac:dyDescent="0.35">
      <c r="B24" s="592"/>
      <c r="C24" s="589"/>
      <c r="D24" s="309"/>
      <c r="E24" s="310"/>
      <c r="F24" s="309"/>
      <c r="G24" s="311"/>
      <c r="H24" s="312"/>
      <c r="I24" s="313"/>
    </row>
    <row r="25" spans="2:9" ht="15" thickTop="1" x14ac:dyDescent="0.3">
      <c r="B25" s="590"/>
      <c r="C25" s="587" t="s">
        <v>357</v>
      </c>
      <c r="D25" s="600" t="s">
        <v>386</v>
      </c>
      <c r="E25" s="576" t="s">
        <v>59</v>
      </c>
      <c r="F25" s="600">
        <v>0</v>
      </c>
      <c r="G25" s="570"/>
      <c r="H25" s="586" t="s">
        <v>59</v>
      </c>
      <c r="I25" s="594">
        <v>0</v>
      </c>
    </row>
    <row r="26" spans="2:9" x14ac:dyDescent="0.3">
      <c r="B26" s="591"/>
      <c r="C26" s="588"/>
      <c r="D26" s="580"/>
      <c r="E26" s="577"/>
      <c r="F26" s="580"/>
      <c r="G26" s="571"/>
      <c r="H26" s="584"/>
      <c r="I26" s="595"/>
    </row>
    <row r="27" spans="2:9" x14ac:dyDescent="0.3">
      <c r="B27" s="591"/>
      <c r="C27" s="588"/>
      <c r="D27" s="580"/>
      <c r="E27" s="577"/>
      <c r="F27" s="580"/>
      <c r="G27" s="571"/>
      <c r="H27" s="584"/>
      <c r="I27" s="595"/>
    </row>
    <row r="28" spans="2:9" x14ac:dyDescent="0.3">
      <c r="B28" s="591"/>
      <c r="C28" s="588"/>
      <c r="D28" s="580"/>
      <c r="E28" s="577"/>
      <c r="F28" s="580"/>
      <c r="G28" s="571"/>
      <c r="H28" s="584"/>
      <c r="I28" s="595"/>
    </row>
    <row r="29" spans="2:9" x14ac:dyDescent="0.3">
      <c r="B29" s="591"/>
      <c r="C29" s="588"/>
      <c r="D29" s="580"/>
      <c r="E29" s="577"/>
      <c r="F29" s="580"/>
      <c r="G29" s="571"/>
      <c r="H29" s="584"/>
      <c r="I29" s="595"/>
    </row>
    <row r="30" spans="2:9" x14ac:dyDescent="0.3">
      <c r="B30" s="591"/>
      <c r="C30" s="588"/>
      <c r="D30" s="580"/>
      <c r="E30" s="577"/>
      <c r="F30" s="580"/>
      <c r="G30" s="571"/>
      <c r="H30" s="584"/>
      <c r="I30" s="595"/>
    </row>
    <row r="31" spans="2:9" x14ac:dyDescent="0.3">
      <c r="B31" s="591"/>
      <c r="C31" s="588"/>
      <c r="D31" s="580"/>
      <c r="E31" s="577"/>
      <c r="F31" s="580"/>
      <c r="G31" s="571"/>
      <c r="H31" s="584"/>
      <c r="I31" s="595"/>
    </row>
    <row r="32" spans="2:9" x14ac:dyDescent="0.3">
      <c r="B32" s="591"/>
      <c r="C32" s="588"/>
      <c r="D32" s="580"/>
      <c r="E32" s="577"/>
      <c r="F32" s="580"/>
      <c r="G32" s="571"/>
      <c r="H32" s="584"/>
      <c r="I32" s="595"/>
    </row>
    <row r="33" spans="2:9" ht="15" thickBot="1" x14ac:dyDescent="0.35">
      <c r="B33" s="591"/>
      <c r="C33" s="588"/>
      <c r="D33" s="581"/>
      <c r="E33" s="578"/>
      <c r="F33" s="581"/>
      <c r="G33" s="572"/>
      <c r="H33" s="585"/>
      <c r="I33" s="596"/>
    </row>
    <row r="34" spans="2:9" x14ac:dyDescent="0.3">
      <c r="B34" s="591"/>
      <c r="C34" s="588"/>
      <c r="D34" s="579" t="s">
        <v>387</v>
      </c>
      <c r="E34" s="582" t="s">
        <v>60</v>
      </c>
      <c r="F34" s="579">
        <v>1</v>
      </c>
      <c r="G34" s="573"/>
      <c r="H34" s="583" t="s">
        <v>60</v>
      </c>
      <c r="I34" s="597">
        <v>1</v>
      </c>
    </row>
    <row r="35" spans="2:9" x14ac:dyDescent="0.3">
      <c r="B35" s="591"/>
      <c r="C35" s="588"/>
      <c r="D35" s="580"/>
      <c r="E35" s="577"/>
      <c r="F35" s="580"/>
      <c r="G35" s="574"/>
      <c r="H35" s="584"/>
      <c r="I35" s="595"/>
    </row>
    <row r="36" spans="2:9" x14ac:dyDescent="0.3">
      <c r="B36" s="591"/>
      <c r="C36" s="588"/>
      <c r="D36" s="580"/>
      <c r="E36" s="577"/>
      <c r="F36" s="580"/>
      <c r="G36" s="574"/>
      <c r="H36" s="584"/>
      <c r="I36" s="595"/>
    </row>
    <row r="37" spans="2:9" ht="15" thickBot="1" x14ac:dyDescent="0.35">
      <c r="B37" s="591"/>
      <c r="C37" s="588"/>
      <c r="D37" s="581"/>
      <c r="E37" s="578"/>
      <c r="F37" s="581"/>
      <c r="G37" s="575"/>
      <c r="H37" s="585"/>
      <c r="I37" s="596"/>
    </row>
    <row r="38" spans="2:9" ht="28.8" x14ac:dyDescent="0.3">
      <c r="B38" s="591"/>
      <c r="C38" s="588"/>
      <c r="D38" s="230" t="s">
        <v>388</v>
      </c>
      <c r="E38" s="582" t="s">
        <v>60</v>
      </c>
      <c r="F38" s="579">
        <v>1</v>
      </c>
      <c r="G38" s="205"/>
      <c r="H38" s="598" t="s">
        <v>59</v>
      </c>
      <c r="I38" s="597">
        <v>0</v>
      </c>
    </row>
    <row r="39" spans="2:9" ht="15" thickBot="1" x14ac:dyDescent="0.35">
      <c r="B39" s="591"/>
      <c r="C39" s="588"/>
      <c r="E39" s="577"/>
      <c r="F39" s="580"/>
      <c r="G39" s="202"/>
      <c r="H39" s="599"/>
      <c r="I39" s="595"/>
    </row>
    <row r="40" spans="2:9" x14ac:dyDescent="0.3">
      <c r="B40" s="591"/>
      <c r="C40" s="588"/>
      <c r="D40" s="230" t="s">
        <v>389</v>
      </c>
      <c r="E40" s="748" t="s">
        <v>59</v>
      </c>
      <c r="F40" s="579">
        <v>0</v>
      </c>
      <c r="G40" s="205"/>
      <c r="H40" s="583" t="s">
        <v>59</v>
      </c>
      <c r="I40" s="597">
        <v>0</v>
      </c>
    </row>
    <row r="41" spans="2:9" ht="15" thickBot="1" x14ac:dyDescent="0.35">
      <c r="B41" s="591"/>
      <c r="C41" s="588"/>
      <c r="F41" s="580"/>
      <c r="G41" s="203"/>
      <c r="H41" s="585"/>
      <c r="I41" s="596"/>
    </row>
    <row r="42" spans="2:9" ht="15" thickBot="1" x14ac:dyDescent="0.35">
      <c r="B42" s="591"/>
      <c r="C42" s="588"/>
      <c r="D42" s="230" t="s">
        <v>390</v>
      </c>
      <c r="E42" s="315" t="s">
        <v>59</v>
      </c>
      <c r="F42" s="314">
        <v>0</v>
      </c>
      <c r="G42" s="316"/>
      <c r="H42" s="307" t="s">
        <v>60</v>
      </c>
      <c r="I42" s="317">
        <v>1</v>
      </c>
    </row>
    <row r="43" spans="2:9" ht="15" thickBot="1" x14ac:dyDescent="0.35">
      <c r="B43" s="591"/>
      <c r="C43" s="588"/>
      <c r="D43" s="302"/>
      <c r="E43" s="318"/>
      <c r="F43" s="302"/>
      <c r="G43" s="204"/>
      <c r="H43" s="306"/>
      <c r="I43" s="304"/>
    </row>
    <row r="44" spans="2:9" ht="15" thickBot="1" x14ac:dyDescent="0.35">
      <c r="B44" s="591"/>
      <c r="C44" s="588"/>
      <c r="E44" s="308"/>
      <c r="F44" s="303"/>
      <c r="G44" s="206"/>
      <c r="H44" s="306"/>
      <c r="I44" s="305"/>
    </row>
    <row r="45" spans="2:9" ht="15" thickBot="1" x14ac:dyDescent="0.35">
      <c r="B45" s="592"/>
      <c r="C45" s="589"/>
      <c r="E45" s="310"/>
      <c r="F45" s="309"/>
      <c r="G45" s="311"/>
      <c r="H45" s="312"/>
      <c r="I45" s="313"/>
    </row>
    <row r="46" spans="2:9" ht="15" thickTop="1" x14ac:dyDescent="0.3">
      <c r="B46" s="590"/>
      <c r="C46" s="587" t="s">
        <v>399</v>
      </c>
      <c r="E46" s="576" t="s">
        <v>59</v>
      </c>
      <c r="F46" s="600">
        <v>0</v>
      </c>
      <c r="G46" s="570" t="s">
        <v>409</v>
      </c>
      <c r="H46" s="586" t="s">
        <v>60</v>
      </c>
      <c r="I46" s="594" t="str">
        <f>IF(H46:H54=K55,"0",IF(H46:H54=K56,"1","2"))</f>
        <v>2</v>
      </c>
    </row>
    <row r="47" spans="2:9" x14ac:dyDescent="0.3">
      <c r="B47" s="591"/>
      <c r="C47" s="588"/>
      <c r="D47" s="499"/>
      <c r="E47" s="577"/>
      <c r="F47" s="580"/>
      <c r="G47" s="571"/>
      <c r="H47" s="584"/>
      <c r="I47" s="595"/>
    </row>
    <row r="48" spans="2:9" x14ac:dyDescent="0.3">
      <c r="B48" s="591"/>
      <c r="C48" s="588"/>
      <c r="D48" s="499"/>
      <c r="E48" s="577"/>
      <c r="F48" s="580"/>
      <c r="G48" s="571"/>
      <c r="H48" s="584"/>
      <c r="I48" s="595"/>
    </row>
    <row r="49" spans="2:9" x14ac:dyDescent="0.3">
      <c r="B49" s="591"/>
      <c r="C49" s="588"/>
      <c r="D49" s="499"/>
      <c r="E49" s="577"/>
      <c r="F49" s="580"/>
      <c r="G49" s="571"/>
      <c r="H49" s="584"/>
      <c r="I49" s="595"/>
    </row>
    <row r="50" spans="2:9" ht="15" thickBot="1" x14ac:dyDescent="0.35">
      <c r="B50" s="591"/>
      <c r="C50" s="588"/>
      <c r="D50" s="499"/>
      <c r="E50" s="577"/>
      <c r="F50" s="580"/>
      <c r="G50" s="571"/>
      <c r="H50" s="584"/>
      <c r="I50" s="595"/>
    </row>
    <row r="51" spans="2:9" x14ac:dyDescent="0.3">
      <c r="B51" s="591"/>
      <c r="C51" s="588"/>
      <c r="D51" s="233" t="s">
        <v>392</v>
      </c>
      <c r="E51" s="577"/>
      <c r="F51" s="580"/>
      <c r="G51" s="571"/>
      <c r="H51" s="584"/>
      <c r="I51" s="595"/>
    </row>
    <row r="52" spans="2:9" x14ac:dyDescent="0.3">
      <c r="B52" s="591"/>
      <c r="C52" s="588"/>
      <c r="D52" s="499"/>
      <c r="E52" s="577"/>
      <c r="F52" s="580"/>
      <c r="G52" s="571"/>
      <c r="H52" s="584"/>
      <c r="I52" s="595"/>
    </row>
    <row r="53" spans="2:9" x14ac:dyDescent="0.3">
      <c r="B53" s="591"/>
      <c r="C53" s="588"/>
      <c r="D53" s="499"/>
      <c r="E53" s="577"/>
      <c r="F53" s="580"/>
      <c r="G53" s="571"/>
      <c r="H53" s="584"/>
      <c r="I53" s="595"/>
    </row>
    <row r="54" spans="2:9" ht="15" thickBot="1" x14ac:dyDescent="0.35">
      <c r="B54" s="591"/>
      <c r="C54" s="588"/>
      <c r="D54" s="500"/>
      <c r="E54" s="578"/>
      <c r="F54" s="581"/>
      <c r="G54" s="572"/>
      <c r="H54" s="585"/>
      <c r="I54" s="596"/>
    </row>
    <row r="55" spans="2:9" x14ac:dyDescent="0.3">
      <c r="B55" s="591"/>
      <c r="C55" s="588"/>
      <c r="E55" s="582"/>
      <c r="F55" s="579"/>
      <c r="G55" s="573"/>
      <c r="H55" s="583" t="s">
        <v>59</v>
      </c>
      <c r="I55" s="597" t="str">
        <f>IF(H55:H58=K55,"0",IF(H55:H58=K56,"1","2"))</f>
        <v>2</v>
      </c>
    </row>
    <row r="56" spans="2:9" x14ac:dyDescent="0.3">
      <c r="B56" s="591"/>
      <c r="C56" s="588"/>
      <c r="D56" s="235" t="s">
        <v>382</v>
      </c>
      <c r="E56" s="577"/>
      <c r="F56" s="580"/>
      <c r="G56" s="574"/>
      <c r="H56" s="584"/>
      <c r="I56" s="595"/>
    </row>
    <row r="57" spans="2:9" x14ac:dyDescent="0.3">
      <c r="B57" s="591"/>
      <c r="C57" s="588"/>
      <c r="E57" s="577"/>
      <c r="F57" s="580"/>
      <c r="G57" s="574"/>
      <c r="H57" s="584"/>
      <c r="I57" s="595"/>
    </row>
    <row r="58" spans="2:9" ht="15" thickBot="1" x14ac:dyDescent="0.35">
      <c r="B58" s="591"/>
      <c r="C58" s="588"/>
      <c r="E58" s="578"/>
      <c r="F58" s="581"/>
      <c r="G58" s="575"/>
      <c r="H58" s="585"/>
      <c r="I58" s="596"/>
    </row>
    <row r="59" spans="2:9" x14ac:dyDescent="0.3">
      <c r="B59" s="591"/>
      <c r="C59" s="588"/>
      <c r="D59" s="235" t="s">
        <v>393</v>
      </c>
      <c r="E59" s="582"/>
      <c r="F59" s="579"/>
      <c r="G59" s="205"/>
      <c r="H59" s="598" t="s">
        <v>59</v>
      </c>
      <c r="I59" s="597" t="str">
        <f>IF(H59:H60=K55,"0",IF(H59:H60=K56,"1","2"))</f>
        <v>2</v>
      </c>
    </row>
    <row r="60" spans="2:9" ht="15" thickBot="1" x14ac:dyDescent="0.35">
      <c r="B60" s="591"/>
      <c r="C60" s="588"/>
      <c r="D60" s="499"/>
      <c r="E60" s="577"/>
      <c r="F60" s="580"/>
      <c r="G60" s="202"/>
      <c r="H60" s="599"/>
      <c r="I60" s="595"/>
    </row>
    <row r="61" spans="2:9" x14ac:dyDescent="0.3">
      <c r="B61" s="591"/>
      <c r="C61" s="588"/>
      <c r="D61" s="235" t="s">
        <v>394</v>
      </c>
      <c r="E61" s="582"/>
      <c r="F61" s="579"/>
      <c r="G61" s="205"/>
      <c r="H61" s="583" t="s">
        <v>60</v>
      </c>
      <c r="I61" s="597" t="str">
        <f>IF(H61:H62=K55,"0",IF(H61:H62=K56,"1","2"))</f>
        <v>2</v>
      </c>
    </row>
    <row r="62" spans="2:9" ht="15" thickBot="1" x14ac:dyDescent="0.35">
      <c r="B62" s="591"/>
      <c r="C62" s="588"/>
      <c r="D62" s="499"/>
      <c r="E62" s="577"/>
      <c r="F62" s="580"/>
      <c r="G62" s="203"/>
      <c r="H62" s="585"/>
      <c r="I62" s="596"/>
    </row>
    <row r="63" spans="2:9" ht="15" thickBot="1" x14ac:dyDescent="0.35">
      <c r="B63" s="591"/>
      <c r="C63" s="588"/>
      <c r="D63" s="314"/>
      <c r="E63" s="315"/>
      <c r="F63" s="314"/>
      <c r="G63" s="316"/>
      <c r="H63" s="307" t="s">
        <v>60</v>
      </c>
      <c r="I63" s="317" t="str">
        <f>IF(H63:H63=K55,"0",IF(H63:H63=K56,"1","2"))</f>
        <v>2</v>
      </c>
    </row>
    <row r="64" spans="2:9" ht="15" thickBot="1" x14ac:dyDescent="0.35">
      <c r="B64" s="591"/>
      <c r="C64" s="588"/>
      <c r="D64" s="302"/>
      <c r="E64" s="318"/>
      <c r="F64" s="302"/>
      <c r="G64" s="204"/>
      <c r="H64" s="306" t="s">
        <v>60</v>
      </c>
      <c r="I64" s="304" t="str">
        <f>IF(H64:H64=K55,"0",IF(H64:H64=K56,"1","2"))</f>
        <v>2</v>
      </c>
    </row>
    <row r="65" spans="2:9" ht="15" thickBot="1" x14ac:dyDescent="0.35">
      <c r="B65" s="591"/>
      <c r="C65" s="588"/>
      <c r="D65" s="303"/>
      <c r="E65" s="308"/>
      <c r="F65" s="303"/>
      <c r="G65" s="206"/>
      <c r="H65" s="306" t="s">
        <v>60</v>
      </c>
      <c r="I65" s="305" t="str">
        <f>IF(H65:H65=K55,"0",IF(H65:H65=K56,"1","2"))</f>
        <v>2</v>
      </c>
    </row>
    <row r="66" spans="2:9" ht="15" thickBot="1" x14ac:dyDescent="0.35">
      <c r="B66" s="592"/>
      <c r="C66" s="589"/>
      <c r="D66" s="309"/>
      <c r="E66" s="310"/>
      <c r="F66" s="309"/>
      <c r="G66" s="311"/>
      <c r="H66" s="312" t="s">
        <v>60</v>
      </c>
      <c r="I66" s="313" t="str">
        <f>IF(H66:H66=K55,"0",IF(H66:H66=K56,"1","2"))</f>
        <v>2</v>
      </c>
    </row>
    <row r="67" spans="2:9" ht="15" thickTop="1" x14ac:dyDescent="0.3">
      <c r="B67" s="590"/>
      <c r="C67" s="587" t="s">
        <v>373</v>
      </c>
      <c r="D67" s="600"/>
      <c r="E67" s="576"/>
      <c r="F67" s="600"/>
      <c r="G67" s="570"/>
      <c r="H67" s="586" t="s">
        <v>60</v>
      </c>
      <c r="I67" s="594" t="str">
        <f>IF(H67:H75=K76,"0",IF(H67:H75=K77,"1","2"))</f>
        <v>2</v>
      </c>
    </row>
    <row r="68" spans="2:9" x14ac:dyDescent="0.3">
      <c r="B68" s="591"/>
      <c r="C68" s="588"/>
      <c r="D68" s="580"/>
      <c r="E68" s="577"/>
      <c r="F68" s="580"/>
      <c r="G68" s="571"/>
      <c r="H68" s="584"/>
      <c r="I68" s="595"/>
    </row>
    <row r="69" spans="2:9" x14ac:dyDescent="0.3">
      <c r="B69" s="591"/>
      <c r="C69" s="588"/>
      <c r="D69" s="580"/>
      <c r="E69" s="577"/>
      <c r="F69" s="580"/>
      <c r="G69" s="571"/>
      <c r="H69" s="584"/>
      <c r="I69" s="595"/>
    </row>
    <row r="70" spans="2:9" x14ac:dyDescent="0.3">
      <c r="B70" s="591"/>
      <c r="C70" s="588"/>
      <c r="D70" s="580"/>
      <c r="E70" s="577"/>
      <c r="F70" s="580"/>
      <c r="G70" s="571"/>
      <c r="H70" s="584"/>
      <c r="I70" s="595"/>
    </row>
    <row r="71" spans="2:9" x14ac:dyDescent="0.3">
      <c r="B71" s="591"/>
      <c r="C71" s="588"/>
      <c r="D71" s="580"/>
      <c r="E71" s="577"/>
      <c r="F71" s="580"/>
      <c r="G71" s="571"/>
      <c r="H71" s="584"/>
      <c r="I71" s="595"/>
    </row>
    <row r="72" spans="2:9" x14ac:dyDescent="0.3">
      <c r="B72" s="591"/>
      <c r="C72" s="588"/>
      <c r="D72" s="580"/>
      <c r="E72" s="577"/>
      <c r="F72" s="580"/>
      <c r="G72" s="571"/>
      <c r="H72" s="584"/>
      <c r="I72" s="595"/>
    </row>
    <row r="73" spans="2:9" x14ac:dyDescent="0.3">
      <c r="B73" s="591"/>
      <c r="C73" s="588"/>
      <c r="D73" s="580"/>
      <c r="E73" s="577"/>
      <c r="F73" s="580"/>
      <c r="G73" s="571"/>
      <c r="H73" s="584"/>
      <c r="I73" s="595"/>
    </row>
    <row r="74" spans="2:9" x14ac:dyDescent="0.3">
      <c r="B74" s="591"/>
      <c r="C74" s="588"/>
      <c r="D74" s="580"/>
      <c r="E74" s="577"/>
      <c r="F74" s="580"/>
      <c r="G74" s="571"/>
      <c r="H74" s="584"/>
      <c r="I74" s="595"/>
    </row>
    <row r="75" spans="2:9" ht="15" thickBot="1" x14ac:dyDescent="0.35">
      <c r="B75" s="591"/>
      <c r="C75" s="588"/>
      <c r="D75" s="581"/>
      <c r="E75" s="578"/>
      <c r="F75" s="581"/>
      <c r="G75" s="572"/>
      <c r="H75" s="585"/>
      <c r="I75" s="596"/>
    </row>
    <row r="76" spans="2:9" x14ac:dyDescent="0.3">
      <c r="B76" s="591"/>
      <c r="C76" s="588"/>
      <c r="D76" s="579"/>
      <c r="E76" s="582"/>
      <c r="F76" s="579"/>
      <c r="G76" s="573"/>
      <c r="H76" s="583" t="s">
        <v>59</v>
      </c>
      <c r="I76" s="597" t="str">
        <f>IF(H76:H79=K76,"0",IF(H76:H79=K77,"1","2"))</f>
        <v>2</v>
      </c>
    </row>
    <row r="77" spans="2:9" x14ac:dyDescent="0.3">
      <c r="B77" s="591"/>
      <c r="C77" s="588"/>
      <c r="D77" s="580"/>
      <c r="E77" s="577"/>
      <c r="F77" s="580"/>
      <c r="G77" s="574"/>
      <c r="H77" s="584"/>
      <c r="I77" s="595"/>
    </row>
    <row r="78" spans="2:9" x14ac:dyDescent="0.3">
      <c r="B78" s="591"/>
      <c r="C78" s="588"/>
      <c r="D78" s="580"/>
      <c r="E78" s="577"/>
      <c r="F78" s="580"/>
      <c r="G78" s="574"/>
      <c r="H78" s="584"/>
      <c r="I78" s="595"/>
    </row>
    <row r="79" spans="2:9" ht="15" thickBot="1" x14ac:dyDescent="0.35">
      <c r="B79" s="591"/>
      <c r="C79" s="588"/>
      <c r="D79" s="581"/>
      <c r="E79" s="578"/>
      <c r="F79" s="581"/>
      <c r="G79" s="575"/>
      <c r="H79" s="585"/>
      <c r="I79" s="596"/>
    </row>
    <row r="80" spans="2:9" x14ac:dyDescent="0.3">
      <c r="B80" s="591"/>
      <c r="C80" s="588"/>
      <c r="D80" s="579"/>
      <c r="E80" s="582"/>
      <c r="F80" s="579"/>
      <c r="G80" s="205"/>
      <c r="H80" s="598" t="s">
        <v>59</v>
      </c>
      <c r="I80" s="597" t="str">
        <f>IF(H80:H81=K76,"0",IF(H80:H81=K77,"1","2"))</f>
        <v>2</v>
      </c>
    </row>
    <row r="81" spans="2:9" ht="15" thickBot="1" x14ac:dyDescent="0.35">
      <c r="B81" s="591"/>
      <c r="C81" s="588"/>
      <c r="D81" s="580"/>
      <c r="E81" s="577"/>
      <c r="F81" s="580"/>
      <c r="G81" s="202"/>
      <c r="H81" s="599"/>
      <c r="I81" s="595"/>
    </row>
    <row r="82" spans="2:9" x14ac:dyDescent="0.3">
      <c r="B82" s="591"/>
      <c r="C82" s="588"/>
      <c r="D82" s="579"/>
      <c r="E82" s="582"/>
      <c r="F82" s="579"/>
      <c r="G82" s="205"/>
      <c r="H82" s="583" t="s">
        <v>60</v>
      </c>
      <c r="I82" s="597" t="str">
        <f>IF(H82:H83=K76,"0",IF(H82:H83=K77,"1","2"))</f>
        <v>2</v>
      </c>
    </row>
    <row r="83" spans="2:9" ht="15" thickBot="1" x14ac:dyDescent="0.35">
      <c r="B83" s="591"/>
      <c r="C83" s="588"/>
      <c r="D83" s="580"/>
      <c r="E83" s="577"/>
      <c r="F83" s="580"/>
      <c r="G83" s="203"/>
      <c r="H83" s="585"/>
      <c r="I83" s="596"/>
    </row>
    <row r="84" spans="2:9" ht="15" thickBot="1" x14ac:dyDescent="0.35">
      <c r="B84" s="591"/>
      <c r="C84" s="588"/>
      <c r="D84" s="314"/>
      <c r="E84" s="315"/>
      <c r="F84" s="314"/>
      <c r="G84" s="316"/>
      <c r="H84" s="307" t="s">
        <v>60</v>
      </c>
      <c r="I84" s="317" t="str">
        <f>IF(H84:H84=K76,"0",IF(H84:H84=K77,"1","2"))</f>
        <v>2</v>
      </c>
    </row>
    <row r="85" spans="2:9" ht="15" thickBot="1" x14ac:dyDescent="0.35">
      <c r="B85" s="591"/>
      <c r="C85" s="588"/>
      <c r="D85" s="302"/>
      <c r="E85" s="318"/>
      <c r="F85" s="302"/>
      <c r="G85" s="204"/>
      <c r="H85" s="306" t="s">
        <v>60</v>
      </c>
      <c r="I85" s="304" t="str">
        <f>IF(H85:H85=K76,"0",IF(H85:H85=K77,"1","2"))</f>
        <v>2</v>
      </c>
    </row>
    <row r="86" spans="2:9" ht="15" thickBot="1" x14ac:dyDescent="0.35">
      <c r="B86" s="591"/>
      <c r="C86" s="588"/>
      <c r="D86" s="303"/>
      <c r="E86" s="308"/>
      <c r="F86" s="303"/>
      <c r="G86" s="206"/>
      <c r="H86" s="306" t="s">
        <v>60</v>
      </c>
      <c r="I86" s="305" t="str">
        <f>IF(H86:H86=K76,"0",IF(H86:H86=K77,"1","2"))</f>
        <v>2</v>
      </c>
    </row>
    <row r="87" spans="2:9" ht="15" thickBot="1" x14ac:dyDescent="0.35">
      <c r="B87" s="592"/>
      <c r="C87" s="589"/>
      <c r="D87" s="309"/>
      <c r="E87" s="310"/>
      <c r="F87" s="309"/>
      <c r="G87" s="311"/>
      <c r="H87" s="312" t="s">
        <v>60</v>
      </c>
      <c r="I87" s="313" t="str">
        <f>IF(H87:H87=K76,"0",IF(H87:H87=K77,"1","2"))</f>
        <v>2</v>
      </c>
    </row>
    <row r="88" spans="2:9" ht="15" thickTop="1" x14ac:dyDescent="0.3"/>
  </sheetData>
  <mergeCells count="92">
    <mergeCell ref="H80:H81"/>
    <mergeCell ref="I80:I81"/>
    <mergeCell ref="D82:D83"/>
    <mergeCell ref="E82:E83"/>
    <mergeCell ref="F82:F83"/>
    <mergeCell ref="H82:H83"/>
    <mergeCell ref="I82:I83"/>
    <mergeCell ref="G67:G75"/>
    <mergeCell ref="H67:H75"/>
    <mergeCell ref="I67:I75"/>
    <mergeCell ref="D76:D79"/>
    <mergeCell ref="E76:E79"/>
    <mergeCell ref="F76:F79"/>
    <mergeCell ref="G76:G79"/>
    <mergeCell ref="H76:H79"/>
    <mergeCell ref="I76:I79"/>
    <mergeCell ref="B67:B87"/>
    <mergeCell ref="C67:C87"/>
    <mergeCell ref="D67:D75"/>
    <mergeCell ref="E67:E75"/>
    <mergeCell ref="F67:F75"/>
    <mergeCell ref="D80:D81"/>
    <mergeCell ref="E80:E81"/>
    <mergeCell ref="F80:F81"/>
    <mergeCell ref="H59:H60"/>
    <mergeCell ref="I59:I60"/>
    <mergeCell ref="E61:E62"/>
    <mergeCell ref="F61:F62"/>
    <mergeCell ref="H61:H62"/>
    <mergeCell ref="I61:I62"/>
    <mergeCell ref="G46:G54"/>
    <mergeCell ref="H46:H54"/>
    <mergeCell ref="I46:I54"/>
    <mergeCell ref="E55:E58"/>
    <mergeCell ref="F55:F58"/>
    <mergeCell ref="G55:G58"/>
    <mergeCell ref="H55:H58"/>
    <mergeCell ref="I55:I58"/>
    <mergeCell ref="B46:B66"/>
    <mergeCell ref="C46:C66"/>
    <mergeCell ref="E46:E54"/>
    <mergeCell ref="F46:F54"/>
    <mergeCell ref="E59:E60"/>
    <mergeCell ref="F59:F60"/>
    <mergeCell ref="H38:H39"/>
    <mergeCell ref="I38:I39"/>
    <mergeCell ref="F40:F41"/>
    <mergeCell ref="H40:H41"/>
    <mergeCell ref="I40:I41"/>
    <mergeCell ref="G25:G33"/>
    <mergeCell ref="H25:H33"/>
    <mergeCell ref="I25:I33"/>
    <mergeCell ref="D34:D37"/>
    <mergeCell ref="E34:E37"/>
    <mergeCell ref="F34:F37"/>
    <mergeCell ref="G34:G37"/>
    <mergeCell ref="H34:H37"/>
    <mergeCell ref="I34:I37"/>
    <mergeCell ref="B25:B45"/>
    <mergeCell ref="C25:C45"/>
    <mergeCell ref="D25:D33"/>
    <mergeCell ref="E25:E33"/>
    <mergeCell ref="F25:F33"/>
    <mergeCell ref="E38:E39"/>
    <mergeCell ref="F38:F39"/>
    <mergeCell ref="D17:D18"/>
    <mergeCell ref="E17:E18"/>
    <mergeCell ref="H17:H18"/>
    <mergeCell ref="D4:D12"/>
    <mergeCell ref="D19:D20"/>
    <mergeCell ref="E19:E20"/>
    <mergeCell ref="H19:H20"/>
    <mergeCell ref="F4:F12"/>
    <mergeCell ref="F13:F16"/>
    <mergeCell ref="F17:F18"/>
    <mergeCell ref="F19:F20"/>
    <mergeCell ref="K11:M11"/>
    <mergeCell ref="G4:G12"/>
    <mergeCell ref="G13:G16"/>
    <mergeCell ref="B2:H2"/>
    <mergeCell ref="E4:E12"/>
    <mergeCell ref="D13:D16"/>
    <mergeCell ref="E13:E16"/>
    <mergeCell ref="H13:H16"/>
    <mergeCell ref="H4:H12"/>
    <mergeCell ref="C4:C24"/>
    <mergeCell ref="B4:B24"/>
    <mergeCell ref="K4:M4"/>
    <mergeCell ref="I4:I12"/>
    <mergeCell ref="I13:I16"/>
    <mergeCell ref="I17:I18"/>
    <mergeCell ref="I19:I20"/>
  </mergeCells>
  <dataValidations count="2">
    <dataValidation type="list" allowBlank="1" showInputMessage="1" showErrorMessage="1" sqref="L20 H4:H87" xr:uid="{00000000-0002-0000-0800-000000000000}">
      <formula1>$K$13:$K$15</formula1>
    </dataValidation>
    <dataValidation type="list" allowBlank="1" showInputMessage="1" showErrorMessage="1" sqref="E4:E39 E42:E87 D40" xr:uid="{00000000-0002-0000-0800-000001000000}">
      <formula1>$K$6:$K$8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I376"/>
  <sheetViews>
    <sheetView topLeftCell="A176" zoomScale="80" zoomScaleNormal="80" workbookViewId="0">
      <selection activeCell="E212" sqref="E209:E212"/>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610" t="s">
        <v>212</v>
      </c>
      <c r="C1" s="610"/>
      <c r="D1" s="610"/>
      <c r="E1" s="610"/>
      <c r="F1" s="610"/>
      <c r="G1" s="610"/>
      <c r="H1" s="610"/>
      <c r="I1" s="611"/>
    </row>
    <row r="2" spans="2:9" ht="30.75" customHeight="1" thickBot="1" x14ac:dyDescent="0.35">
      <c r="B2" s="607"/>
      <c r="C2" s="608"/>
      <c r="D2" s="608"/>
      <c r="E2" s="608"/>
      <c r="F2" s="608"/>
      <c r="G2" s="608"/>
      <c r="H2" s="608"/>
      <c r="I2" s="609"/>
    </row>
    <row r="3" spans="2:9" ht="23.4" thickBot="1" x14ac:dyDescent="0.35">
      <c r="B3" s="138" t="s">
        <v>0</v>
      </c>
      <c r="C3" s="138" t="s">
        <v>4</v>
      </c>
      <c r="D3" s="138" t="s">
        <v>5</v>
      </c>
      <c r="E3" s="138" t="s">
        <v>213</v>
      </c>
      <c r="F3" s="138" t="s">
        <v>70</v>
      </c>
      <c r="G3" s="138" t="s">
        <v>71</v>
      </c>
      <c r="H3" s="138" t="s">
        <v>74</v>
      </c>
      <c r="I3" s="138" t="s">
        <v>75</v>
      </c>
    </row>
    <row r="4" spans="2:9" x14ac:dyDescent="0.3">
      <c r="B4" s="11"/>
      <c r="C4" s="604" t="s">
        <v>374</v>
      </c>
      <c r="D4" s="209"/>
      <c r="E4" s="210" t="s">
        <v>380</v>
      </c>
      <c r="F4" s="247"/>
      <c r="G4" s="247"/>
      <c r="H4" s="247"/>
      <c r="I4" s="294"/>
    </row>
    <row r="5" spans="2:9" ht="21.75" customHeight="1" x14ac:dyDescent="0.3">
      <c r="B5" s="11"/>
      <c r="C5" s="605"/>
      <c r="D5" s="211"/>
      <c r="E5" s="212" t="s">
        <v>379</v>
      </c>
      <c r="F5" s="248"/>
      <c r="G5" s="248"/>
      <c r="H5" s="248"/>
      <c r="I5" s="295"/>
    </row>
    <row r="6" spans="2:9" x14ac:dyDescent="0.3">
      <c r="B6" s="11"/>
      <c r="C6" s="605"/>
      <c r="D6" s="211"/>
      <c r="E6" s="212" t="s">
        <v>381</v>
      </c>
      <c r="F6" s="248"/>
      <c r="G6" s="248"/>
      <c r="H6" s="248"/>
      <c r="I6" s="295"/>
    </row>
    <row r="7" spans="2:9" ht="26.25" customHeight="1" thickBot="1" x14ac:dyDescent="0.35">
      <c r="B7" s="11"/>
      <c r="C7" s="606"/>
      <c r="D7" s="213"/>
      <c r="E7" s="214" t="s">
        <v>382</v>
      </c>
      <c r="F7" s="249"/>
      <c r="G7" s="249"/>
      <c r="H7" s="249"/>
      <c r="I7" s="296"/>
    </row>
    <row r="8" spans="2:9" x14ac:dyDescent="0.3">
      <c r="B8" s="17"/>
      <c r="C8" s="604" t="s">
        <v>375</v>
      </c>
      <c r="D8" s="215"/>
      <c r="E8" s="210" t="s">
        <v>380</v>
      </c>
      <c r="F8" s="247"/>
      <c r="G8" s="247"/>
      <c r="H8" s="247"/>
      <c r="I8" s="294"/>
    </row>
    <row r="9" spans="2:9" x14ac:dyDescent="0.3">
      <c r="B9" s="17"/>
      <c r="C9" s="605"/>
      <c r="D9" s="216"/>
      <c r="E9" s="212" t="s">
        <v>379</v>
      </c>
      <c r="F9" s="248"/>
      <c r="G9" s="248"/>
      <c r="H9" s="248"/>
      <c r="I9" s="295"/>
    </row>
    <row r="10" spans="2:9" x14ac:dyDescent="0.3">
      <c r="B10" s="17"/>
      <c r="C10" s="605"/>
      <c r="D10" s="216"/>
      <c r="E10" s="212" t="s">
        <v>381</v>
      </c>
      <c r="F10" s="248"/>
      <c r="G10" s="248"/>
      <c r="H10" s="248"/>
      <c r="I10" s="295"/>
    </row>
    <row r="11" spans="2:9" ht="15" thickBot="1" x14ac:dyDescent="0.35">
      <c r="B11" s="17"/>
      <c r="C11" s="606"/>
      <c r="D11" s="217"/>
      <c r="E11" s="214" t="s">
        <v>382</v>
      </c>
      <c r="F11" s="248"/>
      <c r="G11" s="248"/>
      <c r="H11" s="248"/>
      <c r="I11" s="295"/>
    </row>
    <row r="12" spans="2:9" x14ac:dyDescent="0.3">
      <c r="B12" s="18"/>
      <c r="C12" s="612" t="s">
        <v>376</v>
      </c>
      <c r="D12" s="218"/>
      <c r="E12" s="210" t="s">
        <v>380</v>
      </c>
      <c r="F12" s="247"/>
      <c r="G12" s="247"/>
      <c r="H12" s="247"/>
      <c r="I12" s="294"/>
    </row>
    <row r="13" spans="2:9" x14ac:dyDescent="0.3">
      <c r="B13" s="18"/>
      <c r="C13" s="613"/>
      <c r="D13" s="219"/>
      <c r="E13" s="212" t="s">
        <v>379</v>
      </c>
      <c r="F13" s="248"/>
      <c r="G13" s="248"/>
      <c r="H13" s="248"/>
      <c r="I13" s="295"/>
    </row>
    <row r="14" spans="2:9" x14ac:dyDescent="0.3">
      <c r="B14" s="18"/>
      <c r="C14" s="613"/>
      <c r="D14" s="219"/>
      <c r="E14" s="212" t="s">
        <v>381</v>
      </c>
      <c r="F14" s="248"/>
      <c r="G14" s="248"/>
      <c r="H14" s="248"/>
      <c r="I14" s="295"/>
    </row>
    <row r="15" spans="2:9" ht="15" thickBot="1" x14ac:dyDescent="0.35">
      <c r="B15" s="18"/>
      <c r="C15" s="614"/>
      <c r="D15" s="220"/>
      <c r="E15" s="214" t="s">
        <v>382</v>
      </c>
      <c r="F15" s="248"/>
      <c r="G15" s="248"/>
      <c r="H15" s="248"/>
      <c r="I15" s="295"/>
    </row>
    <row r="16" spans="2:9" x14ac:dyDescent="0.3">
      <c r="B16" s="9"/>
      <c r="C16" s="604"/>
      <c r="D16" s="221"/>
      <c r="E16" s="210"/>
      <c r="F16" s="247"/>
      <c r="G16" s="247"/>
      <c r="H16" s="247"/>
      <c r="I16" s="294"/>
    </row>
    <row r="17" spans="2:9" x14ac:dyDescent="0.3">
      <c r="B17" s="9"/>
      <c r="C17" s="615"/>
      <c r="D17" s="222"/>
      <c r="E17" s="212"/>
      <c r="F17" s="248"/>
      <c r="G17" s="248"/>
      <c r="H17" s="248"/>
      <c r="I17" s="295"/>
    </row>
    <row r="18" spans="2:9" x14ac:dyDescent="0.3">
      <c r="B18" s="9"/>
      <c r="C18" s="615"/>
      <c r="D18" s="222"/>
      <c r="E18" s="212"/>
      <c r="F18" s="248"/>
      <c r="G18" s="248"/>
      <c r="H18" s="248"/>
      <c r="I18" s="295"/>
    </row>
    <row r="19" spans="2:9" ht="15" thickBot="1" x14ac:dyDescent="0.35">
      <c r="B19" s="9"/>
      <c r="C19" s="616"/>
      <c r="D19" s="223"/>
      <c r="E19" s="214"/>
      <c r="F19" s="248"/>
      <c r="G19" s="248"/>
      <c r="H19" s="248"/>
      <c r="I19" s="295"/>
    </row>
    <row r="20" spans="2:9" x14ac:dyDescent="0.3">
      <c r="B20" s="7"/>
      <c r="C20" s="604"/>
      <c r="D20" s="221"/>
      <c r="E20" s="210"/>
      <c r="F20" s="247"/>
      <c r="G20" s="247"/>
      <c r="H20" s="247"/>
      <c r="I20" s="294"/>
    </row>
    <row r="21" spans="2:9" x14ac:dyDescent="0.3">
      <c r="B21" s="7"/>
      <c r="C21" s="615"/>
      <c r="D21" s="222"/>
      <c r="E21" s="212"/>
      <c r="F21" s="248"/>
      <c r="G21" s="248"/>
      <c r="H21" s="248"/>
      <c r="I21" s="295"/>
    </row>
    <row r="22" spans="2:9" x14ac:dyDescent="0.3">
      <c r="B22" s="7"/>
      <c r="C22" s="615"/>
      <c r="D22" s="222"/>
      <c r="E22" s="212"/>
      <c r="F22" s="248"/>
      <c r="G22" s="248"/>
      <c r="H22" s="248"/>
      <c r="I22" s="295"/>
    </row>
    <row r="23" spans="2:9" ht="15" thickBot="1" x14ac:dyDescent="0.35">
      <c r="B23" s="7"/>
      <c r="C23" s="616"/>
      <c r="D23" s="223"/>
      <c r="E23" s="214"/>
      <c r="F23" s="248"/>
      <c r="G23" s="248"/>
      <c r="H23" s="248"/>
      <c r="I23" s="295"/>
    </row>
    <row r="24" spans="2:9" x14ac:dyDescent="0.3">
      <c r="B24" s="17"/>
      <c r="C24" s="604"/>
      <c r="D24" s="221"/>
      <c r="E24" s="210"/>
      <c r="F24" s="247"/>
      <c r="G24" s="247"/>
      <c r="H24" s="247"/>
      <c r="I24" s="294"/>
    </row>
    <row r="25" spans="2:9" x14ac:dyDescent="0.3">
      <c r="B25" s="17"/>
      <c r="C25" s="615"/>
      <c r="D25" s="222"/>
      <c r="E25" s="212"/>
      <c r="F25" s="248"/>
      <c r="G25" s="248"/>
      <c r="H25" s="248"/>
      <c r="I25" s="295"/>
    </row>
    <row r="26" spans="2:9" x14ac:dyDescent="0.3">
      <c r="B26" s="17"/>
      <c r="C26" s="615"/>
      <c r="D26" s="222"/>
      <c r="E26" s="212"/>
      <c r="F26" s="248"/>
      <c r="G26" s="248"/>
      <c r="H26" s="248"/>
      <c r="I26" s="295"/>
    </row>
    <row r="27" spans="2:9" ht="15" thickBot="1" x14ac:dyDescent="0.35">
      <c r="B27" s="17"/>
      <c r="C27" s="616"/>
      <c r="D27" s="223"/>
      <c r="E27" s="214"/>
      <c r="F27" s="248"/>
      <c r="G27" s="248"/>
      <c r="H27" s="248"/>
      <c r="I27" s="295"/>
    </row>
    <row r="28" spans="2:9" x14ac:dyDescent="0.3">
      <c r="B28" s="17"/>
      <c r="C28" s="620" t="s">
        <v>383</v>
      </c>
      <c r="D28" s="227"/>
      <c r="E28" s="228" t="s">
        <v>386</v>
      </c>
      <c r="F28" s="279"/>
      <c r="G28" s="279"/>
      <c r="H28" s="279"/>
      <c r="I28" s="297"/>
    </row>
    <row r="29" spans="2:9" x14ac:dyDescent="0.3">
      <c r="B29" s="17"/>
      <c r="C29" s="621"/>
      <c r="D29" s="229"/>
      <c r="E29" s="230" t="s">
        <v>387</v>
      </c>
      <c r="F29" s="280"/>
      <c r="G29" s="280"/>
      <c r="H29" s="280"/>
      <c r="I29" s="298"/>
    </row>
    <row r="30" spans="2:9" x14ac:dyDescent="0.3">
      <c r="B30" s="17"/>
      <c r="C30" s="621"/>
      <c r="D30" s="229"/>
      <c r="E30" s="230" t="s">
        <v>388</v>
      </c>
      <c r="F30" s="280"/>
      <c r="G30" s="280"/>
      <c r="H30" s="280"/>
      <c r="I30" s="298"/>
    </row>
    <row r="31" spans="2:9" x14ac:dyDescent="0.3">
      <c r="B31" s="17"/>
      <c r="C31" s="621"/>
      <c r="D31" s="229"/>
      <c r="E31" s="230" t="s">
        <v>389</v>
      </c>
      <c r="F31" s="280"/>
      <c r="G31" s="280"/>
      <c r="H31" s="280"/>
      <c r="I31" s="298"/>
    </row>
    <row r="32" spans="2:9" x14ac:dyDescent="0.3">
      <c r="B32" s="17"/>
      <c r="C32" s="621"/>
      <c r="D32" s="229"/>
      <c r="E32" s="230" t="s">
        <v>390</v>
      </c>
      <c r="F32" s="280"/>
      <c r="G32" s="280"/>
      <c r="H32" s="280"/>
      <c r="I32" s="298"/>
    </row>
    <row r="33" spans="2:9" x14ac:dyDescent="0.3">
      <c r="B33" s="17"/>
      <c r="C33" s="621"/>
      <c r="D33" s="229"/>
      <c r="E33" s="230"/>
      <c r="F33" s="280"/>
      <c r="G33" s="280"/>
      <c r="H33" s="280"/>
      <c r="I33" s="298"/>
    </row>
    <row r="34" spans="2:9" x14ac:dyDescent="0.3">
      <c r="B34" s="17"/>
      <c r="C34" s="621"/>
      <c r="D34" s="229"/>
      <c r="E34" s="230"/>
      <c r="F34" s="280"/>
      <c r="G34" s="280"/>
      <c r="H34" s="280"/>
      <c r="I34" s="298"/>
    </row>
    <row r="35" spans="2:9" x14ac:dyDescent="0.3">
      <c r="B35" s="17"/>
      <c r="C35" s="621"/>
      <c r="D35" s="229"/>
      <c r="E35" s="230"/>
      <c r="F35" s="280"/>
      <c r="G35" s="280"/>
      <c r="H35" s="280"/>
      <c r="I35" s="298"/>
    </row>
    <row r="36" spans="2:9" x14ac:dyDescent="0.3">
      <c r="B36" s="17"/>
      <c r="C36" s="621"/>
      <c r="D36" s="277"/>
      <c r="E36" s="278"/>
      <c r="F36" s="281"/>
      <c r="G36" s="281"/>
      <c r="H36" s="281"/>
      <c r="I36" s="282"/>
    </row>
    <row r="37" spans="2:9" x14ac:dyDescent="0.3">
      <c r="B37" s="17"/>
      <c r="C37" s="621"/>
      <c r="D37" s="277"/>
      <c r="E37" s="278"/>
      <c r="F37" s="281"/>
      <c r="G37" s="281"/>
      <c r="H37" s="281"/>
      <c r="I37" s="282"/>
    </row>
    <row r="38" spans="2:9" ht="15" thickBot="1" x14ac:dyDescent="0.35">
      <c r="B38" s="17"/>
      <c r="C38" s="622"/>
      <c r="D38" s="231"/>
      <c r="E38" s="232"/>
      <c r="F38" s="283"/>
      <c r="G38" s="283"/>
      <c r="H38" s="283"/>
      <c r="I38" s="299"/>
    </row>
    <row r="39" spans="2:9" x14ac:dyDescent="0.3">
      <c r="B39" s="7"/>
      <c r="C39" s="623" t="s">
        <v>358</v>
      </c>
      <c r="D39" s="227"/>
      <c r="E39" s="228" t="s">
        <v>386</v>
      </c>
      <c r="F39" s="279"/>
      <c r="G39" s="279"/>
      <c r="H39" s="279"/>
      <c r="I39" s="297"/>
    </row>
    <row r="40" spans="2:9" x14ac:dyDescent="0.3">
      <c r="B40" s="17"/>
      <c r="C40" s="624"/>
      <c r="D40" s="229"/>
      <c r="E40" s="230" t="s">
        <v>387</v>
      </c>
      <c r="F40" s="280"/>
      <c r="G40" s="280"/>
      <c r="H40" s="280"/>
      <c r="I40" s="298"/>
    </row>
    <row r="41" spans="2:9" x14ac:dyDescent="0.3">
      <c r="B41" s="17"/>
      <c r="C41" s="624"/>
      <c r="D41" s="229"/>
      <c r="E41" s="230" t="s">
        <v>388</v>
      </c>
      <c r="F41" s="280"/>
      <c r="G41" s="280"/>
      <c r="H41" s="280"/>
      <c r="I41" s="298"/>
    </row>
    <row r="42" spans="2:9" x14ac:dyDescent="0.3">
      <c r="B42" s="17"/>
      <c r="C42" s="624"/>
      <c r="D42" s="229"/>
      <c r="E42" s="230" t="s">
        <v>389</v>
      </c>
      <c r="F42" s="280"/>
      <c r="G42" s="280"/>
      <c r="H42" s="280"/>
      <c r="I42" s="298"/>
    </row>
    <row r="43" spans="2:9" x14ac:dyDescent="0.3">
      <c r="B43" s="17"/>
      <c r="C43" s="624"/>
      <c r="D43" s="229"/>
      <c r="E43" s="230" t="s">
        <v>390</v>
      </c>
      <c r="F43" s="280"/>
      <c r="G43" s="280"/>
      <c r="H43" s="280"/>
      <c r="I43" s="298"/>
    </row>
    <row r="44" spans="2:9" x14ac:dyDescent="0.3">
      <c r="B44" s="17"/>
      <c r="C44" s="624"/>
      <c r="D44" s="229"/>
      <c r="E44" s="230"/>
      <c r="F44" s="280"/>
      <c r="G44" s="280"/>
      <c r="H44" s="280"/>
      <c r="I44" s="298"/>
    </row>
    <row r="45" spans="2:9" x14ac:dyDescent="0.3">
      <c r="B45" s="17"/>
      <c r="C45" s="624"/>
      <c r="D45" s="229"/>
      <c r="E45" s="230"/>
      <c r="F45" s="280"/>
      <c r="G45" s="280"/>
      <c r="H45" s="280"/>
      <c r="I45" s="298"/>
    </row>
    <row r="46" spans="2:9" x14ac:dyDescent="0.3">
      <c r="B46" s="17"/>
      <c r="C46" s="624"/>
      <c r="D46" s="229"/>
      <c r="E46" s="230"/>
      <c r="F46" s="280"/>
      <c r="G46" s="280"/>
      <c r="H46" s="280"/>
      <c r="I46" s="298"/>
    </row>
    <row r="47" spans="2:9" x14ac:dyDescent="0.3">
      <c r="B47" s="17"/>
      <c r="C47" s="624"/>
      <c r="D47" s="229"/>
      <c r="E47" s="230"/>
      <c r="F47" s="280"/>
      <c r="G47" s="280"/>
      <c r="H47" s="280"/>
      <c r="I47" s="298"/>
    </row>
    <row r="48" spans="2:9" x14ac:dyDescent="0.3">
      <c r="B48" s="17"/>
      <c r="C48" s="624"/>
      <c r="D48" s="277"/>
      <c r="E48" s="278"/>
      <c r="F48" s="281"/>
      <c r="G48" s="281"/>
      <c r="H48" s="281"/>
      <c r="I48" s="282"/>
    </row>
    <row r="49" spans="2:9" ht="15" thickBot="1" x14ac:dyDescent="0.35">
      <c r="B49" s="17"/>
      <c r="C49" s="625"/>
      <c r="D49" s="231"/>
      <c r="E49" s="232"/>
      <c r="F49" s="283"/>
      <c r="G49" s="283"/>
      <c r="H49" s="283"/>
      <c r="I49" s="299"/>
    </row>
    <row r="50" spans="2:9" x14ac:dyDescent="0.3">
      <c r="B50" s="17"/>
      <c r="C50" s="626" t="s">
        <v>384</v>
      </c>
      <c r="D50" s="227"/>
      <c r="E50" s="228" t="s">
        <v>386</v>
      </c>
      <c r="F50" s="279"/>
      <c r="G50" s="279"/>
      <c r="H50" s="279"/>
      <c r="I50" s="297"/>
    </row>
    <row r="51" spans="2:9" x14ac:dyDescent="0.3">
      <c r="B51" s="17"/>
      <c r="C51" s="624"/>
      <c r="D51" s="229"/>
      <c r="E51" s="230" t="s">
        <v>387</v>
      </c>
      <c r="F51" s="280"/>
      <c r="G51" s="280"/>
      <c r="H51" s="280"/>
      <c r="I51" s="298"/>
    </row>
    <row r="52" spans="2:9" x14ac:dyDescent="0.3">
      <c r="B52" s="17"/>
      <c r="C52" s="624"/>
      <c r="D52" s="229"/>
      <c r="E52" s="230" t="s">
        <v>388</v>
      </c>
      <c r="F52" s="280"/>
      <c r="G52" s="280"/>
      <c r="H52" s="280"/>
      <c r="I52" s="298"/>
    </row>
    <row r="53" spans="2:9" x14ac:dyDescent="0.3">
      <c r="B53" s="17"/>
      <c r="C53" s="624"/>
      <c r="D53" s="229"/>
      <c r="E53" s="230" t="s">
        <v>389</v>
      </c>
      <c r="F53" s="280"/>
      <c r="G53" s="280"/>
      <c r="H53" s="280"/>
      <c r="I53" s="298"/>
    </row>
    <row r="54" spans="2:9" x14ac:dyDescent="0.3">
      <c r="B54" s="17"/>
      <c r="C54" s="624"/>
      <c r="D54" s="229"/>
      <c r="E54" s="230" t="s">
        <v>390</v>
      </c>
      <c r="F54" s="280"/>
      <c r="G54" s="280"/>
      <c r="H54" s="280"/>
      <c r="I54" s="298"/>
    </row>
    <row r="55" spans="2:9" x14ac:dyDescent="0.3">
      <c r="B55" s="17"/>
      <c r="C55" s="624"/>
      <c r="D55" s="229"/>
      <c r="E55" s="230"/>
      <c r="F55" s="280"/>
      <c r="G55" s="280"/>
      <c r="H55" s="280"/>
      <c r="I55" s="298"/>
    </row>
    <row r="56" spans="2:9" x14ac:dyDescent="0.3">
      <c r="B56" s="17"/>
      <c r="C56" s="624"/>
      <c r="D56" s="229"/>
      <c r="E56" s="230"/>
      <c r="F56" s="280"/>
      <c r="G56" s="280"/>
      <c r="H56" s="280"/>
      <c r="I56" s="298"/>
    </row>
    <row r="57" spans="2:9" x14ac:dyDescent="0.3">
      <c r="B57" s="17"/>
      <c r="C57" s="624"/>
      <c r="D57" s="229"/>
      <c r="E57" s="230"/>
      <c r="F57" s="280"/>
      <c r="G57" s="280"/>
      <c r="H57" s="280"/>
      <c r="I57" s="298"/>
    </row>
    <row r="58" spans="2:9" x14ac:dyDescent="0.3">
      <c r="B58" s="17"/>
      <c r="C58" s="624"/>
      <c r="D58" s="229"/>
      <c r="E58" s="230"/>
      <c r="F58" s="280"/>
      <c r="G58" s="280"/>
      <c r="H58" s="280"/>
      <c r="I58" s="298"/>
    </row>
    <row r="59" spans="2:9" x14ac:dyDescent="0.3">
      <c r="B59" s="17"/>
      <c r="C59" s="624"/>
      <c r="D59" s="229"/>
      <c r="E59" s="230"/>
      <c r="F59" s="280"/>
      <c r="G59" s="280"/>
      <c r="H59" s="280"/>
      <c r="I59" s="298"/>
    </row>
    <row r="60" spans="2:9" ht="15" thickBot="1" x14ac:dyDescent="0.35">
      <c r="B60" s="17"/>
      <c r="C60" s="625"/>
      <c r="D60" s="231"/>
      <c r="E60" s="232"/>
      <c r="F60" s="283"/>
      <c r="G60" s="283"/>
      <c r="H60" s="283"/>
      <c r="I60" s="299"/>
    </row>
    <row r="61" spans="2:9" x14ac:dyDescent="0.3">
      <c r="B61" s="7"/>
      <c r="C61" s="626" t="s">
        <v>361</v>
      </c>
      <c r="D61" s="227"/>
      <c r="E61" s="228" t="s">
        <v>386</v>
      </c>
      <c r="F61" s="279"/>
      <c r="G61" s="279"/>
      <c r="H61" s="279"/>
      <c r="I61" s="297"/>
    </row>
    <row r="62" spans="2:9" x14ac:dyDescent="0.3">
      <c r="B62" s="17"/>
      <c r="C62" s="624"/>
      <c r="D62" s="229"/>
      <c r="E62" s="230" t="s">
        <v>387</v>
      </c>
      <c r="F62" s="280"/>
      <c r="G62" s="280"/>
      <c r="H62" s="280"/>
      <c r="I62" s="298"/>
    </row>
    <row r="63" spans="2:9" x14ac:dyDescent="0.3">
      <c r="B63" s="17"/>
      <c r="C63" s="624"/>
      <c r="D63" s="229"/>
      <c r="E63" s="230" t="s">
        <v>388</v>
      </c>
      <c r="F63" s="280"/>
      <c r="G63" s="280"/>
      <c r="H63" s="280"/>
      <c r="I63" s="298"/>
    </row>
    <row r="64" spans="2:9" x14ac:dyDescent="0.3">
      <c r="B64" s="17"/>
      <c r="C64" s="624"/>
      <c r="D64" s="229"/>
      <c r="E64" s="230" t="s">
        <v>389</v>
      </c>
      <c r="F64" s="280"/>
      <c r="G64" s="280"/>
      <c r="H64" s="280"/>
      <c r="I64" s="298"/>
    </row>
    <row r="65" spans="2:9" x14ac:dyDescent="0.3">
      <c r="B65" s="17"/>
      <c r="C65" s="624"/>
      <c r="D65" s="229"/>
      <c r="E65" s="230" t="s">
        <v>390</v>
      </c>
      <c r="F65" s="280"/>
      <c r="G65" s="280"/>
      <c r="H65" s="280"/>
      <c r="I65" s="298"/>
    </row>
    <row r="66" spans="2:9" x14ac:dyDescent="0.3">
      <c r="B66" s="17"/>
      <c r="C66" s="624"/>
      <c r="D66" s="229"/>
      <c r="E66" s="230"/>
      <c r="F66" s="280"/>
      <c r="G66" s="280"/>
      <c r="H66" s="280"/>
      <c r="I66" s="298"/>
    </row>
    <row r="67" spans="2:9" x14ac:dyDescent="0.3">
      <c r="B67" s="17"/>
      <c r="C67" s="624"/>
      <c r="D67" s="229"/>
      <c r="E67" s="230"/>
      <c r="F67" s="280"/>
      <c r="G67" s="280"/>
      <c r="H67" s="280"/>
      <c r="I67" s="298"/>
    </row>
    <row r="68" spans="2:9" x14ac:dyDescent="0.3">
      <c r="B68" s="17"/>
      <c r="C68" s="624"/>
      <c r="D68" s="277"/>
      <c r="E68" s="278"/>
      <c r="F68" s="281"/>
      <c r="G68" s="281"/>
      <c r="H68" s="281"/>
      <c r="I68" s="282"/>
    </row>
    <row r="69" spans="2:9" x14ac:dyDescent="0.3">
      <c r="B69" s="17"/>
      <c r="C69" s="624"/>
      <c r="D69" s="277"/>
      <c r="E69" s="278"/>
      <c r="F69" s="281"/>
      <c r="G69" s="281"/>
      <c r="H69" s="281"/>
      <c r="I69" s="282"/>
    </row>
    <row r="70" spans="2:9" x14ac:dyDescent="0.3">
      <c r="B70" s="17"/>
      <c r="C70" s="624"/>
      <c r="D70" s="277"/>
      <c r="E70" s="278"/>
      <c r="F70" s="281"/>
      <c r="G70" s="281"/>
      <c r="H70" s="281"/>
      <c r="I70" s="282"/>
    </row>
    <row r="71" spans="2:9" ht="15" thickBot="1" x14ac:dyDescent="0.35">
      <c r="B71" s="17"/>
      <c r="C71" s="625"/>
      <c r="D71" s="231"/>
      <c r="E71" s="232"/>
      <c r="F71" s="283"/>
      <c r="G71" s="283"/>
      <c r="H71" s="283"/>
      <c r="I71" s="299"/>
    </row>
    <row r="72" spans="2:9" x14ac:dyDescent="0.3">
      <c r="B72" s="7"/>
      <c r="C72" s="626" t="s">
        <v>365</v>
      </c>
      <c r="D72" s="227"/>
      <c r="E72" s="228" t="s">
        <v>386</v>
      </c>
      <c r="F72" s="279"/>
      <c r="G72" s="279"/>
      <c r="H72" s="279"/>
      <c r="I72" s="297"/>
    </row>
    <row r="73" spans="2:9" x14ac:dyDescent="0.3">
      <c r="B73" s="17"/>
      <c r="C73" s="624"/>
      <c r="D73" s="229"/>
      <c r="E73" s="230" t="s">
        <v>387</v>
      </c>
      <c r="F73" s="280"/>
      <c r="G73" s="280"/>
      <c r="H73" s="280"/>
      <c r="I73" s="298"/>
    </row>
    <row r="74" spans="2:9" x14ac:dyDescent="0.3">
      <c r="B74" s="17"/>
      <c r="C74" s="624"/>
      <c r="D74" s="229"/>
      <c r="E74" s="230" t="s">
        <v>388</v>
      </c>
      <c r="F74" s="280"/>
      <c r="G74" s="280"/>
      <c r="H74" s="280"/>
      <c r="I74" s="298"/>
    </row>
    <row r="75" spans="2:9" x14ac:dyDescent="0.3">
      <c r="B75" s="17"/>
      <c r="C75" s="624"/>
      <c r="D75" s="229"/>
      <c r="E75" s="230" t="s">
        <v>389</v>
      </c>
      <c r="F75" s="280"/>
      <c r="G75" s="280"/>
      <c r="H75" s="280"/>
      <c r="I75" s="298"/>
    </row>
    <row r="76" spans="2:9" x14ac:dyDescent="0.3">
      <c r="B76" s="17"/>
      <c r="C76" s="624"/>
      <c r="D76" s="229"/>
      <c r="E76" s="230" t="s">
        <v>390</v>
      </c>
      <c r="F76" s="280"/>
      <c r="G76" s="280"/>
      <c r="H76" s="280"/>
      <c r="I76" s="298"/>
    </row>
    <row r="77" spans="2:9" x14ac:dyDescent="0.3">
      <c r="B77" s="17"/>
      <c r="C77" s="624"/>
      <c r="D77" s="229"/>
      <c r="E77" s="230"/>
      <c r="F77" s="280"/>
      <c r="G77" s="280"/>
      <c r="H77" s="280"/>
      <c r="I77" s="298"/>
    </row>
    <row r="78" spans="2:9" x14ac:dyDescent="0.3">
      <c r="B78" s="17"/>
      <c r="C78" s="624"/>
      <c r="D78" s="229"/>
      <c r="E78" s="230"/>
      <c r="F78" s="280"/>
      <c r="G78" s="280"/>
      <c r="H78" s="280"/>
      <c r="I78" s="298"/>
    </row>
    <row r="79" spans="2:9" x14ac:dyDescent="0.3">
      <c r="B79" s="17"/>
      <c r="C79" s="624"/>
      <c r="D79" s="229"/>
      <c r="E79" s="230"/>
      <c r="F79" s="280"/>
      <c r="G79" s="280"/>
      <c r="H79" s="280"/>
      <c r="I79" s="298"/>
    </row>
    <row r="80" spans="2:9" x14ac:dyDescent="0.3">
      <c r="B80" s="17"/>
      <c r="C80" s="624"/>
      <c r="D80" s="277"/>
      <c r="E80" s="278"/>
      <c r="F80" s="281"/>
      <c r="G80" s="281"/>
      <c r="H80" s="281"/>
      <c r="I80" s="282"/>
    </row>
    <row r="81" spans="2:9" x14ac:dyDescent="0.3">
      <c r="B81" s="17"/>
      <c r="C81" s="624"/>
      <c r="D81" s="277"/>
      <c r="E81" s="278"/>
      <c r="F81" s="281"/>
      <c r="G81" s="281"/>
      <c r="H81" s="281"/>
      <c r="I81" s="282"/>
    </row>
    <row r="82" spans="2:9" ht="15" thickBot="1" x14ac:dyDescent="0.35">
      <c r="B82" s="17"/>
      <c r="C82" s="625"/>
      <c r="D82" s="231"/>
      <c r="E82" s="232"/>
      <c r="F82" s="283"/>
      <c r="G82" s="283"/>
      <c r="H82" s="283"/>
      <c r="I82" s="299"/>
    </row>
    <row r="83" spans="2:9" x14ac:dyDescent="0.3">
      <c r="B83" s="17"/>
      <c r="C83" s="626" t="s">
        <v>360</v>
      </c>
      <c r="D83" s="227"/>
      <c r="E83" s="228" t="s">
        <v>386</v>
      </c>
      <c r="F83" s="279"/>
      <c r="G83" s="279"/>
      <c r="H83" s="279"/>
      <c r="I83" s="297"/>
    </row>
    <row r="84" spans="2:9" x14ac:dyDescent="0.3">
      <c r="B84" s="17"/>
      <c r="C84" s="624"/>
      <c r="D84" s="229"/>
      <c r="E84" s="230" t="s">
        <v>387</v>
      </c>
      <c r="F84" s="280"/>
      <c r="G84" s="280"/>
      <c r="H84" s="280"/>
      <c r="I84" s="298"/>
    </row>
    <row r="85" spans="2:9" x14ac:dyDescent="0.3">
      <c r="B85" s="17"/>
      <c r="C85" s="624"/>
      <c r="D85" s="229"/>
      <c r="E85" s="230" t="s">
        <v>388</v>
      </c>
      <c r="F85" s="280"/>
      <c r="G85" s="280"/>
      <c r="H85" s="280"/>
      <c r="I85" s="298"/>
    </row>
    <row r="86" spans="2:9" x14ac:dyDescent="0.3">
      <c r="B86" s="17"/>
      <c r="C86" s="624"/>
      <c r="D86" s="229"/>
      <c r="E86" s="230" t="s">
        <v>389</v>
      </c>
      <c r="F86" s="280"/>
      <c r="G86" s="280"/>
      <c r="H86" s="280"/>
      <c r="I86" s="298"/>
    </row>
    <row r="87" spans="2:9" x14ac:dyDescent="0.3">
      <c r="B87" s="17"/>
      <c r="C87" s="624"/>
      <c r="D87" s="229"/>
      <c r="E87" s="230" t="s">
        <v>390</v>
      </c>
      <c r="F87" s="280"/>
      <c r="G87" s="280"/>
      <c r="H87" s="280"/>
      <c r="I87" s="298"/>
    </row>
    <row r="88" spans="2:9" x14ac:dyDescent="0.3">
      <c r="B88" s="17"/>
      <c r="C88" s="624"/>
      <c r="D88" s="229"/>
      <c r="E88" s="230"/>
      <c r="F88" s="280"/>
      <c r="G88" s="280"/>
      <c r="H88" s="280"/>
      <c r="I88" s="298"/>
    </row>
    <row r="89" spans="2:9" x14ac:dyDescent="0.3">
      <c r="B89" s="17"/>
      <c r="C89" s="624"/>
      <c r="D89" s="229"/>
      <c r="E89" s="230"/>
      <c r="F89" s="280"/>
      <c r="G89" s="280"/>
      <c r="H89" s="280"/>
      <c r="I89" s="298"/>
    </row>
    <row r="90" spans="2:9" x14ac:dyDescent="0.3">
      <c r="B90" s="17"/>
      <c r="C90" s="624"/>
      <c r="D90" s="229"/>
      <c r="E90" s="230"/>
      <c r="F90" s="280"/>
      <c r="G90" s="280"/>
      <c r="H90" s="280"/>
      <c r="I90" s="298"/>
    </row>
    <row r="91" spans="2:9" x14ac:dyDescent="0.3">
      <c r="B91" s="17"/>
      <c r="C91" s="624"/>
      <c r="D91" s="229"/>
      <c r="E91" s="230"/>
      <c r="F91" s="280"/>
      <c r="G91" s="280"/>
      <c r="H91" s="280"/>
      <c r="I91" s="298"/>
    </row>
    <row r="92" spans="2:9" x14ac:dyDescent="0.3">
      <c r="B92" s="17"/>
      <c r="C92" s="624"/>
      <c r="D92" s="277"/>
      <c r="E92" s="278"/>
      <c r="F92" s="281"/>
      <c r="G92" s="281"/>
      <c r="H92" s="281"/>
      <c r="I92" s="282"/>
    </row>
    <row r="93" spans="2:9" ht="15" thickBot="1" x14ac:dyDescent="0.35">
      <c r="B93" s="17"/>
      <c r="C93" s="625"/>
      <c r="D93" s="231"/>
      <c r="E93" s="232"/>
      <c r="F93" s="283"/>
      <c r="G93" s="283"/>
      <c r="H93" s="283"/>
      <c r="I93" s="299"/>
    </row>
    <row r="94" spans="2:9" x14ac:dyDescent="0.3">
      <c r="B94" s="11"/>
      <c r="C94" s="626" t="s">
        <v>385</v>
      </c>
      <c r="D94" s="227"/>
      <c r="E94" s="228" t="s">
        <v>386</v>
      </c>
      <c r="F94" s="279"/>
      <c r="G94" s="279"/>
      <c r="H94" s="279"/>
      <c r="I94" s="297"/>
    </row>
    <row r="95" spans="2:9" x14ac:dyDescent="0.3">
      <c r="B95" s="17"/>
      <c r="C95" s="624"/>
      <c r="D95" s="229"/>
      <c r="E95" s="230" t="s">
        <v>387</v>
      </c>
      <c r="F95" s="280"/>
      <c r="G95" s="280"/>
      <c r="H95" s="280"/>
      <c r="I95" s="298"/>
    </row>
    <row r="96" spans="2:9" x14ac:dyDescent="0.3">
      <c r="B96" s="17"/>
      <c r="C96" s="624"/>
      <c r="D96" s="229"/>
      <c r="E96" s="230" t="s">
        <v>388</v>
      </c>
      <c r="F96" s="280"/>
      <c r="G96" s="280"/>
      <c r="H96" s="280"/>
      <c r="I96" s="298"/>
    </row>
    <row r="97" spans="2:9" x14ac:dyDescent="0.3">
      <c r="B97" s="17"/>
      <c r="C97" s="624"/>
      <c r="D97" s="229"/>
      <c r="E97" s="230" t="s">
        <v>389</v>
      </c>
      <c r="F97" s="280"/>
      <c r="G97" s="280"/>
      <c r="H97" s="280"/>
      <c r="I97" s="298"/>
    </row>
    <row r="98" spans="2:9" x14ac:dyDescent="0.3">
      <c r="B98" s="17"/>
      <c r="C98" s="624"/>
      <c r="D98" s="229"/>
      <c r="E98" s="230" t="s">
        <v>390</v>
      </c>
      <c r="F98" s="280"/>
      <c r="G98" s="280"/>
      <c r="H98" s="280"/>
      <c r="I98" s="298"/>
    </row>
    <row r="99" spans="2:9" x14ac:dyDescent="0.3">
      <c r="B99" s="17"/>
      <c r="C99" s="624"/>
      <c r="D99" s="229"/>
      <c r="E99" s="230"/>
      <c r="F99" s="280"/>
      <c r="G99" s="280"/>
      <c r="H99" s="280"/>
      <c r="I99" s="298"/>
    </row>
    <row r="100" spans="2:9" x14ac:dyDescent="0.3">
      <c r="B100" s="17"/>
      <c r="C100" s="624"/>
      <c r="D100" s="229"/>
      <c r="E100" s="230"/>
      <c r="F100" s="280"/>
      <c r="G100" s="280"/>
      <c r="H100" s="280"/>
      <c r="I100" s="298"/>
    </row>
    <row r="101" spans="2:9" x14ac:dyDescent="0.3">
      <c r="B101" s="17"/>
      <c r="C101" s="624"/>
      <c r="D101" s="229"/>
      <c r="E101" s="230"/>
      <c r="F101" s="280"/>
      <c r="G101" s="280"/>
      <c r="H101" s="280"/>
      <c r="I101" s="298"/>
    </row>
    <row r="102" spans="2:9" x14ac:dyDescent="0.3">
      <c r="B102" s="17"/>
      <c r="C102" s="624"/>
      <c r="D102" s="229"/>
      <c r="E102" s="230"/>
      <c r="F102" s="280"/>
      <c r="G102" s="280"/>
      <c r="H102" s="280"/>
      <c r="I102" s="298"/>
    </row>
    <row r="103" spans="2:9" x14ac:dyDescent="0.3">
      <c r="B103" s="17"/>
      <c r="C103" s="624"/>
      <c r="D103" s="229"/>
      <c r="E103" s="230"/>
      <c r="F103" s="280"/>
      <c r="G103" s="280"/>
      <c r="H103" s="280"/>
      <c r="I103" s="298"/>
    </row>
    <row r="104" spans="2:9" ht="15" thickBot="1" x14ac:dyDescent="0.35">
      <c r="B104" s="17"/>
      <c r="C104" s="625"/>
      <c r="D104" s="231"/>
      <c r="E104" s="232"/>
      <c r="F104" s="283"/>
      <c r="G104" s="283"/>
      <c r="H104" s="283"/>
      <c r="I104" s="299"/>
    </row>
    <row r="105" spans="2:9" x14ac:dyDescent="0.3">
      <c r="B105" s="7"/>
      <c r="C105" s="626"/>
      <c r="D105" s="227"/>
      <c r="E105" s="228"/>
      <c r="F105" s="279"/>
      <c r="G105" s="279"/>
      <c r="H105" s="279"/>
      <c r="I105" s="297"/>
    </row>
    <row r="106" spans="2:9" x14ac:dyDescent="0.3">
      <c r="B106" s="17"/>
      <c r="C106" s="624"/>
      <c r="D106" s="229"/>
      <c r="E106" s="230"/>
      <c r="F106" s="280"/>
      <c r="G106" s="280"/>
      <c r="H106" s="280"/>
      <c r="I106" s="298"/>
    </row>
    <row r="107" spans="2:9" x14ac:dyDescent="0.3">
      <c r="B107" s="17"/>
      <c r="C107" s="624"/>
      <c r="D107" s="229"/>
      <c r="E107" s="230"/>
      <c r="F107" s="280"/>
      <c r="G107" s="280"/>
      <c r="H107" s="280"/>
      <c r="I107" s="298"/>
    </row>
    <row r="108" spans="2:9" x14ac:dyDescent="0.3">
      <c r="B108" s="17"/>
      <c r="C108" s="624"/>
      <c r="D108" s="229"/>
      <c r="E108" s="230"/>
      <c r="F108" s="280"/>
      <c r="G108" s="280"/>
      <c r="H108" s="280"/>
      <c r="I108" s="298"/>
    </row>
    <row r="109" spans="2:9" x14ac:dyDescent="0.3">
      <c r="B109" s="17"/>
      <c r="C109" s="624"/>
      <c r="D109" s="229"/>
      <c r="E109" s="230"/>
      <c r="F109" s="280"/>
      <c r="G109" s="280"/>
      <c r="H109" s="280"/>
      <c r="I109" s="298"/>
    </row>
    <row r="110" spans="2:9" x14ac:dyDescent="0.3">
      <c r="B110" s="17"/>
      <c r="C110" s="624"/>
      <c r="D110" s="229"/>
      <c r="E110" s="230"/>
      <c r="F110" s="280"/>
      <c r="G110" s="280"/>
      <c r="H110" s="280"/>
      <c r="I110" s="298"/>
    </row>
    <row r="111" spans="2:9" x14ac:dyDescent="0.3">
      <c r="B111" s="17"/>
      <c r="C111" s="624"/>
      <c r="D111" s="229"/>
      <c r="E111" s="230"/>
      <c r="F111" s="280"/>
      <c r="G111" s="280"/>
      <c r="H111" s="280"/>
      <c r="I111" s="298"/>
    </row>
    <row r="112" spans="2:9" x14ac:dyDescent="0.3">
      <c r="B112" s="17"/>
      <c r="C112" s="624"/>
      <c r="D112" s="229"/>
      <c r="E112" s="230"/>
      <c r="F112" s="280"/>
      <c r="G112" s="280"/>
      <c r="H112" s="280"/>
      <c r="I112" s="298"/>
    </row>
    <row r="113" spans="2:9" x14ac:dyDescent="0.3">
      <c r="B113" s="17"/>
      <c r="C113" s="624"/>
      <c r="D113" s="229"/>
      <c r="E113" s="230"/>
      <c r="F113" s="280"/>
      <c r="G113" s="280"/>
      <c r="H113" s="280"/>
      <c r="I113" s="298"/>
    </row>
    <row r="114" spans="2:9" x14ac:dyDescent="0.3">
      <c r="B114" s="17"/>
      <c r="C114" s="624"/>
      <c r="D114" s="229"/>
      <c r="E114" s="230"/>
      <c r="F114" s="280"/>
      <c r="G114" s="280"/>
      <c r="H114" s="280"/>
      <c r="I114" s="298"/>
    </row>
    <row r="115" spans="2:9" ht="15" thickBot="1" x14ac:dyDescent="0.35">
      <c r="B115" s="17"/>
      <c r="C115" s="625"/>
      <c r="D115" s="231"/>
      <c r="E115" s="232"/>
      <c r="F115" s="283"/>
      <c r="G115" s="283"/>
      <c r="H115" s="283"/>
      <c r="I115" s="299"/>
    </row>
    <row r="116" spans="2:9" x14ac:dyDescent="0.3">
      <c r="B116" s="7"/>
      <c r="C116" s="626"/>
      <c r="D116" s="227"/>
      <c r="E116" s="228"/>
      <c r="F116" s="279"/>
      <c r="G116" s="279"/>
      <c r="H116" s="279"/>
      <c r="I116" s="297"/>
    </row>
    <row r="117" spans="2:9" x14ac:dyDescent="0.3">
      <c r="B117" s="17"/>
      <c r="C117" s="624"/>
      <c r="D117" s="229"/>
      <c r="E117" s="230"/>
      <c r="F117" s="280"/>
      <c r="G117" s="280"/>
      <c r="H117" s="280"/>
      <c r="I117" s="298"/>
    </row>
    <row r="118" spans="2:9" x14ac:dyDescent="0.3">
      <c r="B118" s="17"/>
      <c r="C118" s="624"/>
      <c r="D118" s="229"/>
      <c r="E118" s="230"/>
      <c r="F118" s="280"/>
      <c r="G118" s="280"/>
      <c r="H118" s="280"/>
      <c r="I118" s="298"/>
    </row>
    <row r="119" spans="2:9" x14ac:dyDescent="0.3">
      <c r="B119" s="17"/>
      <c r="C119" s="624"/>
      <c r="D119" s="229"/>
      <c r="E119" s="230"/>
      <c r="F119" s="280"/>
      <c r="G119" s="280"/>
      <c r="H119" s="280"/>
      <c r="I119" s="298"/>
    </row>
    <row r="120" spans="2:9" x14ac:dyDescent="0.3">
      <c r="B120" s="17"/>
      <c r="C120" s="624"/>
      <c r="D120" s="229"/>
      <c r="E120" s="230"/>
      <c r="F120" s="280"/>
      <c r="G120" s="280"/>
      <c r="H120" s="280"/>
      <c r="I120" s="298"/>
    </row>
    <row r="121" spans="2:9" x14ac:dyDescent="0.3">
      <c r="B121" s="17"/>
      <c r="C121" s="624"/>
      <c r="D121" s="229"/>
      <c r="E121" s="230"/>
      <c r="F121" s="280"/>
      <c r="G121" s="280"/>
      <c r="H121" s="280"/>
      <c r="I121" s="298"/>
    </row>
    <row r="122" spans="2:9" x14ac:dyDescent="0.3">
      <c r="B122" s="17"/>
      <c r="C122" s="624"/>
      <c r="D122" s="229"/>
      <c r="E122" s="230"/>
      <c r="F122" s="280"/>
      <c r="G122" s="280"/>
      <c r="H122" s="280"/>
      <c r="I122" s="298"/>
    </row>
    <row r="123" spans="2:9" x14ac:dyDescent="0.3">
      <c r="B123" s="17"/>
      <c r="C123" s="624"/>
      <c r="D123" s="229"/>
      <c r="E123" s="230"/>
      <c r="F123" s="280"/>
      <c r="G123" s="280"/>
      <c r="H123" s="280"/>
      <c r="I123" s="298"/>
    </row>
    <row r="124" spans="2:9" x14ac:dyDescent="0.3">
      <c r="B124" s="17"/>
      <c r="C124" s="624"/>
      <c r="D124" s="229"/>
      <c r="E124" s="230"/>
      <c r="F124" s="280"/>
      <c r="G124" s="280"/>
      <c r="H124" s="280"/>
      <c r="I124" s="298"/>
    </row>
    <row r="125" spans="2:9" x14ac:dyDescent="0.3">
      <c r="B125" s="17"/>
      <c r="C125" s="624"/>
      <c r="D125" s="229"/>
      <c r="E125" s="230"/>
      <c r="F125" s="280"/>
      <c r="G125" s="280"/>
      <c r="H125" s="280"/>
      <c r="I125" s="298"/>
    </row>
    <row r="126" spans="2:9" ht="15" thickBot="1" x14ac:dyDescent="0.35">
      <c r="B126" s="17"/>
      <c r="C126" s="625"/>
      <c r="D126" s="231"/>
      <c r="E126" s="232"/>
      <c r="F126" s="283"/>
      <c r="G126" s="283"/>
      <c r="H126" s="283"/>
      <c r="I126" s="299"/>
    </row>
    <row r="127" spans="2:9" x14ac:dyDescent="0.3">
      <c r="B127" s="7"/>
      <c r="C127" s="626"/>
      <c r="D127" s="227"/>
      <c r="E127" s="228"/>
      <c r="F127" s="279"/>
      <c r="G127" s="279"/>
      <c r="H127" s="279"/>
      <c r="I127" s="297"/>
    </row>
    <row r="128" spans="2:9" x14ac:dyDescent="0.3">
      <c r="B128" s="17"/>
      <c r="C128" s="624"/>
      <c r="D128" s="229"/>
      <c r="E128" s="230"/>
      <c r="F128" s="280"/>
      <c r="G128" s="280"/>
      <c r="H128" s="280"/>
      <c r="I128" s="298"/>
    </row>
    <row r="129" spans="2:9" x14ac:dyDescent="0.3">
      <c r="B129" s="17"/>
      <c r="C129" s="624"/>
      <c r="D129" s="229"/>
      <c r="E129" s="230"/>
      <c r="F129" s="280"/>
      <c r="G129" s="280"/>
      <c r="H129" s="280"/>
      <c r="I129" s="298"/>
    </row>
    <row r="130" spans="2:9" x14ac:dyDescent="0.3">
      <c r="B130" s="17"/>
      <c r="C130" s="624"/>
      <c r="D130" s="229"/>
      <c r="E130" s="230"/>
      <c r="F130" s="280"/>
      <c r="G130" s="280"/>
      <c r="H130" s="280"/>
      <c r="I130" s="298"/>
    </row>
    <row r="131" spans="2:9" x14ac:dyDescent="0.3">
      <c r="B131" s="17"/>
      <c r="C131" s="624"/>
      <c r="D131" s="229"/>
      <c r="E131" s="230"/>
      <c r="F131" s="280"/>
      <c r="G131" s="280"/>
      <c r="H131" s="280"/>
      <c r="I131" s="298"/>
    </row>
    <row r="132" spans="2:9" x14ac:dyDescent="0.3">
      <c r="B132" s="17"/>
      <c r="C132" s="624"/>
      <c r="D132" s="229"/>
      <c r="E132" s="230"/>
      <c r="F132" s="280"/>
      <c r="G132" s="280"/>
      <c r="H132" s="280"/>
      <c r="I132" s="298"/>
    </row>
    <row r="133" spans="2:9" x14ac:dyDescent="0.3">
      <c r="B133" s="17"/>
      <c r="C133" s="624"/>
      <c r="D133" s="229"/>
      <c r="E133" s="230"/>
      <c r="F133" s="280"/>
      <c r="G133" s="280"/>
      <c r="H133" s="280"/>
      <c r="I133" s="298"/>
    </row>
    <row r="134" spans="2:9" x14ac:dyDescent="0.3">
      <c r="B134" s="17"/>
      <c r="C134" s="624"/>
      <c r="D134" s="229"/>
      <c r="E134" s="230"/>
      <c r="F134" s="280"/>
      <c r="G134" s="280"/>
      <c r="H134" s="280"/>
      <c r="I134" s="298"/>
    </row>
    <row r="135" spans="2:9" x14ac:dyDescent="0.3">
      <c r="B135" s="17"/>
      <c r="C135" s="624"/>
      <c r="D135" s="229"/>
      <c r="E135" s="230"/>
      <c r="F135" s="280"/>
      <c r="G135" s="280"/>
      <c r="H135" s="280"/>
      <c r="I135" s="298"/>
    </row>
    <row r="136" spans="2:9" x14ac:dyDescent="0.3">
      <c r="B136" s="17"/>
      <c r="C136" s="624"/>
      <c r="D136" s="229"/>
      <c r="E136" s="230"/>
      <c r="F136" s="280"/>
      <c r="G136" s="280"/>
      <c r="H136" s="280"/>
      <c r="I136" s="298"/>
    </row>
    <row r="137" spans="2:9" ht="15" thickBot="1" x14ac:dyDescent="0.35">
      <c r="B137" s="17"/>
      <c r="C137" s="625"/>
      <c r="D137" s="231"/>
      <c r="E137" s="232"/>
      <c r="F137" s="283"/>
      <c r="G137" s="283"/>
      <c r="H137" s="283"/>
      <c r="I137" s="299"/>
    </row>
    <row r="138" spans="2:9" x14ac:dyDescent="0.3">
      <c r="B138" s="11"/>
      <c r="C138" s="626"/>
      <c r="D138" s="227"/>
      <c r="E138" s="228"/>
      <c r="F138" s="279"/>
      <c r="G138" s="279"/>
      <c r="H138" s="279"/>
      <c r="I138" s="297"/>
    </row>
    <row r="139" spans="2:9" x14ac:dyDescent="0.3">
      <c r="B139" s="17"/>
      <c r="C139" s="624"/>
      <c r="D139" s="229"/>
      <c r="E139" s="230"/>
      <c r="F139" s="280"/>
      <c r="G139" s="280"/>
      <c r="H139" s="280"/>
      <c r="I139" s="298"/>
    </row>
    <row r="140" spans="2:9" x14ac:dyDescent="0.3">
      <c r="B140" s="17"/>
      <c r="C140" s="624"/>
      <c r="D140" s="229"/>
      <c r="E140" s="230"/>
      <c r="F140" s="280"/>
      <c r="G140" s="280"/>
      <c r="H140" s="280"/>
      <c r="I140" s="298"/>
    </row>
    <row r="141" spans="2:9" x14ac:dyDescent="0.3">
      <c r="B141" s="17"/>
      <c r="C141" s="624"/>
      <c r="D141" s="229"/>
      <c r="E141" s="230"/>
      <c r="F141" s="280"/>
      <c r="G141" s="280"/>
      <c r="H141" s="280"/>
      <c r="I141" s="298"/>
    </row>
    <row r="142" spans="2:9" x14ac:dyDescent="0.3">
      <c r="B142" s="17"/>
      <c r="C142" s="624"/>
      <c r="D142" s="229"/>
      <c r="E142" s="230"/>
      <c r="F142" s="280"/>
      <c r="G142" s="280"/>
      <c r="H142" s="280"/>
      <c r="I142" s="298"/>
    </row>
    <row r="143" spans="2:9" x14ac:dyDescent="0.3">
      <c r="B143" s="17"/>
      <c r="C143" s="624"/>
      <c r="D143" s="229"/>
      <c r="E143" s="230"/>
      <c r="F143" s="280"/>
      <c r="G143" s="280"/>
      <c r="H143" s="280"/>
      <c r="I143" s="298"/>
    </row>
    <row r="144" spans="2:9" x14ac:dyDescent="0.3">
      <c r="B144" s="17"/>
      <c r="C144" s="624"/>
      <c r="D144" s="229"/>
      <c r="E144" s="230"/>
      <c r="F144" s="280"/>
      <c r="G144" s="280"/>
      <c r="H144" s="280"/>
      <c r="I144" s="298"/>
    </row>
    <row r="145" spans="2:9" x14ac:dyDescent="0.3">
      <c r="B145" s="17"/>
      <c r="C145" s="624"/>
      <c r="D145" s="229"/>
      <c r="E145" s="230"/>
      <c r="F145" s="280"/>
      <c r="G145" s="280"/>
      <c r="H145" s="280"/>
      <c r="I145" s="298"/>
    </row>
    <row r="146" spans="2:9" x14ac:dyDescent="0.3">
      <c r="B146" s="17"/>
      <c r="C146" s="624"/>
      <c r="D146" s="229"/>
      <c r="E146" s="230"/>
      <c r="F146" s="280"/>
      <c r="G146" s="280"/>
      <c r="H146" s="280"/>
      <c r="I146" s="298"/>
    </row>
    <row r="147" spans="2:9" x14ac:dyDescent="0.3">
      <c r="B147" s="17"/>
      <c r="C147" s="624"/>
      <c r="D147" s="229"/>
      <c r="E147" s="230"/>
      <c r="F147" s="280"/>
      <c r="G147" s="280"/>
      <c r="H147" s="280"/>
      <c r="I147" s="298"/>
    </row>
    <row r="148" spans="2:9" ht="15" thickBot="1" x14ac:dyDescent="0.35">
      <c r="B148" s="17"/>
      <c r="C148" s="625"/>
      <c r="D148" s="231"/>
      <c r="E148" s="232"/>
      <c r="F148" s="283"/>
      <c r="G148" s="283"/>
      <c r="H148" s="283"/>
      <c r="I148" s="299"/>
    </row>
    <row r="149" spans="2:9" x14ac:dyDescent="0.3">
      <c r="B149" s="11"/>
      <c r="C149" s="626"/>
      <c r="D149" s="227"/>
      <c r="E149" s="228"/>
      <c r="F149" s="279"/>
      <c r="G149" s="279"/>
      <c r="H149" s="279"/>
      <c r="I149" s="297"/>
    </row>
    <row r="150" spans="2:9" x14ac:dyDescent="0.3">
      <c r="B150" s="17"/>
      <c r="C150" s="624"/>
      <c r="D150" s="229"/>
      <c r="E150" s="230"/>
      <c r="F150" s="280"/>
      <c r="G150" s="280"/>
      <c r="H150" s="280"/>
      <c r="I150" s="298"/>
    </row>
    <row r="151" spans="2:9" x14ac:dyDescent="0.3">
      <c r="B151" s="17"/>
      <c r="C151" s="624"/>
      <c r="D151" s="229"/>
      <c r="E151" s="230"/>
      <c r="F151" s="280"/>
      <c r="G151" s="280"/>
      <c r="H151" s="280"/>
      <c r="I151" s="298"/>
    </row>
    <row r="152" spans="2:9" x14ac:dyDescent="0.3">
      <c r="B152" s="17"/>
      <c r="C152" s="624"/>
      <c r="D152" s="229"/>
      <c r="E152" s="230"/>
      <c r="F152" s="280"/>
      <c r="G152" s="280"/>
      <c r="H152" s="280"/>
      <c r="I152" s="298"/>
    </row>
    <row r="153" spans="2:9" x14ac:dyDescent="0.3">
      <c r="B153" s="17"/>
      <c r="C153" s="624"/>
      <c r="D153" s="229"/>
      <c r="E153" s="230"/>
      <c r="F153" s="280"/>
      <c r="G153" s="280"/>
      <c r="H153" s="280"/>
      <c r="I153" s="298"/>
    </row>
    <row r="154" spans="2:9" x14ac:dyDescent="0.3">
      <c r="B154" s="17"/>
      <c r="C154" s="624"/>
      <c r="D154" s="229"/>
      <c r="E154" s="230"/>
      <c r="F154" s="280"/>
      <c r="G154" s="280"/>
      <c r="H154" s="280"/>
      <c r="I154" s="298"/>
    </row>
    <row r="155" spans="2:9" x14ac:dyDescent="0.3">
      <c r="B155" s="17"/>
      <c r="C155" s="624"/>
      <c r="D155" s="229"/>
      <c r="E155" s="230"/>
      <c r="F155" s="280"/>
      <c r="G155" s="280"/>
      <c r="H155" s="280"/>
      <c r="I155" s="298"/>
    </row>
    <row r="156" spans="2:9" x14ac:dyDescent="0.3">
      <c r="B156" s="17"/>
      <c r="C156" s="624"/>
      <c r="D156" s="229"/>
      <c r="E156" s="230"/>
      <c r="F156" s="280"/>
      <c r="G156" s="280"/>
      <c r="H156" s="280"/>
      <c r="I156" s="298"/>
    </row>
    <row r="157" spans="2:9" x14ac:dyDescent="0.3">
      <c r="B157" s="17"/>
      <c r="C157" s="624"/>
      <c r="D157" s="229"/>
      <c r="E157" s="230"/>
      <c r="F157" s="280"/>
      <c r="G157" s="280"/>
      <c r="H157" s="280"/>
      <c r="I157" s="298"/>
    </row>
    <row r="158" spans="2:9" x14ac:dyDescent="0.3">
      <c r="B158" s="17"/>
      <c r="C158" s="624"/>
      <c r="D158" s="229"/>
      <c r="E158" s="230"/>
      <c r="F158" s="280"/>
      <c r="G158" s="280"/>
      <c r="H158" s="280"/>
      <c r="I158" s="298"/>
    </row>
    <row r="159" spans="2:9" ht="15" thickBot="1" x14ac:dyDescent="0.35">
      <c r="B159" s="17"/>
      <c r="C159" s="625"/>
      <c r="D159" s="231"/>
      <c r="E159" s="232"/>
      <c r="F159" s="283"/>
      <c r="G159" s="283"/>
      <c r="H159" s="283"/>
      <c r="I159" s="299"/>
    </row>
    <row r="160" spans="2:9" x14ac:dyDescent="0.3">
      <c r="B160" s="11"/>
      <c r="C160" s="626"/>
      <c r="D160" s="227"/>
      <c r="E160" s="228"/>
      <c r="F160" s="279"/>
      <c r="G160" s="279"/>
      <c r="H160" s="279"/>
      <c r="I160" s="297"/>
    </row>
    <row r="161" spans="2:9" x14ac:dyDescent="0.3">
      <c r="B161" s="17"/>
      <c r="C161" s="624"/>
      <c r="D161" s="229"/>
      <c r="E161" s="230"/>
      <c r="F161" s="280"/>
      <c r="G161" s="280"/>
      <c r="H161" s="280"/>
      <c r="I161" s="298"/>
    </row>
    <row r="162" spans="2:9" x14ac:dyDescent="0.3">
      <c r="B162" s="17"/>
      <c r="C162" s="624"/>
      <c r="D162" s="229"/>
      <c r="E162" s="230"/>
      <c r="F162" s="280"/>
      <c r="G162" s="280"/>
      <c r="H162" s="280"/>
      <c r="I162" s="298"/>
    </row>
    <row r="163" spans="2:9" x14ac:dyDescent="0.3">
      <c r="B163" s="17"/>
      <c r="C163" s="624"/>
      <c r="D163" s="229"/>
      <c r="E163" s="230"/>
      <c r="F163" s="280"/>
      <c r="G163" s="280"/>
      <c r="H163" s="280"/>
      <c r="I163" s="298"/>
    </row>
    <row r="164" spans="2:9" x14ac:dyDescent="0.3">
      <c r="B164" s="17"/>
      <c r="C164" s="624"/>
      <c r="D164" s="229"/>
      <c r="E164" s="230"/>
      <c r="F164" s="280"/>
      <c r="G164" s="280"/>
      <c r="H164" s="280"/>
      <c r="I164" s="298"/>
    </row>
    <row r="165" spans="2:9" x14ac:dyDescent="0.3">
      <c r="B165" s="17"/>
      <c r="C165" s="624"/>
      <c r="D165" s="229"/>
      <c r="E165" s="230"/>
      <c r="F165" s="280"/>
      <c r="G165" s="280"/>
      <c r="H165" s="280"/>
      <c r="I165" s="298"/>
    </row>
    <row r="166" spans="2:9" x14ac:dyDescent="0.3">
      <c r="B166" s="17"/>
      <c r="C166" s="624"/>
      <c r="D166" s="229"/>
      <c r="E166" s="230"/>
      <c r="F166" s="280"/>
      <c r="G166" s="280"/>
      <c r="H166" s="280"/>
      <c r="I166" s="298"/>
    </row>
    <row r="167" spans="2:9" x14ac:dyDescent="0.3">
      <c r="B167" s="17"/>
      <c r="C167" s="624"/>
      <c r="D167" s="229"/>
      <c r="E167" s="230"/>
      <c r="F167" s="280"/>
      <c r="G167" s="280"/>
      <c r="H167" s="280"/>
      <c r="I167" s="298"/>
    </row>
    <row r="168" spans="2:9" x14ac:dyDescent="0.3">
      <c r="B168" s="17"/>
      <c r="C168" s="624"/>
      <c r="D168" s="229"/>
      <c r="E168" s="230"/>
      <c r="F168" s="280"/>
      <c r="G168" s="280"/>
      <c r="H168" s="280"/>
      <c r="I168" s="298"/>
    </row>
    <row r="169" spans="2:9" x14ac:dyDescent="0.3">
      <c r="B169" s="17"/>
      <c r="C169" s="624"/>
      <c r="D169" s="229"/>
      <c r="E169" s="230"/>
      <c r="F169" s="280"/>
      <c r="G169" s="280"/>
      <c r="H169" s="280"/>
      <c r="I169" s="298"/>
    </row>
    <row r="170" spans="2:9" ht="15" thickBot="1" x14ac:dyDescent="0.35">
      <c r="B170" s="17"/>
      <c r="C170" s="625"/>
      <c r="D170" s="231"/>
      <c r="E170" s="232"/>
      <c r="F170" s="283"/>
      <c r="G170" s="283"/>
      <c r="H170" s="283"/>
      <c r="I170" s="299"/>
    </row>
    <row r="171" spans="2:9" x14ac:dyDescent="0.3">
      <c r="B171" s="19"/>
      <c r="C171" s="626"/>
      <c r="D171" s="227"/>
      <c r="E171" s="228"/>
      <c r="F171" s="279"/>
      <c r="G171" s="279"/>
      <c r="H171" s="279"/>
      <c r="I171" s="297"/>
    </row>
    <row r="172" spans="2:9" x14ac:dyDescent="0.3">
      <c r="B172" s="17"/>
      <c r="C172" s="624"/>
      <c r="D172" s="229"/>
      <c r="E172" s="230"/>
      <c r="F172" s="280"/>
      <c r="G172" s="280"/>
      <c r="H172" s="280"/>
      <c r="I172" s="298"/>
    </row>
    <row r="173" spans="2:9" x14ac:dyDescent="0.3">
      <c r="B173" s="17"/>
      <c r="C173" s="624"/>
      <c r="D173" s="229"/>
      <c r="E173" s="230"/>
      <c r="F173" s="280"/>
      <c r="G173" s="280"/>
      <c r="H173" s="280"/>
      <c r="I173" s="298"/>
    </row>
    <row r="174" spans="2:9" x14ac:dyDescent="0.3">
      <c r="B174" s="17"/>
      <c r="C174" s="624"/>
      <c r="D174" s="229"/>
      <c r="E174" s="230"/>
      <c r="F174" s="280"/>
      <c r="G174" s="280"/>
      <c r="H174" s="280"/>
      <c r="I174" s="298"/>
    </row>
    <row r="175" spans="2:9" x14ac:dyDescent="0.3">
      <c r="B175" s="17"/>
      <c r="C175" s="624"/>
      <c r="D175" s="229"/>
      <c r="E175" s="230"/>
      <c r="F175" s="280"/>
      <c r="G175" s="280"/>
      <c r="H175" s="280"/>
      <c r="I175" s="298"/>
    </row>
    <row r="176" spans="2:9" x14ac:dyDescent="0.3">
      <c r="B176" s="17"/>
      <c r="C176" s="624"/>
      <c r="D176" s="229"/>
      <c r="E176" s="230"/>
      <c r="F176" s="280"/>
      <c r="G176" s="280"/>
      <c r="H176" s="280"/>
      <c r="I176" s="298"/>
    </row>
    <row r="177" spans="2:9" x14ac:dyDescent="0.3">
      <c r="B177" s="17"/>
      <c r="C177" s="624"/>
      <c r="D177" s="229"/>
      <c r="E177" s="230"/>
      <c r="F177" s="280"/>
      <c r="G177" s="280"/>
      <c r="H177" s="280"/>
      <c r="I177" s="298"/>
    </row>
    <row r="178" spans="2:9" x14ac:dyDescent="0.3">
      <c r="B178" s="17"/>
      <c r="C178" s="624"/>
      <c r="D178" s="229"/>
      <c r="E178" s="230"/>
      <c r="F178" s="280"/>
      <c r="G178" s="280"/>
      <c r="H178" s="280"/>
      <c r="I178" s="298"/>
    </row>
    <row r="179" spans="2:9" x14ac:dyDescent="0.3">
      <c r="B179" s="17"/>
      <c r="C179" s="624"/>
      <c r="D179" s="229"/>
      <c r="E179" s="230"/>
      <c r="F179" s="280"/>
      <c r="G179" s="280"/>
      <c r="H179" s="280"/>
      <c r="I179" s="298"/>
    </row>
    <row r="180" spans="2:9" x14ac:dyDescent="0.3">
      <c r="B180" s="17"/>
      <c r="C180" s="624"/>
      <c r="D180" s="229"/>
      <c r="E180" s="230"/>
      <c r="F180" s="280"/>
      <c r="G180" s="280"/>
      <c r="H180" s="280"/>
      <c r="I180" s="298"/>
    </row>
    <row r="181" spans="2:9" ht="15" thickBot="1" x14ac:dyDescent="0.35">
      <c r="B181" s="17"/>
      <c r="C181" s="625"/>
      <c r="D181" s="231"/>
      <c r="E181" s="232"/>
      <c r="F181" s="283"/>
      <c r="G181" s="283"/>
      <c r="H181" s="283"/>
      <c r="I181" s="299"/>
    </row>
    <row r="182" spans="2:9" x14ac:dyDescent="0.3">
      <c r="B182" s="19"/>
      <c r="C182" s="626"/>
      <c r="D182" s="227"/>
      <c r="E182" s="228"/>
      <c r="F182" s="279"/>
      <c r="G182" s="279"/>
      <c r="H182" s="279"/>
      <c r="I182" s="297"/>
    </row>
    <row r="183" spans="2:9" x14ac:dyDescent="0.3">
      <c r="B183" s="17"/>
      <c r="C183" s="624"/>
      <c r="D183" s="229"/>
      <c r="E183" s="230"/>
      <c r="F183" s="280"/>
      <c r="G183" s="280"/>
      <c r="H183" s="280"/>
      <c r="I183" s="298"/>
    </row>
    <row r="184" spans="2:9" x14ac:dyDescent="0.3">
      <c r="B184" s="17"/>
      <c r="C184" s="624"/>
      <c r="D184" s="229"/>
      <c r="E184" s="230"/>
      <c r="F184" s="280"/>
      <c r="G184" s="280"/>
      <c r="H184" s="280"/>
      <c r="I184" s="298"/>
    </row>
    <row r="185" spans="2:9" x14ac:dyDescent="0.3">
      <c r="B185" s="17"/>
      <c r="C185" s="624"/>
      <c r="D185" s="229"/>
      <c r="E185" s="230"/>
      <c r="F185" s="280"/>
      <c r="G185" s="280"/>
      <c r="H185" s="280"/>
      <c r="I185" s="298"/>
    </row>
    <row r="186" spans="2:9" x14ac:dyDescent="0.3">
      <c r="B186" s="17"/>
      <c r="C186" s="624"/>
      <c r="D186" s="229"/>
      <c r="E186" s="230"/>
      <c r="F186" s="280"/>
      <c r="G186" s="280"/>
      <c r="H186" s="280"/>
      <c r="I186" s="298"/>
    </row>
    <row r="187" spans="2:9" x14ac:dyDescent="0.3">
      <c r="B187" s="17"/>
      <c r="C187" s="624"/>
      <c r="D187" s="229"/>
      <c r="E187" s="230"/>
      <c r="F187" s="280"/>
      <c r="G187" s="280"/>
      <c r="H187" s="280"/>
      <c r="I187" s="298"/>
    </row>
    <row r="188" spans="2:9" x14ac:dyDescent="0.3">
      <c r="B188" s="17"/>
      <c r="C188" s="624"/>
      <c r="D188" s="229"/>
      <c r="E188" s="230"/>
      <c r="F188" s="280"/>
      <c r="G188" s="280"/>
      <c r="H188" s="280"/>
      <c r="I188" s="298"/>
    </row>
    <row r="189" spans="2:9" x14ac:dyDescent="0.3">
      <c r="B189" s="17"/>
      <c r="C189" s="624"/>
      <c r="D189" s="229"/>
      <c r="E189" s="230"/>
      <c r="F189" s="280"/>
      <c r="G189" s="280"/>
      <c r="H189" s="280"/>
      <c r="I189" s="298"/>
    </row>
    <row r="190" spans="2:9" x14ac:dyDescent="0.3">
      <c r="B190" s="17"/>
      <c r="C190" s="624"/>
      <c r="D190" s="229"/>
      <c r="E190" s="230"/>
      <c r="F190" s="280"/>
      <c r="G190" s="280"/>
      <c r="H190" s="280"/>
      <c r="I190" s="298"/>
    </row>
    <row r="191" spans="2:9" x14ac:dyDescent="0.3">
      <c r="B191" s="17"/>
      <c r="C191" s="624"/>
      <c r="D191" s="229"/>
      <c r="E191" s="230"/>
      <c r="F191" s="280"/>
      <c r="G191" s="280"/>
      <c r="H191" s="280"/>
      <c r="I191" s="298"/>
    </row>
    <row r="192" spans="2:9" ht="15" thickBot="1" x14ac:dyDescent="0.35">
      <c r="B192" s="17"/>
      <c r="C192" s="625"/>
      <c r="D192" s="231"/>
      <c r="E192" s="232"/>
      <c r="F192" s="283"/>
      <c r="G192" s="283"/>
      <c r="H192" s="283"/>
      <c r="I192" s="299"/>
    </row>
    <row r="193" spans="2:9" x14ac:dyDescent="0.3">
      <c r="B193" s="11"/>
      <c r="C193" s="617" t="s">
        <v>368</v>
      </c>
      <c r="D193" s="233"/>
      <c r="E193" s="233" t="s">
        <v>392</v>
      </c>
      <c r="F193" s="284"/>
      <c r="G193" s="284"/>
      <c r="H193" s="284"/>
      <c r="I193" s="300"/>
    </row>
    <row r="194" spans="2:9" x14ac:dyDescent="0.3">
      <c r="B194" s="11"/>
      <c r="C194" s="627"/>
      <c r="D194" s="235"/>
      <c r="E194" s="235" t="s">
        <v>382</v>
      </c>
      <c r="F194" s="285"/>
      <c r="G194" s="285"/>
      <c r="H194" s="285"/>
      <c r="I194" s="286"/>
    </row>
    <row r="195" spans="2:9" ht="22.5" customHeight="1" x14ac:dyDescent="0.3">
      <c r="B195" s="11"/>
      <c r="C195" s="627"/>
      <c r="D195" s="235"/>
      <c r="E195" s="235" t="s">
        <v>393</v>
      </c>
      <c r="F195" s="285"/>
      <c r="G195" s="285"/>
      <c r="H195" s="285"/>
      <c r="I195" s="286"/>
    </row>
    <row r="196" spans="2:9" x14ac:dyDescent="0.3">
      <c r="B196" s="11"/>
      <c r="C196" s="627"/>
      <c r="D196" s="235"/>
      <c r="E196" s="235" t="s">
        <v>394</v>
      </c>
      <c r="F196" s="285"/>
      <c r="G196" s="285"/>
      <c r="H196" s="285"/>
      <c r="I196" s="286"/>
    </row>
    <row r="197" spans="2:9" x14ac:dyDescent="0.3">
      <c r="B197" s="11"/>
      <c r="C197" s="627"/>
      <c r="D197" s="235"/>
      <c r="E197" s="236"/>
      <c r="F197" s="285"/>
      <c r="G197" s="285"/>
      <c r="H197" s="285"/>
      <c r="I197" s="286"/>
    </row>
    <row r="198" spans="2:9" x14ac:dyDescent="0.3">
      <c r="B198" s="11"/>
      <c r="C198" s="627"/>
      <c r="D198" s="235"/>
      <c r="E198" s="236"/>
      <c r="F198" s="285"/>
      <c r="G198" s="285"/>
      <c r="H198" s="285"/>
      <c r="I198" s="286"/>
    </row>
    <row r="199" spans="2:9" x14ac:dyDescent="0.3">
      <c r="B199" s="11"/>
      <c r="C199" s="627"/>
      <c r="D199" s="235"/>
      <c r="E199" s="236"/>
      <c r="F199" s="285"/>
      <c r="G199" s="285"/>
      <c r="H199" s="285"/>
      <c r="I199" s="286"/>
    </row>
    <row r="200" spans="2:9" ht="15" thickBot="1" x14ac:dyDescent="0.35">
      <c r="B200" s="11"/>
      <c r="C200" s="628"/>
      <c r="D200" s="237"/>
      <c r="E200" s="238"/>
      <c r="F200" s="287"/>
      <c r="G200" s="287"/>
      <c r="H200" s="287"/>
      <c r="I200" s="301"/>
    </row>
    <row r="201" spans="2:9" x14ac:dyDescent="0.3">
      <c r="B201" s="11"/>
      <c r="C201" s="617" t="s">
        <v>369</v>
      </c>
      <c r="D201" s="233"/>
      <c r="E201" s="233" t="s">
        <v>392</v>
      </c>
      <c r="F201" s="284"/>
      <c r="G201" s="284"/>
      <c r="H201" s="284"/>
      <c r="I201" s="300"/>
    </row>
    <row r="202" spans="2:9" x14ac:dyDescent="0.3">
      <c r="B202" s="11"/>
      <c r="C202" s="627"/>
      <c r="D202" s="235"/>
      <c r="E202" s="235" t="s">
        <v>382</v>
      </c>
      <c r="F202" s="285"/>
      <c r="G202" s="285"/>
      <c r="H202" s="285"/>
      <c r="I202" s="286"/>
    </row>
    <row r="203" spans="2:9" ht="15" customHeight="1" x14ac:dyDescent="0.3">
      <c r="B203" s="11"/>
      <c r="C203" s="627"/>
      <c r="D203" s="235"/>
      <c r="E203" s="235" t="s">
        <v>393</v>
      </c>
      <c r="F203" s="285"/>
      <c r="G203" s="285"/>
      <c r="H203" s="285"/>
      <c r="I203" s="286"/>
    </row>
    <row r="204" spans="2:9" x14ac:dyDescent="0.3">
      <c r="B204" s="11"/>
      <c r="C204" s="627"/>
      <c r="D204" s="235"/>
      <c r="E204" s="235" t="s">
        <v>394</v>
      </c>
      <c r="F204" s="285"/>
      <c r="G204" s="285"/>
      <c r="H204" s="285"/>
      <c r="I204" s="286"/>
    </row>
    <row r="205" spans="2:9" x14ac:dyDescent="0.3">
      <c r="B205" s="11"/>
      <c r="C205" s="627"/>
      <c r="D205" s="235"/>
      <c r="E205" s="236"/>
      <c r="F205" s="285"/>
      <c r="G205" s="285"/>
      <c r="H205" s="285"/>
      <c r="I205" s="286"/>
    </row>
    <row r="206" spans="2:9" x14ac:dyDescent="0.3">
      <c r="B206" s="11"/>
      <c r="C206" s="627"/>
      <c r="D206" s="235"/>
      <c r="E206" s="236"/>
      <c r="F206" s="285"/>
      <c r="G206" s="285"/>
      <c r="H206" s="285"/>
      <c r="I206" s="286"/>
    </row>
    <row r="207" spans="2:9" x14ac:dyDescent="0.3">
      <c r="B207" s="11"/>
      <c r="C207" s="627"/>
      <c r="D207" s="235"/>
      <c r="E207" s="236"/>
      <c r="F207" s="285"/>
      <c r="G207" s="285"/>
      <c r="H207" s="285"/>
      <c r="I207" s="286"/>
    </row>
    <row r="208" spans="2:9" ht="15" thickBot="1" x14ac:dyDescent="0.35">
      <c r="B208" s="11"/>
      <c r="C208" s="628"/>
      <c r="D208" s="237"/>
      <c r="E208" s="238"/>
      <c r="F208" s="287"/>
      <c r="G208" s="287"/>
      <c r="H208" s="287"/>
      <c r="I208" s="301"/>
    </row>
    <row r="209" spans="2:9" x14ac:dyDescent="0.3">
      <c r="B209" s="11"/>
      <c r="C209" s="617" t="s">
        <v>391</v>
      </c>
      <c r="D209" s="233"/>
      <c r="E209" s="233" t="s">
        <v>392</v>
      </c>
      <c r="F209" s="284"/>
      <c r="G209" s="284"/>
      <c r="H209" s="284"/>
      <c r="I209" s="300"/>
    </row>
    <row r="210" spans="2:9" x14ac:dyDescent="0.3">
      <c r="B210" s="11"/>
      <c r="C210" s="627"/>
      <c r="D210" s="235"/>
      <c r="E210" s="235" t="s">
        <v>382</v>
      </c>
      <c r="F210" s="285"/>
      <c r="G210" s="285"/>
      <c r="H210" s="285"/>
      <c r="I210" s="286"/>
    </row>
    <row r="211" spans="2:9" ht="15" customHeight="1" x14ac:dyDescent="0.3">
      <c r="B211" s="11"/>
      <c r="C211" s="627"/>
      <c r="D211" s="235"/>
      <c r="E211" s="235" t="s">
        <v>393</v>
      </c>
      <c r="F211" s="285"/>
      <c r="G211" s="285"/>
      <c r="H211" s="285"/>
      <c r="I211" s="286"/>
    </row>
    <row r="212" spans="2:9" x14ac:dyDescent="0.3">
      <c r="B212" s="11"/>
      <c r="C212" s="627"/>
      <c r="D212" s="235"/>
      <c r="E212" s="235" t="s">
        <v>394</v>
      </c>
      <c r="F212" s="285"/>
      <c r="G212" s="285"/>
      <c r="H212" s="285"/>
      <c r="I212" s="286"/>
    </row>
    <row r="213" spans="2:9" x14ac:dyDescent="0.3">
      <c r="B213" s="11"/>
      <c r="C213" s="627"/>
      <c r="D213" s="235"/>
      <c r="E213" s="236"/>
      <c r="F213" s="285"/>
      <c r="G213" s="285"/>
      <c r="H213" s="285"/>
      <c r="I213" s="286"/>
    </row>
    <row r="214" spans="2:9" x14ac:dyDescent="0.3">
      <c r="B214" s="11"/>
      <c r="C214" s="627"/>
      <c r="D214" s="235"/>
      <c r="E214" s="236"/>
      <c r="F214" s="285"/>
      <c r="G214" s="285"/>
      <c r="H214" s="285"/>
      <c r="I214" s="286"/>
    </row>
    <row r="215" spans="2:9" x14ac:dyDescent="0.3">
      <c r="B215" s="11"/>
      <c r="C215" s="627"/>
      <c r="D215" s="235"/>
      <c r="E215" s="236"/>
      <c r="F215" s="285"/>
      <c r="G215" s="285"/>
      <c r="H215" s="285"/>
      <c r="I215" s="286"/>
    </row>
    <row r="216" spans="2:9" ht="15" thickBot="1" x14ac:dyDescent="0.35">
      <c r="B216" s="11"/>
      <c r="C216" s="628"/>
      <c r="D216" s="237"/>
      <c r="E216" s="238"/>
      <c r="F216" s="287"/>
      <c r="G216" s="287"/>
      <c r="H216" s="287"/>
      <c r="I216" s="301"/>
    </row>
    <row r="217" spans="2:9" x14ac:dyDescent="0.3">
      <c r="B217" s="11"/>
      <c r="C217" s="617"/>
      <c r="D217" s="233"/>
      <c r="E217" s="234"/>
      <c r="F217" s="284"/>
      <c r="G217" s="284"/>
      <c r="H217" s="284"/>
      <c r="I217" s="300"/>
    </row>
    <row r="218" spans="2:9" x14ac:dyDescent="0.3">
      <c r="B218" s="11"/>
      <c r="C218" s="627"/>
      <c r="D218" s="235"/>
      <c r="E218" s="236"/>
      <c r="F218" s="285"/>
      <c r="G218" s="285"/>
      <c r="H218" s="285"/>
      <c r="I218" s="286"/>
    </row>
    <row r="219" spans="2:9" ht="22.5" customHeight="1" x14ac:dyDescent="0.3">
      <c r="B219" s="11"/>
      <c r="C219" s="627"/>
      <c r="D219" s="235"/>
      <c r="E219" s="236"/>
      <c r="F219" s="285"/>
      <c r="G219" s="285"/>
      <c r="H219" s="285"/>
      <c r="I219" s="286"/>
    </row>
    <row r="220" spans="2:9" x14ac:dyDescent="0.3">
      <c r="B220" s="11"/>
      <c r="C220" s="627"/>
      <c r="D220" s="235"/>
      <c r="E220" s="236"/>
      <c r="F220" s="285"/>
      <c r="G220" s="285"/>
      <c r="H220" s="285"/>
      <c r="I220" s="286"/>
    </row>
    <row r="221" spans="2:9" x14ac:dyDescent="0.3">
      <c r="B221" s="11"/>
      <c r="C221" s="627"/>
      <c r="D221" s="235"/>
      <c r="E221" s="236"/>
      <c r="F221" s="285"/>
      <c r="G221" s="285"/>
      <c r="H221" s="285"/>
      <c r="I221" s="286"/>
    </row>
    <row r="222" spans="2:9" x14ac:dyDescent="0.3">
      <c r="B222" s="11"/>
      <c r="C222" s="627"/>
      <c r="D222" s="235"/>
      <c r="E222" s="236"/>
      <c r="F222" s="285"/>
      <c r="G222" s="285"/>
      <c r="H222" s="285"/>
      <c r="I222" s="286"/>
    </row>
    <row r="223" spans="2:9" x14ac:dyDescent="0.3">
      <c r="B223" s="11"/>
      <c r="C223" s="627"/>
      <c r="D223" s="235"/>
      <c r="E223" s="236"/>
      <c r="F223" s="285"/>
      <c r="G223" s="285"/>
      <c r="H223" s="285"/>
      <c r="I223" s="286"/>
    </row>
    <row r="224" spans="2:9" ht="15" thickBot="1" x14ac:dyDescent="0.35">
      <c r="B224" s="11"/>
      <c r="C224" s="628"/>
      <c r="D224" s="237"/>
      <c r="E224" s="238"/>
      <c r="F224" s="287"/>
      <c r="G224" s="287"/>
      <c r="H224" s="287"/>
      <c r="I224" s="301"/>
    </row>
    <row r="225" spans="2:9" x14ac:dyDescent="0.3">
      <c r="B225" s="11"/>
      <c r="C225" s="617"/>
      <c r="D225" s="233"/>
      <c r="E225" s="234"/>
      <c r="F225" s="284"/>
      <c r="G225" s="284"/>
      <c r="H225" s="284"/>
      <c r="I225" s="300"/>
    </row>
    <row r="226" spans="2:9" x14ac:dyDescent="0.3">
      <c r="B226" s="11"/>
      <c r="C226" s="627"/>
      <c r="D226" s="235"/>
      <c r="E226" s="236"/>
      <c r="F226" s="285"/>
      <c r="G226" s="285"/>
      <c r="H226" s="285"/>
      <c r="I226" s="286"/>
    </row>
    <row r="227" spans="2:9" ht="22.5" customHeight="1" x14ac:dyDescent="0.3">
      <c r="B227" s="11"/>
      <c r="C227" s="627"/>
      <c r="D227" s="235"/>
      <c r="E227" s="236"/>
      <c r="F227" s="285"/>
      <c r="G227" s="285"/>
      <c r="H227" s="285"/>
      <c r="I227" s="286"/>
    </row>
    <row r="228" spans="2:9" x14ac:dyDescent="0.3">
      <c r="B228" s="11"/>
      <c r="C228" s="627"/>
      <c r="D228" s="235"/>
      <c r="E228" s="236"/>
      <c r="F228" s="285"/>
      <c r="G228" s="285"/>
      <c r="H228" s="285"/>
      <c r="I228" s="286"/>
    </row>
    <row r="229" spans="2:9" x14ac:dyDescent="0.3">
      <c r="B229" s="11"/>
      <c r="C229" s="627"/>
      <c r="D229" s="235"/>
      <c r="E229" s="236"/>
      <c r="F229" s="285"/>
      <c r="G229" s="285"/>
      <c r="H229" s="285"/>
      <c r="I229" s="286"/>
    </row>
    <row r="230" spans="2:9" x14ac:dyDescent="0.3">
      <c r="B230" s="11"/>
      <c r="C230" s="627"/>
      <c r="D230" s="235"/>
      <c r="E230" s="236"/>
      <c r="F230" s="285"/>
      <c r="G230" s="285"/>
      <c r="H230" s="285"/>
      <c r="I230" s="286"/>
    </row>
    <row r="231" spans="2:9" x14ac:dyDescent="0.3">
      <c r="B231" s="11"/>
      <c r="C231" s="627"/>
      <c r="D231" s="235"/>
      <c r="E231" s="236"/>
      <c r="F231" s="285"/>
      <c r="G231" s="285"/>
      <c r="H231" s="285"/>
      <c r="I231" s="286"/>
    </row>
    <row r="232" spans="2:9" ht="15" thickBot="1" x14ac:dyDescent="0.35">
      <c r="B232" s="11"/>
      <c r="C232" s="628"/>
      <c r="D232" s="237"/>
      <c r="E232" s="238"/>
      <c r="F232" s="287"/>
      <c r="G232" s="287"/>
      <c r="H232" s="287"/>
      <c r="I232" s="301"/>
    </row>
    <row r="233" spans="2:9" x14ac:dyDescent="0.3">
      <c r="B233" s="11"/>
      <c r="C233" s="617"/>
      <c r="D233" s="233"/>
      <c r="E233" s="234"/>
      <c r="F233" s="284"/>
      <c r="G233" s="284"/>
      <c r="H233" s="284"/>
      <c r="I233" s="300"/>
    </row>
    <row r="234" spans="2:9" x14ac:dyDescent="0.3">
      <c r="B234" s="11"/>
      <c r="C234" s="627"/>
      <c r="D234" s="235"/>
      <c r="E234" s="236"/>
      <c r="F234" s="285"/>
      <c r="G234" s="285"/>
      <c r="H234" s="285"/>
      <c r="I234" s="286"/>
    </row>
    <row r="235" spans="2:9" ht="22.5" customHeight="1" x14ac:dyDescent="0.3">
      <c r="B235" s="11"/>
      <c r="C235" s="627"/>
      <c r="D235" s="235"/>
      <c r="E235" s="236"/>
      <c r="F235" s="285"/>
      <c r="G235" s="285"/>
      <c r="H235" s="285"/>
      <c r="I235" s="286"/>
    </row>
    <row r="236" spans="2:9" x14ac:dyDescent="0.3">
      <c r="B236" s="11"/>
      <c r="C236" s="627"/>
      <c r="D236" s="235"/>
      <c r="E236" s="236"/>
      <c r="F236" s="285"/>
      <c r="G236" s="285"/>
      <c r="H236" s="285"/>
      <c r="I236" s="286"/>
    </row>
    <row r="237" spans="2:9" x14ac:dyDescent="0.3">
      <c r="B237" s="11"/>
      <c r="C237" s="627"/>
      <c r="D237" s="235"/>
      <c r="E237" s="236"/>
      <c r="F237" s="285"/>
      <c r="G237" s="285"/>
      <c r="H237" s="285"/>
      <c r="I237" s="286"/>
    </row>
    <row r="238" spans="2:9" x14ac:dyDescent="0.3">
      <c r="B238" s="11"/>
      <c r="C238" s="627"/>
      <c r="D238" s="235"/>
      <c r="E238" s="236"/>
      <c r="F238" s="285"/>
      <c r="G238" s="285"/>
      <c r="H238" s="285"/>
      <c r="I238" s="286"/>
    </row>
    <row r="239" spans="2:9" x14ac:dyDescent="0.3">
      <c r="B239" s="11"/>
      <c r="C239" s="627"/>
      <c r="D239" s="235"/>
      <c r="E239" s="236"/>
      <c r="F239" s="285"/>
      <c r="G239" s="285"/>
      <c r="H239" s="285"/>
      <c r="I239" s="286"/>
    </row>
    <row r="240" spans="2:9" ht="15" thickBot="1" x14ac:dyDescent="0.35">
      <c r="B240" s="11"/>
      <c r="C240" s="628"/>
      <c r="D240" s="237"/>
      <c r="E240" s="238"/>
      <c r="F240" s="287"/>
      <c r="G240" s="287"/>
      <c r="H240" s="287"/>
      <c r="I240" s="301"/>
    </row>
    <row r="241" spans="2:9" x14ac:dyDescent="0.3">
      <c r="B241" s="11"/>
      <c r="C241" s="617"/>
      <c r="D241" s="233"/>
      <c r="E241" s="234"/>
      <c r="F241" s="284"/>
      <c r="G241" s="284"/>
      <c r="H241" s="284"/>
      <c r="I241" s="300"/>
    </row>
    <row r="242" spans="2:9" x14ac:dyDescent="0.3">
      <c r="B242" s="11"/>
      <c r="C242" s="627"/>
      <c r="D242" s="235"/>
      <c r="E242" s="236"/>
      <c r="F242" s="285"/>
      <c r="G242" s="285"/>
      <c r="H242" s="285"/>
      <c r="I242" s="286"/>
    </row>
    <row r="243" spans="2:9" ht="22.5" customHeight="1" x14ac:dyDescent="0.3">
      <c r="B243" s="11"/>
      <c r="C243" s="627"/>
      <c r="D243" s="235"/>
      <c r="E243" s="236"/>
      <c r="F243" s="285"/>
      <c r="G243" s="285"/>
      <c r="H243" s="285"/>
      <c r="I243" s="286"/>
    </row>
    <row r="244" spans="2:9" x14ac:dyDescent="0.3">
      <c r="B244" s="11"/>
      <c r="C244" s="627"/>
      <c r="D244" s="235"/>
      <c r="E244" s="236"/>
      <c r="F244" s="285"/>
      <c r="G244" s="285"/>
      <c r="H244" s="285"/>
      <c r="I244" s="286"/>
    </row>
    <row r="245" spans="2:9" x14ac:dyDescent="0.3">
      <c r="B245" s="11"/>
      <c r="C245" s="627"/>
      <c r="D245" s="235"/>
      <c r="E245" s="236"/>
      <c r="F245" s="285"/>
      <c r="G245" s="285"/>
      <c r="H245" s="285"/>
      <c r="I245" s="286"/>
    </row>
    <row r="246" spans="2:9" x14ac:dyDescent="0.3">
      <c r="B246" s="11"/>
      <c r="C246" s="627"/>
      <c r="D246" s="235"/>
      <c r="E246" s="236"/>
      <c r="F246" s="285"/>
      <c r="G246" s="285"/>
      <c r="H246" s="285"/>
      <c r="I246" s="286"/>
    </row>
    <row r="247" spans="2:9" x14ac:dyDescent="0.3">
      <c r="B247" s="11"/>
      <c r="C247" s="627"/>
      <c r="D247" s="235"/>
      <c r="E247" s="236"/>
      <c r="F247" s="285"/>
      <c r="G247" s="285"/>
      <c r="H247" s="285"/>
      <c r="I247" s="286"/>
    </row>
    <row r="248" spans="2:9" ht="15" thickBot="1" x14ac:dyDescent="0.35">
      <c r="B248" s="11"/>
      <c r="C248" s="628"/>
      <c r="D248" s="237"/>
      <c r="E248" s="238"/>
      <c r="F248" s="287"/>
      <c r="G248" s="287"/>
      <c r="H248" s="287"/>
      <c r="I248" s="301"/>
    </row>
    <row r="249" spans="2:9" x14ac:dyDescent="0.3">
      <c r="B249" s="11"/>
      <c r="C249" s="617"/>
      <c r="D249" s="233"/>
      <c r="E249" s="234"/>
      <c r="F249" s="284"/>
      <c r="G249" s="284"/>
      <c r="H249" s="284"/>
      <c r="I249" s="300"/>
    </row>
    <row r="250" spans="2:9" x14ac:dyDescent="0.3">
      <c r="B250" s="11"/>
      <c r="C250" s="627"/>
      <c r="D250" s="235"/>
      <c r="E250" s="236"/>
      <c r="F250" s="285"/>
      <c r="G250" s="285"/>
      <c r="H250" s="285"/>
      <c r="I250" s="286"/>
    </row>
    <row r="251" spans="2:9" ht="22.5" customHeight="1" x14ac:dyDescent="0.3">
      <c r="B251" s="11"/>
      <c r="C251" s="627"/>
      <c r="D251" s="235"/>
      <c r="E251" s="236"/>
      <c r="F251" s="285"/>
      <c r="G251" s="285"/>
      <c r="H251" s="285"/>
      <c r="I251" s="286"/>
    </row>
    <row r="252" spans="2:9" x14ac:dyDescent="0.3">
      <c r="B252" s="11"/>
      <c r="C252" s="627"/>
      <c r="D252" s="235"/>
      <c r="E252" s="236"/>
      <c r="F252" s="285"/>
      <c r="G252" s="285"/>
      <c r="H252" s="285"/>
      <c r="I252" s="286"/>
    </row>
    <row r="253" spans="2:9" x14ac:dyDescent="0.3">
      <c r="B253" s="11"/>
      <c r="C253" s="627"/>
      <c r="D253" s="235"/>
      <c r="E253" s="236"/>
      <c r="F253" s="285"/>
      <c r="G253" s="285"/>
      <c r="H253" s="285"/>
      <c r="I253" s="286"/>
    </row>
    <row r="254" spans="2:9" x14ac:dyDescent="0.3">
      <c r="B254" s="11"/>
      <c r="C254" s="627"/>
      <c r="D254" s="235"/>
      <c r="E254" s="236"/>
      <c r="F254" s="285"/>
      <c r="G254" s="285"/>
      <c r="H254" s="285"/>
      <c r="I254" s="286"/>
    </row>
    <row r="255" spans="2:9" x14ac:dyDescent="0.3">
      <c r="B255" s="11"/>
      <c r="C255" s="627"/>
      <c r="D255" s="235"/>
      <c r="E255" s="236"/>
      <c r="F255" s="285"/>
      <c r="G255" s="285"/>
      <c r="H255" s="285"/>
      <c r="I255" s="286"/>
    </row>
    <row r="256" spans="2:9" ht="15" thickBot="1" x14ac:dyDescent="0.35">
      <c r="B256" s="11"/>
      <c r="C256" s="628"/>
      <c r="D256" s="237"/>
      <c r="E256" s="238"/>
      <c r="F256" s="287"/>
      <c r="G256" s="287"/>
      <c r="H256" s="287"/>
      <c r="I256" s="301"/>
    </row>
    <row r="257" spans="2:9" x14ac:dyDescent="0.3">
      <c r="B257" s="11"/>
      <c r="C257" s="617"/>
      <c r="D257" s="233"/>
      <c r="E257" s="234"/>
      <c r="F257" s="284"/>
      <c r="G257" s="284"/>
      <c r="H257" s="284"/>
      <c r="I257" s="300"/>
    </row>
    <row r="258" spans="2:9" x14ac:dyDescent="0.3">
      <c r="B258" s="11"/>
      <c r="C258" s="627"/>
      <c r="D258" s="235"/>
      <c r="E258" s="236"/>
      <c r="F258" s="285"/>
      <c r="G258" s="285"/>
      <c r="H258" s="285"/>
      <c r="I258" s="286"/>
    </row>
    <row r="259" spans="2:9" ht="22.5" customHeight="1" x14ac:dyDescent="0.3">
      <c r="B259" s="11"/>
      <c r="C259" s="627"/>
      <c r="D259" s="235"/>
      <c r="E259" s="236"/>
      <c r="F259" s="285"/>
      <c r="G259" s="285"/>
      <c r="H259" s="285"/>
      <c r="I259" s="286"/>
    </row>
    <row r="260" spans="2:9" x14ac:dyDescent="0.3">
      <c r="B260" s="11"/>
      <c r="C260" s="627"/>
      <c r="D260" s="235"/>
      <c r="E260" s="236"/>
      <c r="F260" s="285"/>
      <c r="G260" s="285"/>
      <c r="H260" s="285"/>
      <c r="I260" s="286"/>
    </row>
    <row r="261" spans="2:9" x14ac:dyDescent="0.3">
      <c r="B261" s="11"/>
      <c r="C261" s="627"/>
      <c r="D261" s="235"/>
      <c r="E261" s="236"/>
      <c r="F261" s="285"/>
      <c r="G261" s="285"/>
      <c r="H261" s="285"/>
      <c r="I261" s="286"/>
    </row>
    <row r="262" spans="2:9" x14ac:dyDescent="0.3">
      <c r="B262" s="11"/>
      <c r="C262" s="627"/>
      <c r="D262" s="235"/>
      <c r="E262" s="236"/>
      <c r="F262" s="285"/>
      <c r="G262" s="285"/>
      <c r="H262" s="285"/>
      <c r="I262" s="286"/>
    </row>
    <row r="263" spans="2:9" x14ac:dyDescent="0.3">
      <c r="B263" s="11"/>
      <c r="C263" s="627"/>
      <c r="D263" s="235"/>
      <c r="E263" s="236"/>
      <c r="F263" s="285"/>
      <c r="G263" s="285"/>
      <c r="H263" s="285"/>
      <c r="I263" s="286"/>
    </row>
    <row r="264" spans="2:9" ht="15" thickBot="1" x14ac:dyDescent="0.35">
      <c r="B264" s="11"/>
      <c r="C264" s="628"/>
      <c r="D264" s="237"/>
      <c r="E264" s="238"/>
      <c r="F264" s="287"/>
      <c r="G264" s="287"/>
      <c r="H264" s="287"/>
      <c r="I264" s="301"/>
    </row>
    <row r="265" spans="2:9" x14ac:dyDescent="0.3">
      <c r="B265" s="11"/>
      <c r="C265" s="617"/>
      <c r="D265" s="233"/>
      <c r="E265" s="234"/>
      <c r="F265" s="284"/>
      <c r="G265" s="284"/>
      <c r="H265" s="284"/>
      <c r="I265" s="300"/>
    </row>
    <row r="266" spans="2:9" x14ac:dyDescent="0.3">
      <c r="B266" s="11"/>
      <c r="C266" s="627"/>
      <c r="D266" s="235"/>
      <c r="E266" s="236"/>
      <c r="F266" s="285"/>
      <c r="G266" s="285"/>
      <c r="H266" s="285"/>
      <c r="I266" s="286"/>
    </row>
    <row r="267" spans="2:9" ht="22.5" customHeight="1" x14ac:dyDescent="0.3">
      <c r="B267" s="11"/>
      <c r="C267" s="627"/>
      <c r="D267" s="235"/>
      <c r="E267" s="236"/>
      <c r="F267" s="285"/>
      <c r="G267" s="285"/>
      <c r="H267" s="285"/>
      <c r="I267" s="286"/>
    </row>
    <row r="268" spans="2:9" x14ac:dyDescent="0.3">
      <c r="B268" s="11"/>
      <c r="C268" s="627"/>
      <c r="D268" s="235"/>
      <c r="E268" s="236"/>
      <c r="F268" s="285"/>
      <c r="G268" s="285"/>
      <c r="H268" s="285"/>
      <c r="I268" s="286"/>
    </row>
    <row r="269" spans="2:9" x14ac:dyDescent="0.3">
      <c r="B269" s="11"/>
      <c r="C269" s="627"/>
      <c r="D269" s="235"/>
      <c r="E269" s="236"/>
      <c r="F269" s="285"/>
      <c r="G269" s="285"/>
      <c r="H269" s="285"/>
      <c r="I269" s="286"/>
    </row>
    <row r="270" spans="2:9" x14ac:dyDescent="0.3">
      <c r="B270" s="11"/>
      <c r="C270" s="627"/>
      <c r="D270" s="235"/>
      <c r="E270" s="236"/>
      <c r="F270" s="285"/>
      <c r="G270" s="285"/>
      <c r="H270" s="285"/>
      <c r="I270" s="286"/>
    </row>
    <row r="271" spans="2:9" x14ac:dyDescent="0.3">
      <c r="B271" s="11"/>
      <c r="C271" s="627"/>
      <c r="D271" s="235"/>
      <c r="E271" s="236"/>
      <c r="F271" s="285"/>
      <c r="G271" s="285"/>
      <c r="H271" s="285"/>
      <c r="I271" s="286"/>
    </row>
    <row r="272" spans="2:9" ht="15" thickBot="1" x14ac:dyDescent="0.35">
      <c r="B272" s="11"/>
      <c r="C272" s="628"/>
      <c r="D272" s="237"/>
      <c r="E272" s="238"/>
      <c r="F272" s="287"/>
      <c r="G272" s="287"/>
      <c r="H272" s="287"/>
      <c r="I272" s="301"/>
    </row>
    <row r="273" spans="2:9" x14ac:dyDescent="0.3">
      <c r="B273" s="11"/>
      <c r="C273" s="617"/>
      <c r="D273" s="233"/>
      <c r="E273" s="234"/>
      <c r="F273" s="284"/>
      <c r="G273" s="284"/>
      <c r="H273" s="284"/>
      <c r="I273" s="300"/>
    </row>
    <row r="274" spans="2:9" x14ac:dyDescent="0.3">
      <c r="B274" s="11"/>
      <c r="C274" s="627"/>
      <c r="D274" s="235"/>
      <c r="E274" s="236"/>
      <c r="F274" s="285"/>
      <c r="G274" s="285"/>
      <c r="H274" s="285"/>
      <c r="I274" s="286"/>
    </row>
    <row r="275" spans="2:9" ht="15" customHeight="1" x14ac:dyDescent="0.3">
      <c r="B275" s="11"/>
      <c r="C275" s="627"/>
      <c r="D275" s="235"/>
      <c r="E275" s="236"/>
      <c r="F275" s="285"/>
      <c r="G275" s="285"/>
      <c r="H275" s="285"/>
      <c r="I275" s="286"/>
    </row>
    <row r="276" spans="2:9" x14ac:dyDescent="0.3">
      <c r="B276" s="11"/>
      <c r="C276" s="627"/>
      <c r="D276" s="235"/>
      <c r="E276" s="236"/>
      <c r="F276" s="285"/>
      <c r="G276" s="285"/>
      <c r="H276" s="285"/>
      <c r="I276" s="286"/>
    </row>
    <row r="277" spans="2:9" x14ac:dyDescent="0.3">
      <c r="B277" s="11"/>
      <c r="C277" s="627"/>
      <c r="D277" s="235"/>
      <c r="E277" s="236"/>
      <c r="F277" s="285"/>
      <c r="G277" s="285"/>
      <c r="H277" s="285"/>
      <c r="I277" s="286"/>
    </row>
    <row r="278" spans="2:9" x14ac:dyDescent="0.3">
      <c r="B278" s="11"/>
      <c r="C278" s="627"/>
      <c r="D278" s="235"/>
      <c r="E278" s="236"/>
      <c r="F278" s="285"/>
      <c r="G278" s="285"/>
      <c r="H278" s="285"/>
      <c r="I278" s="286"/>
    </row>
    <row r="279" spans="2:9" x14ac:dyDescent="0.3">
      <c r="B279" s="11"/>
      <c r="C279" s="627"/>
      <c r="D279" s="235"/>
      <c r="E279" s="236"/>
      <c r="F279" s="285"/>
      <c r="G279" s="285"/>
      <c r="H279" s="285"/>
      <c r="I279" s="286"/>
    </row>
    <row r="280" spans="2:9" ht="15" thickBot="1" x14ac:dyDescent="0.35">
      <c r="B280" s="11"/>
      <c r="C280" s="628"/>
      <c r="D280" s="237"/>
      <c r="E280" s="238"/>
      <c r="F280" s="287"/>
      <c r="G280" s="287"/>
      <c r="H280" s="287"/>
      <c r="I280" s="301"/>
    </row>
    <row r="281" spans="2:9" x14ac:dyDescent="0.3">
      <c r="B281" s="11"/>
      <c r="C281" s="617"/>
      <c r="D281" s="233"/>
      <c r="E281" s="234"/>
      <c r="F281" s="284"/>
      <c r="G281" s="284"/>
      <c r="H281" s="284"/>
      <c r="I281" s="300"/>
    </row>
    <row r="282" spans="2:9" x14ac:dyDescent="0.3">
      <c r="B282" s="11"/>
      <c r="C282" s="627"/>
      <c r="D282" s="235"/>
      <c r="E282" s="236"/>
      <c r="F282" s="285"/>
      <c r="G282" s="285"/>
      <c r="H282" s="285"/>
      <c r="I282" s="286"/>
    </row>
    <row r="283" spans="2:9" ht="15" customHeight="1" x14ac:dyDescent="0.3">
      <c r="B283" s="11"/>
      <c r="C283" s="627"/>
      <c r="D283" s="235"/>
      <c r="E283" s="236"/>
      <c r="F283" s="285"/>
      <c r="G283" s="285"/>
      <c r="H283" s="285"/>
      <c r="I283" s="286"/>
    </row>
    <row r="284" spans="2:9" x14ac:dyDescent="0.3">
      <c r="B284" s="11"/>
      <c r="C284" s="627"/>
      <c r="D284" s="235"/>
      <c r="E284" s="236"/>
      <c r="F284" s="285"/>
      <c r="G284" s="285"/>
      <c r="H284" s="285"/>
      <c r="I284" s="286"/>
    </row>
    <row r="285" spans="2:9" x14ac:dyDescent="0.3">
      <c r="B285" s="11"/>
      <c r="C285" s="627"/>
      <c r="D285" s="235"/>
      <c r="E285" s="236"/>
      <c r="F285" s="285"/>
      <c r="G285" s="285"/>
      <c r="H285" s="285"/>
      <c r="I285" s="286"/>
    </row>
    <row r="286" spans="2:9" x14ac:dyDescent="0.3">
      <c r="B286" s="11"/>
      <c r="C286" s="627"/>
      <c r="D286" s="235"/>
      <c r="E286" s="236"/>
      <c r="F286" s="285"/>
      <c r="G286" s="285"/>
      <c r="H286" s="285"/>
      <c r="I286" s="286"/>
    </row>
    <row r="287" spans="2:9" x14ac:dyDescent="0.3">
      <c r="B287" s="11"/>
      <c r="C287" s="627"/>
      <c r="D287" s="235"/>
      <c r="E287" s="236"/>
      <c r="F287" s="285"/>
      <c r="G287" s="285"/>
      <c r="H287" s="285"/>
      <c r="I287" s="286"/>
    </row>
    <row r="288" spans="2:9" ht="15" thickBot="1" x14ac:dyDescent="0.35">
      <c r="B288" s="11"/>
      <c r="C288" s="628"/>
      <c r="D288" s="237"/>
      <c r="E288" s="238"/>
      <c r="F288" s="287"/>
      <c r="G288" s="287"/>
      <c r="H288" s="287"/>
      <c r="I288" s="301"/>
    </row>
    <row r="289" spans="2:9" x14ac:dyDescent="0.3">
      <c r="B289" s="11"/>
      <c r="C289" s="617"/>
      <c r="D289" s="233"/>
      <c r="E289" s="234"/>
      <c r="F289" s="284"/>
      <c r="G289" s="284"/>
      <c r="H289" s="284"/>
      <c r="I289" s="300"/>
    </row>
    <row r="290" spans="2:9" x14ac:dyDescent="0.3">
      <c r="B290" s="11"/>
      <c r="C290" s="627"/>
      <c r="D290" s="235"/>
      <c r="E290" s="236"/>
      <c r="F290" s="285"/>
      <c r="G290" s="285"/>
      <c r="H290" s="285"/>
      <c r="I290" s="286"/>
    </row>
    <row r="291" spans="2:9" ht="15" customHeight="1" x14ac:dyDescent="0.3">
      <c r="B291" s="11"/>
      <c r="C291" s="627"/>
      <c r="D291" s="235"/>
      <c r="E291" s="236"/>
      <c r="F291" s="285"/>
      <c r="G291" s="285"/>
      <c r="H291" s="285"/>
      <c r="I291" s="286"/>
    </row>
    <row r="292" spans="2:9" x14ac:dyDescent="0.3">
      <c r="B292" s="11"/>
      <c r="C292" s="627"/>
      <c r="D292" s="235"/>
      <c r="E292" s="236"/>
      <c r="F292" s="285"/>
      <c r="G292" s="285"/>
      <c r="H292" s="285"/>
      <c r="I292" s="286"/>
    </row>
    <row r="293" spans="2:9" x14ac:dyDescent="0.3">
      <c r="B293" s="11"/>
      <c r="C293" s="627"/>
      <c r="D293" s="235"/>
      <c r="E293" s="236"/>
      <c r="F293" s="285"/>
      <c r="G293" s="285"/>
      <c r="H293" s="285"/>
      <c r="I293" s="286"/>
    </row>
    <row r="294" spans="2:9" x14ac:dyDescent="0.3">
      <c r="B294" s="11"/>
      <c r="C294" s="627"/>
      <c r="D294" s="235"/>
      <c r="E294" s="236"/>
      <c r="F294" s="285"/>
      <c r="G294" s="285"/>
      <c r="H294" s="285"/>
      <c r="I294" s="286"/>
    </row>
    <row r="295" spans="2:9" x14ac:dyDescent="0.3">
      <c r="B295" s="11"/>
      <c r="C295" s="627"/>
      <c r="D295" s="235"/>
      <c r="E295" s="236"/>
      <c r="F295" s="285"/>
      <c r="G295" s="285"/>
      <c r="H295" s="285"/>
      <c r="I295" s="286"/>
    </row>
    <row r="296" spans="2:9" ht="15" thickBot="1" x14ac:dyDescent="0.35">
      <c r="B296" s="11"/>
      <c r="C296" s="628"/>
      <c r="D296" s="237"/>
      <c r="E296" s="238"/>
      <c r="F296" s="287"/>
      <c r="G296" s="287"/>
      <c r="H296" s="287"/>
      <c r="I296" s="301"/>
    </row>
    <row r="297" spans="2:9" x14ac:dyDescent="0.3">
      <c r="B297" s="11"/>
      <c r="C297" s="617"/>
      <c r="D297" s="233"/>
      <c r="E297" s="234"/>
      <c r="F297" s="284"/>
      <c r="G297" s="284"/>
      <c r="H297" s="284"/>
      <c r="I297" s="300"/>
    </row>
    <row r="298" spans="2:9" x14ac:dyDescent="0.3">
      <c r="B298" s="11"/>
      <c r="C298" s="627"/>
      <c r="D298" s="235"/>
      <c r="E298" s="236"/>
      <c r="F298" s="285"/>
      <c r="G298" s="285"/>
      <c r="H298" s="285"/>
      <c r="I298" s="286"/>
    </row>
    <row r="299" spans="2:9" ht="15" customHeight="1" x14ac:dyDescent="0.3">
      <c r="B299" s="11"/>
      <c r="C299" s="627"/>
      <c r="D299" s="235"/>
      <c r="E299" s="236"/>
      <c r="F299" s="285"/>
      <c r="G299" s="285"/>
      <c r="H299" s="285"/>
      <c r="I299" s="286"/>
    </row>
    <row r="300" spans="2:9" x14ac:dyDescent="0.3">
      <c r="B300" s="11"/>
      <c r="C300" s="627"/>
      <c r="D300" s="235"/>
      <c r="E300" s="236"/>
      <c r="F300" s="285"/>
      <c r="G300" s="285"/>
      <c r="H300" s="285"/>
      <c r="I300" s="286"/>
    </row>
    <row r="301" spans="2:9" x14ac:dyDescent="0.3">
      <c r="B301" s="11"/>
      <c r="C301" s="627"/>
      <c r="D301" s="235"/>
      <c r="E301" s="236"/>
      <c r="F301" s="285"/>
      <c r="G301" s="285"/>
      <c r="H301" s="285"/>
      <c r="I301" s="286"/>
    </row>
    <row r="302" spans="2:9" x14ac:dyDescent="0.3">
      <c r="B302" s="11"/>
      <c r="C302" s="627"/>
      <c r="D302" s="235"/>
      <c r="E302" s="236"/>
      <c r="F302" s="285"/>
      <c r="G302" s="285"/>
      <c r="H302" s="285"/>
      <c r="I302" s="286"/>
    </row>
    <row r="303" spans="2:9" x14ac:dyDescent="0.3">
      <c r="B303" s="11"/>
      <c r="C303" s="627"/>
      <c r="D303" s="235"/>
      <c r="E303" s="236"/>
      <c r="F303" s="285"/>
      <c r="G303" s="285"/>
      <c r="H303" s="285"/>
      <c r="I303" s="286"/>
    </row>
    <row r="304" spans="2:9" ht="15" thickBot="1" x14ac:dyDescent="0.35">
      <c r="B304" s="11"/>
      <c r="C304" s="628"/>
      <c r="D304" s="237"/>
      <c r="E304" s="238"/>
      <c r="F304" s="287"/>
      <c r="G304" s="287"/>
      <c r="H304" s="287"/>
      <c r="I304" s="301"/>
    </row>
    <row r="305" spans="2:9" x14ac:dyDescent="0.3">
      <c r="B305" s="11"/>
      <c r="C305" s="617"/>
      <c r="D305" s="233"/>
      <c r="E305" s="234"/>
      <c r="F305" s="284"/>
      <c r="G305" s="284"/>
      <c r="H305" s="284"/>
      <c r="I305" s="300"/>
    </row>
    <row r="306" spans="2:9" x14ac:dyDescent="0.3">
      <c r="B306" s="11"/>
      <c r="C306" s="618"/>
      <c r="D306" s="235"/>
      <c r="E306" s="236"/>
      <c r="F306" s="285"/>
      <c r="G306" s="285"/>
      <c r="H306" s="285"/>
      <c r="I306" s="286"/>
    </row>
    <row r="307" spans="2:9" ht="15" customHeight="1" x14ac:dyDescent="0.3">
      <c r="B307" s="11"/>
      <c r="C307" s="618"/>
      <c r="D307" s="235"/>
      <c r="E307" s="236"/>
      <c r="F307" s="285"/>
      <c r="G307" s="285"/>
      <c r="H307" s="285"/>
      <c r="I307" s="286"/>
    </row>
    <row r="308" spans="2:9" x14ac:dyDescent="0.3">
      <c r="B308" s="11"/>
      <c r="C308" s="618"/>
      <c r="D308" s="235"/>
      <c r="E308" s="236"/>
      <c r="F308" s="285"/>
      <c r="G308" s="285"/>
      <c r="H308" s="285"/>
      <c r="I308" s="286"/>
    </row>
    <row r="309" spans="2:9" x14ac:dyDescent="0.3">
      <c r="B309" s="11"/>
      <c r="C309" s="618"/>
      <c r="D309" s="235"/>
      <c r="E309" s="236"/>
      <c r="F309" s="285"/>
      <c r="G309" s="285"/>
      <c r="H309" s="285"/>
      <c r="I309" s="286"/>
    </row>
    <row r="310" spans="2:9" x14ac:dyDescent="0.3">
      <c r="B310" s="11"/>
      <c r="C310" s="618"/>
      <c r="D310" s="235"/>
      <c r="E310" s="236"/>
      <c r="F310" s="285"/>
      <c r="G310" s="285"/>
      <c r="H310" s="285"/>
      <c r="I310" s="286"/>
    </row>
    <row r="311" spans="2:9" x14ac:dyDescent="0.3">
      <c r="B311" s="11"/>
      <c r="C311" s="618"/>
      <c r="D311" s="235"/>
      <c r="E311" s="236"/>
      <c r="F311" s="285"/>
      <c r="G311" s="285"/>
      <c r="H311" s="285"/>
      <c r="I311" s="286"/>
    </row>
    <row r="312" spans="2:9" ht="15" thickBot="1" x14ac:dyDescent="0.35">
      <c r="B312" s="11"/>
      <c r="C312" s="619"/>
      <c r="D312" s="237"/>
      <c r="E312" s="238"/>
      <c r="F312" s="287"/>
      <c r="G312" s="287"/>
      <c r="H312" s="287"/>
      <c r="I312" s="301"/>
    </row>
    <row r="313" spans="2:9" x14ac:dyDescent="0.3">
      <c r="B313" s="11"/>
      <c r="C313" s="617"/>
      <c r="D313" s="233"/>
      <c r="E313" s="234"/>
      <c r="F313" s="284"/>
      <c r="G313" s="284"/>
      <c r="H313" s="284"/>
      <c r="I313" s="300"/>
    </row>
    <row r="314" spans="2:9" x14ac:dyDescent="0.3">
      <c r="B314" s="11"/>
      <c r="C314" s="618"/>
      <c r="D314" s="235"/>
      <c r="E314" s="236"/>
      <c r="F314" s="285"/>
      <c r="G314" s="285"/>
      <c r="H314" s="285"/>
      <c r="I314" s="286"/>
    </row>
    <row r="315" spans="2:9" ht="15" customHeight="1" x14ac:dyDescent="0.3">
      <c r="B315" s="11"/>
      <c r="C315" s="618"/>
      <c r="D315" s="235"/>
      <c r="E315" s="236"/>
      <c r="F315" s="285"/>
      <c r="G315" s="285"/>
      <c r="H315" s="285"/>
      <c r="I315" s="286"/>
    </row>
    <row r="316" spans="2:9" x14ac:dyDescent="0.3">
      <c r="B316" s="11"/>
      <c r="C316" s="618"/>
      <c r="D316" s="235"/>
      <c r="E316" s="236"/>
      <c r="F316" s="285"/>
      <c r="G316" s="285"/>
      <c r="H316" s="285"/>
      <c r="I316" s="286"/>
    </row>
    <row r="317" spans="2:9" x14ac:dyDescent="0.3">
      <c r="B317" s="11"/>
      <c r="C317" s="618"/>
      <c r="D317" s="235"/>
      <c r="E317" s="236"/>
      <c r="F317" s="285"/>
      <c r="G317" s="285"/>
      <c r="H317" s="285"/>
      <c r="I317" s="286"/>
    </row>
    <row r="318" spans="2:9" x14ac:dyDescent="0.3">
      <c r="B318" s="11"/>
      <c r="C318" s="618"/>
      <c r="D318" s="235"/>
      <c r="E318" s="236"/>
      <c r="F318" s="285"/>
      <c r="G318" s="285"/>
      <c r="H318" s="285"/>
      <c r="I318" s="286"/>
    </row>
    <row r="319" spans="2:9" x14ac:dyDescent="0.3">
      <c r="B319" s="11"/>
      <c r="C319" s="618"/>
      <c r="D319" s="235"/>
      <c r="E319" s="236"/>
      <c r="F319" s="285"/>
      <c r="G319" s="285"/>
      <c r="H319" s="285"/>
      <c r="I319" s="286"/>
    </row>
    <row r="320" spans="2:9" ht="15" thickBot="1" x14ac:dyDescent="0.35">
      <c r="B320" s="11"/>
      <c r="C320" s="619"/>
      <c r="D320" s="237"/>
      <c r="E320" s="238"/>
      <c r="F320" s="287"/>
      <c r="G320" s="287"/>
      <c r="H320" s="287"/>
      <c r="I320" s="301"/>
    </row>
    <row r="321" spans="2:9" x14ac:dyDescent="0.3">
      <c r="B321" s="11"/>
      <c r="C321" s="617"/>
      <c r="D321" s="233"/>
      <c r="E321" s="234"/>
      <c r="F321" s="284"/>
      <c r="G321" s="284"/>
      <c r="H321" s="284"/>
      <c r="I321" s="300"/>
    </row>
    <row r="322" spans="2:9" x14ac:dyDescent="0.3">
      <c r="B322" s="11"/>
      <c r="C322" s="618"/>
      <c r="D322" s="235"/>
      <c r="E322" s="236"/>
      <c r="F322" s="285"/>
      <c r="G322" s="285"/>
      <c r="H322" s="285"/>
      <c r="I322" s="286"/>
    </row>
    <row r="323" spans="2:9" ht="15" customHeight="1" x14ac:dyDescent="0.3">
      <c r="B323" s="11"/>
      <c r="C323" s="618"/>
      <c r="D323" s="235"/>
      <c r="E323" s="236"/>
      <c r="F323" s="285"/>
      <c r="G323" s="285"/>
      <c r="H323" s="285"/>
      <c r="I323" s="286"/>
    </row>
    <row r="324" spans="2:9" x14ac:dyDescent="0.3">
      <c r="B324" s="11"/>
      <c r="C324" s="618"/>
      <c r="D324" s="235"/>
      <c r="E324" s="236"/>
      <c r="F324" s="285"/>
      <c r="G324" s="285"/>
      <c r="H324" s="285"/>
      <c r="I324" s="286"/>
    </row>
    <row r="325" spans="2:9" x14ac:dyDescent="0.3">
      <c r="B325" s="11"/>
      <c r="C325" s="618"/>
      <c r="D325" s="235"/>
      <c r="E325" s="236"/>
      <c r="F325" s="285"/>
      <c r="G325" s="285"/>
      <c r="H325" s="285"/>
      <c r="I325" s="286"/>
    </row>
    <row r="326" spans="2:9" x14ac:dyDescent="0.3">
      <c r="B326" s="11"/>
      <c r="C326" s="618"/>
      <c r="D326" s="235"/>
      <c r="E326" s="236"/>
      <c r="F326" s="285"/>
      <c r="G326" s="285"/>
      <c r="H326" s="285"/>
      <c r="I326" s="286"/>
    </row>
    <row r="327" spans="2:9" x14ac:dyDescent="0.3">
      <c r="B327" s="11"/>
      <c r="C327" s="618"/>
      <c r="D327" s="235"/>
      <c r="E327" s="236"/>
      <c r="F327" s="285"/>
      <c r="G327" s="285"/>
      <c r="H327" s="285"/>
      <c r="I327" s="286"/>
    </row>
    <row r="328" spans="2:9" ht="15" thickBot="1" x14ac:dyDescent="0.35">
      <c r="B328" s="11"/>
      <c r="C328" s="619"/>
      <c r="D328" s="237"/>
      <c r="E328" s="238"/>
      <c r="F328" s="287"/>
      <c r="G328" s="287"/>
      <c r="H328" s="287"/>
      <c r="I328" s="301"/>
    </row>
    <row r="329" spans="2:9" x14ac:dyDescent="0.3">
      <c r="B329" s="11"/>
      <c r="C329" s="617"/>
      <c r="D329" s="233"/>
      <c r="E329" s="234"/>
      <c r="F329" s="284"/>
      <c r="G329" s="284"/>
      <c r="H329" s="284"/>
      <c r="I329" s="300"/>
    </row>
    <row r="330" spans="2:9" x14ac:dyDescent="0.3">
      <c r="B330" s="11"/>
      <c r="C330" s="618"/>
      <c r="D330" s="235"/>
      <c r="E330" s="236"/>
      <c r="F330" s="285"/>
      <c r="G330" s="285"/>
      <c r="H330" s="285"/>
      <c r="I330" s="286"/>
    </row>
    <row r="331" spans="2:9" ht="15" customHeight="1" x14ac:dyDescent="0.3">
      <c r="B331" s="11"/>
      <c r="C331" s="618"/>
      <c r="D331" s="235"/>
      <c r="E331" s="236"/>
      <c r="F331" s="285"/>
      <c r="G331" s="285"/>
      <c r="H331" s="285"/>
      <c r="I331" s="286"/>
    </row>
    <row r="332" spans="2:9" x14ac:dyDescent="0.3">
      <c r="B332" s="11"/>
      <c r="C332" s="618"/>
      <c r="D332" s="235"/>
      <c r="E332" s="236"/>
      <c r="F332" s="285"/>
      <c r="G332" s="285"/>
      <c r="H332" s="285"/>
      <c r="I332" s="286"/>
    </row>
    <row r="333" spans="2:9" x14ac:dyDescent="0.3">
      <c r="B333" s="11"/>
      <c r="C333" s="618"/>
      <c r="D333" s="235"/>
      <c r="E333" s="236"/>
      <c r="F333" s="285"/>
      <c r="G333" s="285"/>
      <c r="H333" s="285"/>
      <c r="I333" s="286"/>
    </row>
    <row r="334" spans="2:9" x14ac:dyDescent="0.3">
      <c r="B334" s="11"/>
      <c r="C334" s="618"/>
      <c r="D334" s="235"/>
      <c r="E334" s="236"/>
      <c r="F334" s="285"/>
      <c r="G334" s="285"/>
      <c r="H334" s="285"/>
      <c r="I334" s="286"/>
    </row>
    <row r="335" spans="2:9" x14ac:dyDescent="0.3">
      <c r="B335" s="11"/>
      <c r="C335" s="618"/>
      <c r="D335" s="235"/>
      <c r="E335" s="236"/>
      <c r="F335" s="285"/>
      <c r="G335" s="285"/>
      <c r="H335" s="285"/>
      <c r="I335" s="286"/>
    </row>
    <row r="336" spans="2:9" ht="15" thickBot="1" x14ac:dyDescent="0.35">
      <c r="B336" s="11"/>
      <c r="C336" s="619"/>
      <c r="D336" s="237"/>
      <c r="E336" s="238"/>
      <c r="F336" s="287"/>
      <c r="G336" s="287"/>
      <c r="H336" s="287"/>
      <c r="I336" s="301"/>
    </row>
    <row r="337" spans="2:9" x14ac:dyDescent="0.3">
      <c r="B337" s="11"/>
      <c r="C337" s="617"/>
      <c r="D337" s="233"/>
      <c r="E337" s="234"/>
      <c r="F337" s="284"/>
      <c r="G337" s="284"/>
      <c r="H337" s="284"/>
      <c r="I337" s="300"/>
    </row>
    <row r="338" spans="2:9" x14ac:dyDescent="0.3">
      <c r="B338" s="11"/>
      <c r="C338" s="627"/>
      <c r="D338" s="235"/>
      <c r="E338" s="236"/>
      <c r="F338" s="285"/>
      <c r="G338" s="285"/>
      <c r="H338" s="285"/>
      <c r="I338" s="286"/>
    </row>
    <row r="339" spans="2:9" ht="15" customHeight="1" x14ac:dyDescent="0.3">
      <c r="B339" s="11"/>
      <c r="C339" s="627"/>
      <c r="D339" s="235"/>
      <c r="E339" s="236"/>
      <c r="F339" s="285"/>
      <c r="G339" s="285"/>
      <c r="H339" s="285"/>
      <c r="I339" s="286"/>
    </row>
    <row r="340" spans="2:9" x14ac:dyDescent="0.3">
      <c r="B340" s="11"/>
      <c r="C340" s="627"/>
      <c r="D340" s="235"/>
      <c r="E340" s="236"/>
      <c r="F340" s="285"/>
      <c r="G340" s="285"/>
      <c r="H340" s="285"/>
      <c r="I340" s="286"/>
    </row>
    <row r="341" spans="2:9" x14ac:dyDescent="0.3">
      <c r="B341" s="11"/>
      <c r="C341" s="627"/>
      <c r="D341" s="235"/>
      <c r="E341" s="236"/>
      <c r="F341" s="285"/>
      <c r="G341" s="285"/>
      <c r="H341" s="285"/>
      <c r="I341" s="286"/>
    </row>
    <row r="342" spans="2:9" x14ac:dyDescent="0.3">
      <c r="B342" s="11"/>
      <c r="C342" s="627"/>
      <c r="D342" s="235"/>
      <c r="E342" s="236"/>
      <c r="F342" s="285"/>
      <c r="G342" s="285"/>
      <c r="H342" s="285"/>
      <c r="I342" s="286"/>
    </row>
    <row r="343" spans="2:9" x14ac:dyDescent="0.3">
      <c r="B343" s="11"/>
      <c r="C343" s="627"/>
      <c r="D343" s="235"/>
      <c r="E343" s="236"/>
      <c r="F343" s="285"/>
      <c r="G343" s="285"/>
      <c r="H343" s="285"/>
      <c r="I343" s="286"/>
    </row>
    <row r="344" spans="2:9" ht="15" thickBot="1" x14ac:dyDescent="0.35">
      <c r="B344" s="11"/>
      <c r="C344" s="628"/>
      <c r="D344" s="237"/>
      <c r="E344" s="238"/>
      <c r="F344" s="287"/>
      <c r="G344" s="287"/>
      <c r="H344" s="287"/>
      <c r="I344" s="301"/>
    </row>
    <row r="345" spans="2:9" x14ac:dyDescent="0.3">
      <c r="B345" s="11"/>
      <c r="C345" s="601" t="s">
        <v>371</v>
      </c>
      <c r="D345" s="224"/>
      <c r="E345" s="224" t="s">
        <v>96</v>
      </c>
      <c r="F345" s="288"/>
      <c r="G345" s="288"/>
      <c r="H345" s="288"/>
      <c r="I345" s="289"/>
    </row>
    <row r="346" spans="2:9" ht="27" customHeight="1" x14ac:dyDescent="0.3">
      <c r="B346" s="11"/>
      <c r="C346" s="602"/>
      <c r="D346" s="225"/>
      <c r="E346" s="225" t="s">
        <v>76</v>
      </c>
      <c r="F346" s="290"/>
      <c r="G346" s="290"/>
      <c r="H346" s="290"/>
      <c r="I346" s="291"/>
    </row>
    <row r="347" spans="2:9" x14ac:dyDescent="0.3">
      <c r="B347" s="11"/>
      <c r="C347" s="602"/>
      <c r="D347" s="225"/>
      <c r="E347" s="225" t="s">
        <v>106</v>
      </c>
      <c r="F347" s="290"/>
      <c r="G347" s="290"/>
      <c r="H347" s="290"/>
      <c r="I347" s="291"/>
    </row>
    <row r="348" spans="2:9" x14ac:dyDescent="0.3">
      <c r="B348" s="11"/>
      <c r="C348" s="602"/>
      <c r="D348" s="225"/>
      <c r="E348" s="225" t="s">
        <v>176</v>
      </c>
      <c r="F348" s="290"/>
      <c r="G348" s="290"/>
      <c r="H348" s="290"/>
      <c r="I348" s="291"/>
    </row>
    <row r="349" spans="2:9" x14ac:dyDescent="0.3">
      <c r="B349" s="11"/>
      <c r="C349" s="602"/>
      <c r="D349" s="225"/>
      <c r="E349" s="225" t="s">
        <v>395</v>
      </c>
      <c r="F349" s="290"/>
      <c r="G349" s="290"/>
      <c r="H349" s="290"/>
      <c r="I349" s="291"/>
    </row>
    <row r="350" spans="2:9" x14ac:dyDescent="0.3">
      <c r="B350" s="11"/>
      <c r="C350" s="602"/>
      <c r="D350" s="225"/>
      <c r="E350" s="225" t="s">
        <v>123</v>
      </c>
      <c r="F350" s="290"/>
      <c r="G350" s="290"/>
      <c r="H350" s="290"/>
      <c r="I350" s="291"/>
    </row>
    <row r="351" spans="2:9" x14ac:dyDescent="0.3">
      <c r="B351" s="11"/>
      <c r="C351" s="602"/>
      <c r="D351" s="225"/>
      <c r="E351" s="225" t="s">
        <v>396</v>
      </c>
      <c r="F351" s="290"/>
      <c r="G351" s="290"/>
      <c r="H351" s="290"/>
      <c r="I351" s="291"/>
    </row>
    <row r="352" spans="2:9" ht="15" thickBot="1" x14ac:dyDescent="0.35">
      <c r="B352" s="11"/>
      <c r="C352" s="603"/>
      <c r="D352" s="226"/>
      <c r="E352" s="226" t="s">
        <v>143</v>
      </c>
      <c r="F352" s="292"/>
      <c r="G352" s="292"/>
      <c r="H352" s="292"/>
      <c r="I352" s="293"/>
    </row>
    <row r="353" spans="2:9" x14ac:dyDescent="0.3">
      <c r="B353" s="11"/>
      <c r="C353" s="601" t="s">
        <v>373</v>
      </c>
      <c r="D353" s="224"/>
      <c r="E353" s="224" t="s">
        <v>96</v>
      </c>
      <c r="F353" s="288"/>
      <c r="G353" s="288"/>
      <c r="H353" s="288"/>
      <c r="I353" s="289"/>
    </row>
    <row r="354" spans="2:9" x14ac:dyDescent="0.3">
      <c r="B354" s="11"/>
      <c r="C354" s="602"/>
      <c r="D354" s="225"/>
      <c r="E354" s="225" t="s">
        <v>76</v>
      </c>
      <c r="F354" s="290"/>
      <c r="G354" s="290"/>
      <c r="H354" s="290"/>
      <c r="I354" s="291"/>
    </row>
    <row r="355" spans="2:9" x14ac:dyDescent="0.3">
      <c r="B355" s="11"/>
      <c r="C355" s="602"/>
      <c r="D355" s="225"/>
      <c r="E355" s="225" t="s">
        <v>106</v>
      </c>
      <c r="F355" s="290"/>
      <c r="G355" s="290"/>
      <c r="H355" s="290"/>
      <c r="I355" s="291"/>
    </row>
    <row r="356" spans="2:9" x14ac:dyDescent="0.3">
      <c r="B356" s="11"/>
      <c r="C356" s="602"/>
      <c r="D356" s="225"/>
      <c r="E356" s="225" t="s">
        <v>176</v>
      </c>
      <c r="F356" s="290"/>
      <c r="G356" s="290"/>
      <c r="H356" s="290"/>
      <c r="I356" s="291"/>
    </row>
    <row r="357" spans="2:9" x14ac:dyDescent="0.3">
      <c r="B357" s="11"/>
      <c r="C357" s="602"/>
      <c r="D357" s="225"/>
      <c r="E357" s="225" t="s">
        <v>395</v>
      </c>
      <c r="F357" s="290"/>
      <c r="G357" s="290"/>
      <c r="H357" s="290"/>
      <c r="I357" s="291"/>
    </row>
    <row r="358" spans="2:9" x14ac:dyDescent="0.3">
      <c r="B358" s="11"/>
      <c r="C358" s="602"/>
      <c r="D358" s="225"/>
      <c r="E358" s="225" t="s">
        <v>123</v>
      </c>
      <c r="F358" s="290"/>
      <c r="G358" s="290"/>
      <c r="H358" s="290"/>
      <c r="I358" s="291"/>
    </row>
    <row r="359" spans="2:9" x14ac:dyDescent="0.3">
      <c r="B359" s="11"/>
      <c r="C359" s="602"/>
      <c r="D359" s="225"/>
      <c r="E359" s="225" t="s">
        <v>396</v>
      </c>
      <c r="F359" s="290"/>
      <c r="G359" s="290"/>
      <c r="H359" s="290"/>
      <c r="I359" s="291"/>
    </row>
    <row r="360" spans="2:9" ht="15" thickBot="1" x14ac:dyDescent="0.35">
      <c r="B360" s="11"/>
      <c r="C360" s="603"/>
      <c r="D360" s="226"/>
      <c r="E360" s="226" t="s">
        <v>143</v>
      </c>
      <c r="F360" s="292"/>
      <c r="G360" s="292"/>
      <c r="H360" s="292"/>
      <c r="I360" s="293"/>
    </row>
    <row r="361" spans="2:9" x14ac:dyDescent="0.3">
      <c r="B361" s="11"/>
      <c r="C361" s="601" t="s">
        <v>378</v>
      </c>
      <c r="D361" s="224"/>
      <c r="E361" s="224" t="s">
        <v>96</v>
      </c>
      <c r="F361" s="288"/>
      <c r="G361" s="288"/>
      <c r="H361" s="288"/>
      <c r="I361" s="289"/>
    </row>
    <row r="362" spans="2:9" x14ac:dyDescent="0.3">
      <c r="B362" s="11"/>
      <c r="C362" s="602"/>
      <c r="D362" s="225"/>
      <c r="E362" s="225" t="s">
        <v>76</v>
      </c>
      <c r="F362" s="290"/>
      <c r="G362" s="290"/>
      <c r="H362" s="290"/>
      <c r="I362" s="291"/>
    </row>
    <row r="363" spans="2:9" x14ac:dyDescent="0.3">
      <c r="B363" s="11"/>
      <c r="C363" s="602"/>
      <c r="D363" s="225"/>
      <c r="E363" s="225" t="s">
        <v>106</v>
      </c>
      <c r="F363" s="290"/>
      <c r="G363" s="290"/>
      <c r="H363" s="290"/>
      <c r="I363" s="291"/>
    </row>
    <row r="364" spans="2:9" x14ac:dyDescent="0.3">
      <c r="B364" s="11"/>
      <c r="C364" s="602"/>
      <c r="D364" s="225"/>
      <c r="E364" s="225" t="s">
        <v>176</v>
      </c>
      <c r="F364" s="290"/>
      <c r="G364" s="290"/>
      <c r="H364" s="290"/>
      <c r="I364" s="291"/>
    </row>
    <row r="365" spans="2:9" x14ac:dyDescent="0.3">
      <c r="B365" s="11"/>
      <c r="C365" s="602"/>
      <c r="D365" s="225"/>
      <c r="E365" s="225" t="s">
        <v>395</v>
      </c>
      <c r="F365" s="290"/>
      <c r="G365" s="290"/>
      <c r="H365" s="290"/>
      <c r="I365" s="291"/>
    </row>
    <row r="366" spans="2:9" x14ac:dyDescent="0.3">
      <c r="B366" s="11"/>
      <c r="C366" s="602"/>
      <c r="D366" s="225"/>
      <c r="E366" s="225" t="s">
        <v>123</v>
      </c>
      <c r="F366" s="290"/>
      <c r="G366" s="290"/>
      <c r="H366" s="290"/>
      <c r="I366" s="291"/>
    </row>
    <row r="367" spans="2:9" x14ac:dyDescent="0.3">
      <c r="B367" s="11"/>
      <c r="C367" s="602"/>
      <c r="D367" s="225"/>
      <c r="E367" s="225" t="s">
        <v>396</v>
      </c>
      <c r="F367" s="290"/>
      <c r="G367" s="290"/>
      <c r="H367" s="290"/>
      <c r="I367" s="291"/>
    </row>
    <row r="368" spans="2:9" ht="15" thickBot="1" x14ac:dyDescent="0.35">
      <c r="B368" s="11"/>
      <c r="C368" s="603"/>
      <c r="D368" s="226"/>
      <c r="E368" s="226" t="s">
        <v>143</v>
      </c>
      <c r="F368" s="292"/>
      <c r="G368" s="292"/>
      <c r="H368" s="292"/>
      <c r="I368" s="293"/>
    </row>
    <row r="369" spans="2:9" x14ac:dyDescent="0.3">
      <c r="B369" s="11"/>
      <c r="C369" s="601"/>
      <c r="D369" s="224"/>
      <c r="E369" s="224"/>
      <c r="F369" s="288"/>
      <c r="G369" s="288"/>
      <c r="H369" s="288"/>
      <c r="I369" s="289"/>
    </row>
    <row r="370" spans="2:9" x14ac:dyDescent="0.3">
      <c r="B370" s="11"/>
      <c r="C370" s="602"/>
      <c r="D370" s="225"/>
      <c r="E370" s="225"/>
      <c r="F370" s="290"/>
      <c r="G370" s="290"/>
      <c r="H370" s="290"/>
      <c r="I370" s="291"/>
    </row>
    <row r="371" spans="2:9" x14ac:dyDescent="0.3">
      <c r="B371" s="11"/>
      <c r="C371" s="602"/>
      <c r="D371" s="225"/>
      <c r="E371" s="225"/>
      <c r="F371" s="290"/>
      <c r="G371" s="290"/>
      <c r="H371" s="290"/>
      <c r="I371" s="291"/>
    </row>
    <row r="372" spans="2:9" x14ac:dyDescent="0.3">
      <c r="B372" s="11"/>
      <c r="C372" s="602"/>
      <c r="D372" s="225"/>
      <c r="E372" s="225"/>
      <c r="F372" s="290"/>
      <c r="G372" s="290"/>
      <c r="H372" s="290"/>
      <c r="I372" s="291"/>
    </row>
    <row r="373" spans="2:9" x14ac:dyDescent="0.3">
      <c r="B373" s="11"/>
      <c r="C373" s="602"/>
      <c r="D373" s="225"/>
      <c r="E373" s="225"/>
      <c r="F373" s="290"/>
      <c r="G373" s="290"/>
      <c r="H373" s="290"/>
      <c r="I373" s="291"/>
    </row>
    <row r="374" spans="2:9" x14ac:dyDescent="0.3">
      <c r="B374" s="11"/>
      <c r="C374" s="602"/>
      <c r="D374" s="225"/>
      <c r="E374" s="225"/>
      <c r="F374" s="290"/>
      <c r="G374" s="290"/>
      <c r="H374" s="290"/>
      <c r="I374" s="291"/>
    </row>
    <row r="375" spans="2:9" x14ac:dyDescent="0.3">
      <c r="B375" s="11"/>
      <c r="C375" s="602"/>
      <c r="D375" s="225"/>
      <c r="E375" s="225"/>
      <c r="F375" s="290"/>
      <c r="G375" s="290"/>
      <c r="H375" s="290"/>
      <c r="I375" s="291"/>
    </row>
    <row r="376" spans="2:9" ht="15" thickBot="1" x14ac:dyDescent="0.35">
      <c r="B376" s="11"/>
      <c r="C376" s="603"/>
      <c r="D376" s="226"/>
      <c r="E376" s="226"/>
      <c r="F376" s="292"/>
      <c r="G376" s="292"/>
      <c r="H376" s="292"/>
      <c r="I376" s="293"/>
    </row>
  </sheetData>
  <autoFilter ref="B3:H3" xr:uid="{00000000-0009-0000-0000-000009000000}"/>
  <dataConsolidate>
    <dataRefs count="1">
      <dataRef ref="E4:E26" sheet="Threat Assessment (Information)"/>
    </dataRefs>
  </dataConsolidate>
  <mergeCells count="46">
    <mergeCell ref="C313:C320"/>
    <mergeCell ref="C321:C328"/>
    <mergeCell ref="C193:C200"/>
    <mergeCell ref="C201:C208"/>
    <mergeCell ref="C209:C216"/>
    <mergeCell ref="C273:C280"/>
    <mergeCell ref="C281:C288"/>
    <mergeCell ref="C217:C224"/>
    <mergeCell ref="C265:C272"/>
    <mergeCell ref="C225:C232"/>
    <mergeCell ref="C233:C240"/>
    <mergeCell ref="C241:C248"/>
    <mergeCell ref="C249:C256"/>
    <mergeCell ref="C257:C264"/>
    <mergeCell ref="B1:I1"/>
    <mergeCell ref="C345:C352"/>
    <mergeCell ref="C8:C11"/>
    <mergeCell ref="C12:C15"/>
    <mergeCell ref="C16:C19"/>
    <mergeCell ref="C20:C23"/>
    <mergeCell ref="C24:C27"/>
    <mergeCell ref="C329:C336"/>
    <mergeCell ref="C28:C38"/>
    <mergeCell ref="C39:C49"/>
    <mergeCell ref="C50:C60"/>
    <mergeCell ref="C61:C71"/>
    <mergeCell ref="C72:C82"/>
    <mergeCell ref="C83:C93"/>
    <mergeCell ref="C94:C104"/>
    <mergeCell ref="C105:C115"/>
    <mergeCell ref="C353:C360"/>
    <mergeCell ref="C361:C368"/>
    <mergeCell ref="C369:C376"/>
    <mergeCell ref="C4:C7"/>
    <mergeCell ref="B2:I2"/>
    <mergeCell ref="C116:C126"/>
    <mergeCell ref="C127:C137"/>
    <mergeCell ref="C138:C148"/>
    <mergeCell ref="C337:C344"/>
    <mergeCell ref="C149:C159"/>
    <mergeCell ref="C160:C170"/>
    <mergeCell ref="C171:C181"/>
    <mergeCell ref="C289:C296"/>
    <mergeCell ref="C297:C304"/>
    <mergeCell ref="C182:C192"/>
    <mergeCell ref="C305:C312"/>
  </mergeCell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topLeftCell="D1" zoomScale="85" zoomScaleNormal="85" workbookViewId="0">
      <selection activeCell="B26" sqref="B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636" t="s">
        <v>56</v>
      </c>
      <c r="B2" s="569"/>
      <c r="F2" s="629" t="s">
        <v>224</v>
      </c>
      <c r="G2" s="630"/>
      <c r="H2" s="630"/>
      <c r="I2" s="630"/>
      <c r="J2" s="630"/>
      <c r="K2" s="630"/>
      <c r="L2" s="630"/>
      <c r="M2" s="630"/>
      <c r="N2" s="630"/>
      <c r="O2" s="631"/>
      <c r="R2" s="68" t="s">
        <v>225</v>
      </c>
      <c r="S2" s="68" t="s">
        <v>226</v>
      </c>
    </row>
    <row r="3" spans="1:24" ht="30" customHeight="1" thickTop="1" thickBot="1" x14ac:dyDescent="0.35">
      <c r="A3" s="69" t="s">
        <v>35</v>
      </c>
      <c r="B3" s="69" t="s">
        <v>57</v>
      </c>
      <c r="F3" s="70" t="s">
        <v>227</v>
      </c>
      <c r="G3" s="637" t="s">
        <v>228</v>
      </c>
      <c r="H3" s="638"/>
      <c r="I3" s="639"/>
      <c r="J3" s="637" t="s">
        <v>229</v>
      </c>
      <c r="K3" s="638"/>
      <c r="L3" s="639"/>
      <c r="M3" s="637" t="s">
        <v>230</v>
      </c>
      <c r="N3" s="638"/>
      <c r="O3" s="639"/>
      <c r="R3" s="71" t="s">
        <v>231</v>
      </c>
      <c r="S3" s="71">
        <v>0</v>
      </c>
    </row>
    <row r="4" spans="1:24" ht="16.2" thickBot="1" x14ac:dyDescent="0.35">
      <c r="A4" s="72">
        <v>0</v>
      </c>
      <c r="B4" s="72" t="s">
        <v>58</v>
      </c>
      <c r="F4" s="73"/>
      <c r="G4" s="74">
        <v>0</v>
      </c>
      <c r="H4" s="74">
        <v>0</v>
      </c>
      <c r="I4" s="74">
        <v>0</v>
      </c>
      <c r="J4" s="74">
        <v>1</v>
      </c>
      <c r="K4" s="74">
        <v>1</v>
      </c>
      <c r="L4" s="74">
        <v>1</v>
      </c>
      <c r="M4" s="74">
        <v>2</v>
      </c>
      <c r="N4" s="74">
        <v>2</v>
      </c>
      <c r="O4" s="74">
        <v>2</v>
      </c>
      <c r="R4" s="75" t="s">
        <v>232</v>
      </c>
      <c r="S4" s="75">
        <v>1</v>
      </c>
    </row>
    <row r="5" spans="1:24" ht="32.25" customHeight="1" thickBot="1" x14ac:dyDescent="0.35">
      <c r="A5" s="76">
        <v>1</v>
      </c>
      <c r="B5" s="76" t="s">
        <v>59</v>
      </c>
      <c r="F5" s="77" t="s">
        <v>233</v>
      </c>
      <c r="G5" s="77" t="s">
        <v>234</v>
      </c>
      <c r="H5" s="77" t="s">
        <v>235</v>
      </c>
      <c r="I5" s="77" t="s">
        <v>236</v>
      </c>
      <c r="J5" s="77" t="s">
        <v>237</v>
      </c>
      <c r="K5" s="77" t="s">
        <v>235</v>
      </c>
      <c r="L5" s="77" t="s">
        <v>236</v>
      </c>
      <c r="M5" s="77" t="s">
        <v>237</v>
      </c>
      <c r="N5" s="77" t="s">
        <v>235</v>
      </c>
      <c r="O5" s="77" t="s">
        <v>236</v>
      </c>
      <c r="R5" s="78" t="s">
        <v>238</v>
      </c>
      <c r="S5" s="78">
        <v>2</v>
      </c>
    </row>
    <row r="6" spans="1:24" ht="16.2" thickBot="1" x14ac:dyDescent="0.35">
      <c r="A6" s="72">
        <v>2</v>
      </c>
      <c r="B6" s="72" t="s">
        <v>60</v>
      </c>
      <c r="F6" s="73"/>
      <c r="G6" s="74">
        <v>0</v>
      </c>
      <c r="H6" s="74">
        <v>1</v>
      </c>
      <c r="I6" s="74">
        <v>2</v>
      </c>
      <c r="J6" s="74">
        <v>0</v>
      </c>
      <c r="K6" s="74">
        <v>1</v>
      </c>
      <c r="L6" s="74">
        <v>2</v>
      </c>
      <c r="M6" s="74">
        <v>0</v>
      </c>
      <c r="N6" s="74">
        <v>1</v>
      </c>
      <c r="O6" s="74">
        <v>2</v>
      </c>
      <c r="R6" s="75" t="s">
        <v>239</v>
      </c>
      <c r="S6" s="75">
        <v>3</v>
      </c>
    </row>
    <row r="7" spans="1:24" ht="21" customHeight="1" thickBot="1" x14ac:dyDescent="0.35">
      <c r="A7" s="76">
        <v>3</v>
      </c>
      <c r="B7" s="76" t="s">
        <v>61</v>
      </c>
      <c r="F7" s="79" t="s">
        <v>240</v>
      </c>
      <c r="G7" s="80">
        <f>G4+G6</f>
        <v>0</v>
      </c>
      <c r="H7" s="80">
        <f t="shared" ref="H7:O7" si="0">H4+H6</f>
        <v>1</v>
      </c>
      <c r="I7" s="80">
        <f t="shared" si="0"/>
        <v>2</v>
      </c>
      <c r="J7" s="80">
        <f t="shared" si="0"/>
        <v>1</v>
      </c>
      <c r="K7" s="80">
        <f t="shared" si="0"/>
        <v>2</v>
      </c>
      <c r="L7" s="80">
        <f t="shared" si="0"/>
        <v>3</v>
      </c>
      <c r="M7" s="80">
        <f t="shared" si="0"/>
        <v>2</v>
      </c>
      <c r="N7" s="80">
        <f t="shared" si="0"/>
        <v>3</v>
      </c>
      <c r="O7" s="80">
        <f t="shared" si="0"/>
        <v>4</v>
      </c>
      <c r="R7" s="81" t="s">
        <v>241</v>
      </c>
      <c r="S7" s="78">
        <v>4</v>
      </c>
    </row>
    <row r="8" spans="1:24" ht="15.75" customHeight="1" thickBot="1" x14ac:dyDescent="0.35">
      <c r="A8" s="72">
        <v>4</v>
      </c>
      <c r="B8" s="72" t="s">
        <v>62</v>
      </c>
      <c r="F8" s="22" t="s">
        <v>63</v>
      </c>
    </row>
    <row r="10" spans="1:24" ht="15" thickBot="1" x14ac:dyDescent="0.35">
      <c r="A10" s="635" t="s">
        <v>210</v>
      </c>
      <c r="B10" s="635"/>
      <c r="C10" s="635"/>
    </row>
    <row r="11" spans="1:24" ht="15.75" customHeight="1" thickBot="1" x14ac:dyDescent="0.35">
      <c r="A11" s="82" t="s">
        <v>242</v>
      </c>
      <c r="B11" s="82" t="s">
        <v>243</v>
      </c>
      <c r="C11" s="82" t="s">
        <v>244</v>
      </c>
      <c r="F11" s="629" t="s">
        <v>245</v>
      </c>
      <c r="G11" s="630"/>
      <c r="H11" s="630"/>
      <c r="I11" s="630"/>
      <c r="J11" s="630"/>
      <c r="K11" s="630"/>
      <c r="L11" s="630"/>
      <c r="M11" s="630"/>
      <c r="N11" s="630"/>
      <c r="O11" s="631"/>
    </row>
    <row r="12" spans="1:24" ht="40.5" customHeight="1" thickTop="1" thickBot="1" x14ac:dyDescent="0.35">
      <c r="A12" s="83" t="s">
        <v>59</v>
      </c>
      <c r="B12" s="84">
        <v>0</v>
      </c>
      <c r="C12" s="84" t="s">
        <v>246</v>
      </c>
      <c r="F12" s="85" t="s">
        <v>247</v>
      </c>
      <c r="G12" s="632" t="s">
        <v>248</v>
      </c>
      <c r="H12" s="633"/>
      <c r="I12" s="634"/>
      <c r="J12" s="632" t="s">
        <v>229</v>
      </c>
      <c r="K12" s="633"/>
      <c r="L12" s="634"/>
      <c r="M12" s="632" t="s">
        <v>249</v>
      </c>
      <c r="N12" s="633"/>
      <c r="O12" s="634"/>
    </row>
    <row r="13" spans="1:24" ht="21.6" thickTop="1" thickBot="1" x14ac:dyDescent="0.35">
      <c r="A13" s="86" t="s">
        <v>60</v>
      </c>
      <c r="B13" s="87">
        <v>1</v>
      </c>
      <c r="C13" s="87" t="s">
        <v>250</v>
      </c>
      <c r="F13" s="88"/>
      <c r="G13" s="89">
        <v>0</v>
      </c>
      <c r="H13" s="90">
        <v>0</v>
      </c>
      <c r="I13" s="91">
        <v>0</v>
      </c>
      <c r="J13" s="89">
        <v>1</v>
      </c>
      <c r="K13" s="90">
        <v>1</v>
      </c>
      <c r="L13" s="91">
        <v>1</v>
      </c>
      <c r="M13" s="89">
        <v>2</v>
      </c>
      <c r="N13" s="90">
        <v>2</v>
      </c>
      <c r="O13" s="91">
        <v>2</v>
      </c>
      <c r="R13" s="640" t="s">
        <v>245</v>
      </c>
      <c r="S13" s="641"/>
      <c r="T13" s="641"/>
      <c r="U13" s="641"/>
      <c r="V13" s="641"/>
      <c r="W13" s="641"/>
      <c r="X13" s="642"/>
    </row>
    <row r="14" spans="1:24" ht="21.6" thickBot="1" x14ac:dyDescent="0.35">
      <c r="A14" s="83" t="s">
        <v>61</v>
      </c>
      <c r="B14" s="84">
        <v>2</v>
      </c>
      <c r="C14" s="84" t="s">
        <v>251</v>
      </c>
      <c r="F14" s="649" t="s">
        <v>74</v>
      </c>
      <c r="G14" s="92" t="s">
        <v>234</v>
      </c>
      <c r="H14" s="93" t="s">
        <v>235</v>
      </c>
      <c r="I14" s="94" t="s">
        <v>236</v>
      </c>
      <c r="J14" s="92" t="s">
        <v>237</v>
      </c>
      <c r="K14" s="93" t="s">
        <v>235</v>
      </c>
      <c r="L14" s="94" t="s">
        <v>236</v>
      </c>
      <c r="M14" s="92" t="s">
        <v>237</v>
      </c>
      <c r="N14" s="93" t="s">
        <v>235</v>
      </c>
      <c r="O14" s="94" t="s">
        <v>236</v>
      </c>
      <c r="R14" s="651" t="s">
        <v>252</v>
      </c>
      <c r="S14" s="652"/>
      <c r="T14" s="645">
        <v>0</v>
      </c>
      <c r="U14" s="645">
        <v>1</v>
      </c>
      <c r="V14" s="645">
        <v>2</v>
      </c>
      <c r="W14" s="645">
        <v>3</v>
      </c>
      <c r="X14" s="645">
        <v>4</v>
      </c>
    </row>
    <row r="15" spans="1:24" ht="21" thickBot="1" x14ac:dyDescent="0.35">
      <c r="F15" s="650"/>
      <c r="G15" s="95">
        <v>0</v>
      </c>
      <c r="H15" s="96">
        <v>1</v>
      </c>
      <c r="I15" s="97">
        <v>2</v>
      </c>
      <c r="J15" s="95">
        <v>0</v>
      </c>
      <c r="K15" s="96">
        <v>1</v>
      </c>
      <c r="L15" s="97">
        <v>2</v>
      </c>
      <c r="M15" s="95">
        <v>0</v>
      </c>
      <c r="N15" s="96">
        <v>1</v>
      </c>
      <c r="O15" s="97">
        <v>2</v>
      </c>
      <c r="R15" s="647" t="s">
        <v>253</v>
      </c>
      <c r="S15" s="648"/>
      <c r="T15" s="646"/>
      <c r="U15" s="646"/>
      <c r="V15" s="646"/>
      <c r="W15" s="646"/>
      <c r="X15" s="646"/>
    </row>
    <row r="16" spans="1:24" ht="48" thickTop="1" thickBot="1" x14ac:dyDescent="0.35">
      <c r="A16" s="569" t="s">
        <v>254</v>
      </c>
      <c r="B16" s="569"/>
      <c r="C16" s="569"/>
      <c r="F16" s="98" t="s">
        <v>255</v>
      </c>
      <c r="G16" s="99">
        <f>G13+G15</f>
        <v>0</v>
      </c>
      <c r="H16" s="99">
        <f t="shared" ref="H16:O16" si="1">H13+H15</f>
        <v>1</v>
      </c>
      <c r="I16" s="99">
        <f t="shared" si="1"/>
        <v>2</v>
      </c>
      <c r="J16" s="99">
        <f t="shared" si="1"/>
        <v>1</v>
      </c>
      <c r="K16" s="99">
        <f t="shared" si="1"/>
        <v>2</v>
      </c>
      <c r="L16" s="99">
        <f t="shared" si="1"/>
        <v>3</v>
      </c>
      <c r="M16" s="99">
        <f t="shared" si="1"/>
        <v>2</v>
      </c>
      <c r="N16" s="99">
        <f t="shared" si="1"/>
        <v>3</v>
      </c>
      <c r="O16" s="100">
        <f t="shared" si="1"/>
        <v>4</v>
      </c>
      <c r="R16" s="643" t="s">
        <v>256</v>
      </c>
      <c r="S16" s="644"/>
      <c r="T16" s="101" t="s">
        <v>231</v>
      </c>
      <c r="U16" s="102" t="s">
        <v>232</v>
      </c>
      <c r="V16" s="81" t="s">
        <v>238</v>
      </c>
      <c r="W16" s="102" t="s">
        <v>239</v>
      </c>
      <c r="X16" s="81" t="s">
        <v>241</v>
      </c>
    </row>
    <row r="17" spans="1:24" ht="21.75" customHeight="1" thickBot="1" x14ac:dyDescent="0.35">
      <c r="A17" s="103" t="s">
        <v>257</v>
      </c>
      <c r="B17" s="103" t="s">
        <v>258</v>
      </c>
      <c r="C17" s="103" t="s">
        <v>244</v>
      </c>
      <c r="E17" s="653" t="s">
        <v>259</v>
      </c>
      <c r="F17" s="104">
        <v>0</v>
      </c>
      <c r="G17" s="105">
        <f>$F17+G$16</f>
        <v>0</v>
      </c>
      <c r="H17" s="105">
        <f t="shared" ref="H17:O17" si="2">$F17+H16</f>
        <v>1</v>
      </c>
      <c r="I17" s="105">
        <f t="shared" si="2"/>
        <v>2</v>
      </c>
      <c r="J17" s="105">
        <f t="shared" si="2"/>
        <v>1</v>
      </c>
      <c r="K17" s="105">
        <f t="shared" si="2"/>
        <v>2</v>
      </c>
      <c r="L17" s="105">
        <f t="shared" si="2"/>
        <v>3</v>
      </c>
      <c r="M17" s="105">
        <f t="shared" si="2"/>
        <v>2</v>
      </c>
      <c r="N17" s="105">
        <f t="shared" si="2"/>
        <v>3</v>
      </c>
      <c r="O17" s="106">
        <f t="shared" si="2"/>
        <v>4</v>
      </c>
      <c r="R17" s="107" t="s">
        <v>260</v>
      </c>
      <c r="S17" s="108">
        <v>0</v>
      </c>
      <c r="T17" s="109">
        <v>0</v>
      </c>
      <c r="U17" s="109">
        <v>1</v>
      </c>
      <c r="V17" s="109">
        <v>2</v>
      </c>
      <c r="W17" s="110">
        <v>3</v>
      </c>
      <c r="X17" s="110">
        <v>4</v>
      </c>
    </row>
    <row r="18" spans="1:24" ht="21.6" thickBot="1" x14ac:dyDescent="0.35">
      <c r="A18" s="111" t="s">
        <v>59</v>
      </c>
      <c r="B18" s="112">
        <v>0</v>
      </c>
      <c r="C18" s="113" t="s">
        <v>261</v>
      </c>
      <c r="E18" s="654"/>
      <c r="F18" s="114">
        <v>1</v>
      </c>
      <c r="G18" s="115">
        <f t="shared" ref="G18:O21" si="3">$F18+G$16</f>
        <v>1</v>
      </c>
      <c r="H18" s="115">
        <f t="shared" si="3"/>
        <v>2</v>
      </c>
      <c r="I18" s="115">
        <f t="shared" si="3"/>
        <v>3</v>
      </c>
      <c r="J18" s="115">
        <f t="shared" si="3"/>
        <v>2</v>
      </c>
      <c r="K18" s="115">
        <f t="shared" si="3"/>
        <v>3</v>
      </c>
      <c r="L18" s="115">
        <f t="shared" si="3"/>
        <v>4</v>
      </c>
      <c r="M18" s="115">
        <f t="shared" si="3"/>
        <v>3</v>
      </c>
      <c r="N18" s="115">
        <f t="shared" si="3"/>
        <v>4</v>
      </c>
      <c r="O18" s="116">
        <f t="shared" si="3"/>
        <v>5</v>
      </c>
      <c r="R18" s="117" t="s">
        <v>262</v>
      </c>
      <c r="S18" s="118">
        <v>1</v>
      </c>
      <c r="T18" s="109">
        <v>1</v>
      </c>
      <c r="U18" s="109">
        <v>2</v>
      </c>
      <c r="V18" s="110">
        <v>3</v>
      </c>
      <c r="W18" s="110">
        <v>4</v>
      </c>
      <c r="X18" s="110">
        <v>5</v>
      </c>
    </row>
    <row r="19" spans="1:24" ht="21.6" thickBot="1" x14ac:dyDescent="0.35">
      <c r="A19" s="119" t="s">
        <v>60</v>
      </c>
      <c r="B19" s="83">
        <v>1</v>
      </c>
      <c r="C19" s="120" t="s">
        <v>263</v>
      </c>
      <c r="E19" s="654"/>
      <c r="F19" s="104">
        <v>2</v>
      </c>
      <c r="G19" s="105">
        <f t="shared" si="3"/>
        <v>2</v>
      </c>
      <c r="H19" s="105">
        <f t="shared" si="3"/>
        <v>3</v>
      </c>
      <c r="I19" s="105">
        <f t="shared" si="3"/>
        <v>4</v>
      </c>
      <c r="J19" s="105">
        <f t="shared" si="3"/>
        <v>3</v>
      </c>
      <c r="K19" s="105">
        <f t="shared" si="3"/>
        <v>4</v>
      </c>
      <c r="L19" s="105">
        <f t="shared" si="3"/>
        <v>5</v>
      </c>
      <c r="M19" s="105">
        <f t="shared" si="3"/>
        <v>4</v>
      </c>
      <c r="N19" s="105">
        <f t="shared" si="3"/>
        <v>5</v>
      </c>
      <c r="O19" s="106">
        <f t="shared" si="3"/>
        <v>6</v>
      </c>
      <c r="R19" s="107" t="s">
        <v>264</v>
      </c>
      <c r="S19" s="108">
        <v>2</v>
      </c>
      <c r="T19" s="109">
        <v>2</v>
      </c>
      <c r="U19" s="110">
        <v>3</v>
      </c>
      <c r="V19" s="110">
        <v>4</v>
      </c>
      <c r="W19" s="110">
        <v>5</v>
      </c>
      <c r="X19" s="121">
        <v>6</v>
      </c>
    </row>
    <row r="20" spans="1:24" ht="21.6" thickBot="1" x14ac:dyDescent="0.35">
      <c r="A20" s="122" t="s">
        <v>61</v>
      </c>
      <c r="B20" s="123">
        <v>2</v>
      </c>
      <c r="C20" s="124" t="s">
        <v>265</v>
      </c>
      <c r="E20" s="654"/>
      <c r="F20" s="114">
        <v>3</v>
      </c>
      <c r="G20" s="115">
        <f t="shared" si="3"/>
        <v>3</v>
      </c>
      <c r="H20" s="115">
        <f t="shared" si="3"/>
        <v>4</v>
      </c>
      <c r="I20" s="115">
        <f t="shared" si="3"/>
        <v>5</v>
      </c>
      <c r="J20" s="115">
        <f t="shared" si="3"/>
        <v>4</v>
      </c>
      <c r="K20" s="115">
        <f t="shared" si="3"/>
        <v>5</v>
      </c>
      <c r="L20" s="115">
        <f t="shared" si="3"/>
        <v>6</v>
      </c>
      <c r="M20" s="115">
        <f t="shared" si="3"/>
        <v>5</v>
      </c>
      <c r="N20" s="115">
        <f t="shared" si="3"/>
        <v>6</v>
      </c>
      <c r="O20" s="116">
        <f t="shared" si="3"/>
        <v>7</v>
      </c>
      <c r="R20" s="117" t="s">
        <v>266</v>
      </c>
      <c r="S20" s="118">
        <v>3</v>
      </c>
      <c r="T20" s="110">
        <v>3</v>
      </c>
      <c r="U20" s="110">
        <v>4</v>
      </c>
      <c r="V20" s="110">
        <v>5</v>
      </c>
      <c r="W20" s="121">
        <v>6</v>
      </c>
      <c r="X20" s="121">
        <v>7</v>
      </c>
    </row>
    <row r="21" spans="1:24" ht="21.6" thickBot="1" x14ac:dyDescent="0.35">
      <c r="E21" s="655"/>
      <c r="F21" s="125">
        <v>4</v>
      </c>
      <c r="G21" s="126">
        <f t="shared" si="3"/>
        <v>4</v>
      </c>
      <c r="H21" s="126">
        <f t="shared" si="3"/>
        <v>5</v>
      </c>
      <c r="I21" s="126">
        <f t="shared" si="3"/>
        <v>6</v>
      </c>
      <c r="J21" s="126">
        <f t="shared" si="3"/>
        <v>5</v>
      </c>
      <c r="K21" s="126">
        <f t="shared" si="3"/>
        <v>6</v>
      </c>
      <c r="L21" s="126">
        <f t="shared" si="3"/>
        <v>7</v>
      </c>
      <c r="M21" s="126">
        <f t="shared" si="3"/>
        <v>6</v>
      </c>
      <c r="N21" s="126">
        <f t="shared" si="3"/>
        <v>7</v>
      </c>
      <c r="O21" s="127">
        <f t="shared" si="3"/>
        <v>8</v>
      </c>
      <c r="R21" s="107" t="s">
        <v>267</v>
      </c>
      <c r="S21" s="108">
        <v>4</v>
      </c>
      <c r="T21" s="110">
        <v>4</v>
      </c>
      <c r="U21" s="110">
        <v>5</v>
      </c>
      <c r="V21" s="121">
        <v>6</v>
      </c>
      <c r="W21" s="121">
        <v>7</v>
      </c>
      <c r="X21" s="121">
        <v>8</v>
      </c>
    </row>
    <row r="22" spans="1:24" ht="15" thickBot="1" x14ac:dyDescent="0.35">
      <c r="A22" s="569" t="s">
        <v>268</v>
      </c>
      <c r="B22" s="569"/>
      <c r="C22" s="569"/>
    </row>
    <row r="23" spans="1:24" ht="16.2" thickBot="1" x14ac:dyDescent="0.35">
      <c r="A23" s="128" t="s">
        <v>269</v>
      </c>
      <c r="B23" s="128" t="s">
        <v>270</v>
      </c>
      <c r="R23" s="640" t="s">
        <v>271</v>
      </c>
      <c r="S23" s="641"/>
      <c r="T23" s="641"/>
      <c r="U23" s="641"/>
      <c r="V23" s="641"/>
      <c r="W23" s="641"/>
      <c r="X23" s="642"/>
    </row>
    <row r="24" spans="1:24" ht="16.5" customHeight="1" thickTop="1" thickBot="1" x14ac:dyDescent="0.35">
      <c r="A24" s="129" t="s">
        <v>272</v>
      </c>
      <c r="B24" s="129" t="s">
        <v>273</v>
      </c>
      <c r="R24" s="651" t="s">
        <v>252</v>
      </c>
      <c r="S24" s="652"/>
      <c r="T24" s="645">
        <v>0</v>
      </c>
      <c r="U24" s="645">
        <v>1</v>
      </c>
      <c r="V24" s="645">
        <v>2</v>
      </c>
      <c r="W24" s="645">
        <v>3</v>
      </c>
      <c r="X24" s="645">
        <v>4</v>
      </c>
    </row>
    <row r="25" spans="1:24" ht="15.75" customHeight="1" thickBot="1" x14ac:dyDescent="0.35">
      <c r="A25" s="130" t="s">
        <v>229</v>
      </c>
      <c r="B25" s="131" t="s">
        <v>274</v>
      </c>
      <c r="R25" s="647" t="s">
        <v>253</v>
      </c>
      <c r="S25" s="648"/>
      <c r="T25" s="646"/>
      <c r="U25" s="646"/>
      <c r="V25" s="646"/>
      <c r="W25" s="646"/>
      <c r="X25" s="646"/>
    </row>
    <row r="26" spans="1:24" ht="16.5" customHeight="1" thickBot="1" x14ac:dyDescent="0.35">
      <c r="A26" s="132" t="s">
        <v>275</v>
      </c>
      <c r="B26" s="133" t="s">
        <v>276</v>
      </c>
      <c r="R26" s="656" t="s">
        <v>256</v>
      </c>
      <c r="S26" s="657"/>
      <c r="T26" s="134" t="s">
        <v>277</v>
      </c>
      <c r="U26" s="135" t="s">
        <v>272</v>
      </c>
      <c r="V26" s="135" t="s">
        <v>229</v>
      </c>
      <c r="W26" s="135" t="s">
        <v>275</v>
      </c>
      <c r="X26" s="134" t="s">
        <v>278</v>
      </c>
    </row>
    <row r="27" spans="1:24" ht="31.8" thickBot="1" x14ac:dyDescent="0.35">
      <c r="R27" s="658"/>
      <c r="S27" s="659"/>
      <c r="T27" s="136" t="s">
        <v>279</v>
      </c>
      <c r="U27" s="137" t="s">
        <v>280</v>
      </c>
      <c r="V27" s="137" t="s">
        <v>281</v>
      </c>
      <c r="W27" s="137" t="s">
        <v>282</v>
      </c>
      <c r="X27" s="136" t="s">
        <v>283</v>
      </c>
    </row>
    <row r="28" spans="1:24" ht="16.5" customHeight="1" thickBot="1" x14ac:dyDescent="0.35">
      <c r="R28" s="107" t="s">
        <v>260</v>
      </c>
      <c r="S28" s="108">
        <v>0</v>
      </c>
      <c r="T28" s="109" t="s">
        <v>228</v>
      </c>
      <c r="U28" s="109" t="s">
        <v>228</v>
      </c>
      <c r="V28" s="109" t="s">
        <v>228</v>
      </c>
      <c r="W28" s="110" t="s">
        <v>284</v>
      </c>
      <c r="X28" s="110" t="s">
        <v>284</v>
      </c>
    </row>
    <row r="29" spans="1:24" ht="15.75" customHeight="1" thickBot="1" x14ac:dyDescent="0.35">
      <c r="R29" s="117" t="s">
        <v>262</v>
      </c>
      <c r="S29" s="118">
        <v>1</v>
      </c>
      <c r="T29" s="109" t="s">
        <v>228</v>
      </c>
      <c r="U29" s="109" t="s">
        <v>228</v>
      </c>
      <c r="V29" s="110" t="s">
        <v>284</v>
      </c>
      <c r="W29" s="110" t="s">
        <v>284</v>
      </c>
      <c r="X29" s="110" t="s">
        <v>284</v>
      </c>
    </row>
    <row r="30" spans="1:24" ht="16.5" customHeight="1" thickBot="1" x14ac:dyDescent="0.35">
      <c r="R30" s="107" t="s">
        <v>264</v>
      </c>
      <c r="S30" s="108">
        <v>2</v>
      </c>
      <c r="T30" s="109" t="s">
        <v>228</v>
      </c>
      <c r="U30" s="110" t="s">
        <v>284</v>
      </c>
      <c r="V30" s="110" t="s">
        <v>284</v>
      </c>
      <c r="W30" s="110" t="s">
        <v>284</v>
      </c>
      <c r="X30" s="121" t="s">
        <v>230</v>
      </c>
    </row>
    <row r="31" spans="1:24" ht="16.2" thickBot="1" x14ac:dyDescent="0.35">
      <c r="R31" s="117" t="s">
        <v>266</v>
      </c>
      <c r="S31" s="118">
        <v>3</v>
      </c>
      <c r="T31" s="110" t="s">
        <v>284</v>
      </c>
      <c r="U31" s="110" t="s">
        <v>284</v>
      </c>
      <c r="V31" s="110" t="s">
        <v>284</v>
      </c>
      <c r="W31" s="121" t="s">
        <v>230</v>
      </c>
      <c r="X31" s="121" t="s">
        <v>230</v>
      </c>
    </row>
    <row r="32" spans="1:24" ht="16.2" thickBot="1" x14ac:dyDescent="0.35">
      <c r="R32" s="107" t="s">
        <v>267</v>
      </c>
      <c r="S32" s="108">
        <v>4</v>
      </c>
      <c r="T32" s="110" t="s">
        <v>284</v>
      </c>
      <c r="U32" s="110" t="s">
        <v>284</v>
      </c>
      <c r="V32" s="121" t="s">
        <v>230</v>
      </c>
      <c r="W32" s="121" t="s">
        <v>230</v>
      </c>
      <c r="X32" s="121" t="s">
        <v>230</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5" zoomScale="90" zoomScaleNormal="70" zoomScaleSheetLayoutView="90" zoomScalePageLayoutView="70" workbookViewId="0">
      <selection activeCell="D3" sqref="D3:D12"/>
    </sheetView>
  </sheetViews>
  <sheetFormatPr defaultColWidth="8.88671875" defaultRowHeight="14.4" x14ac:dyDescent="0.3"/>
  <cols>
    <col min="1" max="1" width="20.109375" style="141" customWidth="1"/>
    <col min="2" max="2" width="53.33203125" style="141" customWidth="1"/>
    <col min="3" max="3" width="58.44140625" style="141" customWidth="1"/>
    <col min="4" max="4" width="73.44140625" style="141" customWidth="1"/>
    <col min="5" max="16384" width="8.88671875" style="141"/>
  </cols>
  <sheetData>
    <row r="1" spans="1:4" s="142" customFormat="1" ht="18.75" customHeight="1" x14ac:dyDescent="0.3">
      <c r="A1" s="660" t="s">
        <v>285</v>
      </c>
      <c r="B1" s="660" t="s">
        <v>2</v>
      </c>
      <c r="C1" s="660" t="s">
        <v>72</v>
      </c>
      <c r="D1" s="660" t="s">
        <v>73</v>
      </c>
    </row>
    <row r="2" spans="1:4" s="142" customFormat="1" ht="18.75" customHeight="1" thickBot="1" x14ac:dyDescent="0.35">
      <c r="A2" s="661"/>
      <c r="B2" s="661"/>
      <c r="C2" s="661"/>
      <c r="D2" s="661"/>
    </row>
    <row r="3" spans="1:4" ht="28.5" customHeight="1" x14ac:dyDescent="0.3">
      <c r="A3" s="669" t="s">
        <v>76</v>
      </c>
      <c r="B3" s="668" t="s">
        <v>286</v>
      </c>
      <c r="C3" s="668" t="s">
        <v>77</v>
      </c>
      <c r="D3" s="143" t="s">
        <v>118</v>
      </c>
    </row>
    <row r="4" spans="1:4" ht="16.5" customHeight="1" x14ac:dyDescent="0.3">
      <c r="A4" s="665"/>
      <c r="B4" s="664"/>
      <c r="C4" s="663"/>
      <c r="D4" s="144" t="s">
        <v>79</v>
      </c>
    </row>
    <row r="5" spans="1:4" ht="16.5" customHeight="1" x14ac:dyDescent="0.3">
      <c r="A5" s="665"/>
      <c r="B5" s="664"/>
      <c r="C5" s="662" t="s">
        <v>80</v>
      </c>
      <c r="D5" s="144" t="s">
        <v>81</v>
      </c>
    </row>
    <row r="6" spans="1:4" ht="21.75" customHeight="1" x14ac:dyDescent="0.3">
      <c r="A6" s="665"/>
      <c r="B6" s="664"/>
      <c r="C6" s="663"/>
      <c r="D6" s="144" t="s">
        <v>287</v>
      </c>
    </row>
    <row r="7" spans="1:4" ht="35.25" customHeight="1" x14ac:dyDescent="0.3">
      <c r="A7" s="665"/>
      <c r="B7" s="664"/>
      <c r="C7" s="145" t="s">
        <v>84</v>
      </c>
      <c r="D7" s="144" t="s">
        <v>85</v>
      </c>
    </row>
    <row r="8" spans="1:4" ht="18.75" customHeight="1" x14ac:dyDescent="0.3">
      <c r="A8" s="665"/>
      <c r="B8" s="664"/>
      <c r="C8" s="145" t="s">
        <v>87</v>
      </c>
      <c r="D8" s="144" t="s">
        <v>88</v>
      </c>
    </row>
    <row r="9" spans="1:4" ht="18.75" customHeight="1" x14ac:dyDescent="0.3">
      <c r="A9" s="665"/>
      <c r="B9" s="664"/>
      <c r="C9" s="145" t="s">
        <v>89</v>
      </c>
      <c r="D9" s="144" t="s">
        <v>90</v>
      </c>
    </row>
    <row r="10" spans="1:4" ht="18.75" customHeight="1" x14ac:dyDescent="0.3">
      <c r="A10" s="665"/>
      <c r="B10" s="664"/>
      <c r="C10" s="145" t="s">
        <v>91</v>
      </c>
      <c r="D10" s="144" t="s">
        <v>92</v>
      </c>
    </row>
    <row r="11" spans="1:4" ht="30" customHeight="1" thickBot="1" x14ac:dyDescent="0.35">
      <c r="A11" s="665"/>
      <c r="B11" s="664"/>
      <c r="C11" s="145" t="s">
        <v>94</v>
      </c>
      <c r="D11" s="144" t="s">
        <v>95</v>
      </c>
    </row>
    <row r="12" spans="1:4" ht="23.25" customHeight="1" x14ac:dyDescent="0.3">
      <c r="A12" s="669" t="s">
        <v>96</v>
      </c>
      <c r="B12" s="668" t="s">
        <v>288</v>
      </c>
      <c r="C12" s="667" t="s">
        <v>97</v>
      </c>
      <c r="D12" s="143" t="s">
        <v>98</v>
      </c>
    </row>
    <row r="13" spans="1:4" ht="30.75" customHeight="1" x14ac:dyDescent="0.3">
      <c r="A13" s="665"/>
      <c r="B13" s="664"/>
      <c r="C13" s="666"/>
      <c r="D13" s="144" t="s">
        <v>100</v>
      </c>
    </row>
    <row r="14" spans="1:4" ht="30.75" customHeight="1" x14ac:dyDescent="0.3">
      <c r="A14" s="665"/>
      <c r="B14" s="664"/>
      <c r="C14" s="666"/>
      <c r="D14" s="144" t="s">
        <v>102</v>
      </c>
    </row>
    <row r="15" spans="1:4" ht="30.75" customHeight="1" thickBot="1" x14ac:dyDescent="0.35">
      <c r="A15" s="671"/>
      <c r="B15" s="670"/>
      <c r="C15" s="149" t="s">
        <v>104</v>
      </c>
      <c r="D15" s="146" t="s">
        <v>105</v>
      </c>
    </row>
    <row r="16" spans="1:4" ht="35.25" customHeight="1" x14ac:dyDescent="0.3">
      <c r="A16" s="669" t="s">
        <v>106</v>
      </c>
      <c r="B16" s="668" t="s">
        <v>289</v>
      </c>
      <c r="C16" s="151" t="s">
        <v>107</v>
      </c>
      <c r="D16" s="147" t="s">
        <v>290</v>
      </c>
    </row>
    <row r="17" spans="1:4" ht="17.25" customHeight="1" x14ac:dyDescent="0.3">
      <c r="A17" s="665"/>
      <c r="B17" s="664"/>
      <c r="C17" s="673" t="s">
        <v>108</v>
      </c>
      <c r="D17" s="144" t="s">
        <v>109</v>
      </c>
    </row>
    <row r="18" spans="1:4" ht="17.25" customHeight="1" x14ac:dyDescent="0.3">
      <c r="A18" s="665"/>
      <c r="B18" s="664"/>
      <c r="C18" s="673"/>
      <c r="D18" s="144" t="s">
        <v>110</v>
      </c>
    </row>
    <row r="19" spans="1:4" ht="17.25" customHeight="1" x14ac:dyDescent="0.3">
      <c r="A19" s="665"/>
      <c r="B19" s="664"/>
      <c r="C19" s="676"/>
      <c r="D19" s="144" t="s">
        <v>111</v>
      </c>
    </row>
    <row r="20" spans="1:4" ht="34.5" customHeight="1" x14ac:dyDescent="0.3">
      <c r="A20" s="665"/>
      <c r="B20" s="664"/>
      <c r="C20" s="275" t="s">
        <v>112</v>
      </c>
      <c r="D20" s="144" t="s">
        <v>113</v>
      </c>
    </row>
    <row r="21" spans="1:4" ht="17.25" customHeight="1" x14ac:dyDescent="0.3">
      <c r="A21" s="665"/>
      <c r="B21" s="664"/>
      <c r="C21" s="148" t="s">
        <v>114</v>
      </c>
      <c r="D21" s="144" t="s">
        <v>115</v>
      </c>
    </row>
    <row r="22" spans="1:4" ht="17.25" customHeight="1" x14ac:dyDescent="0.3">
      <c r="A22" s="665"/>
      <c r="B22" s="664"/>
      <c r="C22" s="148" t="s">
        <v>116</v>
      </c>
      <c r="D22" s="144" t="s">
        <v>117</v>
      </c>
    </row>
    <row r="23" spans="1:4" ht="17.25" customHeight="1" x14ac:dyDescent="0.3">
      <c r="A23" s="665"/>
      <c r="B23" s="663"/>
      <c r="C23" s="148" t="s">
        <v>77</v>
      </c>
      <c r="D23" s="144" t="s">
        <v>118</v>
      </c>
    </row>
    <row r="24" spans="1:4" ht="17.25" customHeight="1" x14ac:dyDescent="0.3">
      <c r="A24" s="665"/>
      <c r="B24" s="663"/>
      <c r="C24" s="145" t="s">
        <v>84</v>
      </c>
      <c r="D24" s="144" t="s">
        <v>85</v>
      </c>
    </row>
    <row r="25" spans="1:4" ht="17.25" customHeight="1" thickBot="1" x14ac:dyDescent="0.35">
      <c r="A25" s="671"/>
      <c r="B25" s="672"/>
      <c r="C25" s="150" t="s">
        <v>87</v>
      </c>
      <c r="D25" s="146" t="s">
        <v>88</v>
      </c>
    </row>
    <row r="26" spans="1:4" ht="30.75" customHeight="1" x14ac:dyDescent="0.3">
      <c r="A26" s="669" t="s">
        <v>119</v>
      </c>
      <c r="B26" s="668" t="s">
        <v>291</v>
      </c>
      <c r="C26" s="255" t="s">
        <v>120</v>
      </c>
      <c r="D26" s="147" t="s">
        <v>121</v>
      </c>
    </row>
    <row r="27" spans="1:4" ht="17.25" customHeight="1" x14ac:dyDescent="0.3">
      <c r="A27" s="674"/>
      <c r="B27" s="674"/>
      <c r="C27" s="673" t="s">
        <v>108</v>
      </c>
      <c r="D27" s="144" t="s">
        <v>109</v>
      </c>
    </row>
    <row r="28" spans="1:4" ht="17.25" customHeight="1" x14ac:dyDescent="0.3">
      <c r="A28" s="674"/>
      <c r="B28" s="674"/>
      <c r="C28" s="673"/>
      <c r="D28" s="144" t="s">
        <v>111</v>
      </c>
    </row>
    <row r="29" spans="1:4" ht="15.75" customHeight="1" x14ac:dyDescent="0.3">
      <c r="A29" s="674"/>
      <c r="B29" s="674"/>
      <c r="C29" s="673"/>
      <c r="D29" s="144" t="s">
        <v>110</v>
      </c>
    </row>
    <row r="30" spans="1:4" ht="28.5" customHeight="1" x14ac:dyDescent="0.3">
      <c r="A30" s="674"/>
      <c r="B30" s="674"/>
      <c r="C30" s="275" t="s">
        <v>112</v>
      </c>
      <c r="D30" s="144" t="s">
        <v>113</v>
      </c>
    </row>
    <row r="31" spans="1:4" ht="42.75" customHeight="1" thickBot="1" x14ac:dyDescent="0.35">
      <c r="A31" s="675"/>
      <c r="B31" s="675"/>
      <c r="C31" s="149" t="s">
        <v>114</v>
      </c>
      <c r="D31" s="146" t="s">
        <v>115</v>
      </c>
    </row>
    <row r="32" spans="1:4" ht="27.75" customHeight="1" x14ac:dyDescent="0.3">
      <c r="A32" s="665" t="s">
        <v>122</v>
      </c>
      <c r="B32" s="664" t="s">
        <v>292</v>
      </c>
      <c r="C32" s="664" t="s">
        <v>77</v>
      </c>
      <c r="D32" s="144" t="s">
        <v>118</v>
      </c>
    </row>
    <row r="33" spans="1:4" ht="15.75" customHeight="1" x14ac:dyDescent="0.3">
      <c r="A33" s="666"/>
      <c r="B33" s="662"/>
      <c r="C33" s="663"/>
      <c r="D33" s="144" t="s">
        <v>79</v>
      </c>
    </row>
    <row r="34" spans="1:4" ht="15.75" customHeight="1" x14ac:dyDescent="0.3">
      <c r="A34" s="665"/>
      <c r="B34" s="664"/>
      <c r="C34" s="662" t="s">
        <v>80</v>
      </c>
      <c r="D34" s="144" t="s">
        <v>81</v>
      </c>
    </row>
    <row r="35" spans="1:4" ht="15.75" customHeight="1" x14ac:dyDescent="0.3">
      <c r="A35" s="665"/>
      <c r="B35" s="664"/>
      <c r="C35" s="663"/>
      <c r="D35" s="144" t="s">
        <v>287</v>
      </c>
    </row>
    <row r="36" spans="1:4" ht="15.75" customHeight="1" x14ac:dyDescent="0.3">
      <c r="A36" s="665"/>
      <c r="B36" s="664"/>
      <c r="C36" s="145" t="s">
        <v>84</v>
      </c>
      <c r="D36" s="144" t="s">
        <v>85</v>
      </c>
    </row>
    <row r="37" spans="1:4" ht="15.75" customHeight="1" x14ac:dyDescent="0.3">
      <c r="A37" s="665"/>
      <c r="B37" s="664"/>
      <c r="C37" s="145" t="s">
        <v>87</v>
      </c>
      <c r="D37" s="144" t="s">
        <v>88</v>
      </c>
    </row>
    <row r="38" spans="1:4" ht="15.75" customHeight="1" x14ac:dyDescent="0.3">
      <c r="A38" s="665"/>
      <c r="B38" s="664"/>
      <c r="C38" s="145" t="s">
        <v>89</v>
      </c>
      <c r="D38" s="144" t="s">
        <v>90</v>
      </c>
    </row>
    <row r="39" spans="1:4" ht="15.75" customHeight="1" x14ac:dyDescent="0.3">
      <c r="A39" s="665"/>
      <c r="B39" s="664"/>
      <c r="C39" s="145" t="s">
        <v>91</v>
      </c>
      <c r="D39" s="144" t="s">
        <v>92</v>
      </c>
    </row>
    <row r="40" spans="1:4" ht="15.75" customHeight="1" thickBot="1" x14ac:dyDescent="0.35">
      <c r="A40" s="665"/>
      <c r="B40" s="664"/>
      <c r="C40" s="145" t="s">
        <v>94</v>
      </c>
      <c r="D40" s="144" t="s">
        <v>95</v>
      </c>
    </row>
    <row r="41" spans="1:4" ht="25.5" customHeight="1" x14ac:dyDescent="0.3">
      <c r="A41" s="669" t="s">
        <v>123</v>
      </c>
      <c r="B41" s="668" t="s">
        <v>293</v>
      </c>
      <c r="C41" s="151" t="s">
        <v>124</v>
      </c>
      <c r="D41" s="143" t="s">
        <v>125</v>
      </c>
    </row>
    <row r="42" spans="1:4" ht="40.5" customHeight="1" thickBot="1" x14ac:dyDescent="0.35">
      <c r="A42" s="677"/>
      <c r="B42" s="672"/>
      <c r="C42" s="150" t="s">
        <v>126</v>
      </c>
      <c r="D42" s="146" t="s">
        <v>127</v>
      </c>
    </row>
    <row r="43" spans="1:4" ht="38.25" customHeight="1" x14ac:dyDescent="0.3">
      <c r="A43" s="669" t="s">
        <v>128</v>
      </c>
      <c r="B43" s="668" t="s">
        <v>294</v>
      </c>
      <c r="C43" s="145" t="s">
        <v>129</v>
      </c>
      <c r="D43" s="142" t="s">
        <v>130</v>
      </c>
    </row>
    <row r="44" spans="1:4" ht="15.75" customHeight="1" x14ac:dyDescent="0.3">
      <c r="A44" s="678"/>
      <c r="B44" s="663"/>
      <c r="C44" s="145" t="s">
        <v>131</v>
      </c>
      <c r="D44" s="142" t="s">
        <v>132</v>
      </c>
    </row>
    <row r="45" spans="1:4" ht="32.25" customHeight="1" x14ac:dyDescent="0.3">
      <c r="A45" s="678"/>
      <c r="B45" s="663"/>
      <c r="C45" s="145" t="s">
        <v>133</v>
      </c>
      <c r="D45" s="142" t="s">
        <v>134</v>
      </c>
    </row>
    <row r="46" spans="1:4" ht="27.75" customHeight="1" x14ac:dyDescent="0.3">
      <c r="A46" s="678"/>
      <c r="B46" s="663"/>
      <c r="C46" s="145" t="s">
        <v>135</v>
      </c>
      <c r="D46" s="142" t="s">
        <v>102</v>
      </c>
    </row>
    <row r="47" spans="1:4" ht="31.5" customHeight="1" x14ac:dyDescent="0.3">
      <c r="A47" s="678"/>
      <c r="B47" s="663"/>
      <c r="C47" s="145" t="s">
        <v>104</v>
      </c>
      <c r="D47" s="142" t="s">
        <v>105</v>
      </c>
    </row>
    <row r="48" spans="1:4" ht="15.75" customHeight="1" x14ac:dyDescent="0.3">
      <c r="A48" s="678"/>
      <c r="B48" s="663"/>
      <c r="C48" s="145" t="s">
        <v>136</v>
      </c>
      <c r="D48" s="142" t="s">
        <v>137</v>
      </c>
    </row>
    <row r="49" spans="1:4" ht="15.75" customHeight="1" x14ac:dyDescent="0.3">
      <c r="A49" s="678"/>
      <c r="B49" s="663"/>
      <c r="C49" s="145" t="s">
        <v>138</v>
      </c>
      <c r="D49" s="142" t="s">
        <v>139</v>
      </c>
    </row>
    <row r="50" spans="1:4" ht="35.25" customHeight="1" x14ac:dyDescent="0.3">
      <c r="A50" s="678"/>
      <c r="B50" s="663"/>
      <c r="C50" s="145" t="s">
        <v>140</v>
      </c>
      <c r="D50" s="142"/>
    </row>
    <row r="51" spans="1:4" ht="27.75" customHeight="1" x14ac:dyDescent="0.3">
      <c r="A51" s="678"/>
      <c r="B51" s="663"/>
      <c r="C51" s="145" t="s">
        <v>141</v>
      </c>
      <c r="D51" s="142"/>
    </row>
    <row r="52" spans="1:4" ht="21" customHeight="1" thickBot="1" x14ac:dyDescent="0.35">
      <c r="A52" s="678"/>
      <c r="B52" s="672"/>
      <c r="C52" s="148" t="s">
        <v>142</v>
      </c>
      <c r="D52" s="142"/>
    </row>
    <row r="53" spans="1:4" ht="30.75" customHeight="1" x14ac:dyDescent="0.3">
      <c r="A53" s="665" t="s">
        <v>143</v>
      </c>
      <c r="B53" s="668" t="s">
        <v>295</v>
      </c>
      <c r="C53" s="148" t="s">
        <v>129</v>
      </c>
      <c r="D53" s="142" t="s">
        <v>130</v>
      </c>
    </row>
    <row r="54" spans="1:4" ht="21" customHeight="1" x14ac:dyDescent="0.3">
      <c r="A54" s="678"/>
      <c r="B54" s="663"/>
      <c r="C54" s="148" t="s">
        <v>144</v>
      </c>
      <c r="D54" s="142" t="s">
        <v>145</v>
      </c>
    </row>
    <row r="55" spans="1:4" ht="21" customHeight="1" x14ac:dyDescent="0.3">
      <c r="A55" s="678"/>
      <c r="B55" s="663"/>
      <c r="C55" s="148" t="s">
        <v>131</v>
      </c>
      <c r="D55" s="142" t="s">
        <v>132</v>
      </c>
    </row>
    <row r="56" spans="1:4" ht="21" customHeight="1" x14ac:dyDescent="0.3">
      <c r="A56" s="678"/>
      <c r="B56" s="663"/>
      <c r="C56" s="673" t="s">
        <v>146</v>
      </c>
      <c r="D56" s="142" t="s">
        <v>147</v>
      </c>
    </row>
    <row r="57" spans="1:4" ht="21" customHeight="1" x14ac:dyDescent="0.3">
      <c r="A57" s="678"/>
      <c r="B57" s="663"/>
      <c r="C57" s="673"/>
      <c r="D57" s="142" t="s">
        <v>148</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4"/>
  <sheetViews>
    <sheetView topLeftCell="K1" zoomScale="70" zoomScaleNormal="70" zoomScaleSheetLayoutView="75" workbookViewId="0">
      <selection activeCell="T6" sqref="T6:T9"/>
    </sheetView>
  </sheetViews>
  <sheetFormatPr defaultColWidth="8.88671875" defaultRowHeight="14.4" x14ac:dyDescent="0.3"/>
  <cols>
    <col min="1" max="1" width="3.6640625" style="152" customWidth="1"/>
    <col min="2" max="2" width="38.6640625" style="152" customWidth="1"/>
    <col min="3" max="3" width="4.6640625" style="152" customWidth="1"/>
    <col min="4" max="4" width="4.88671875" style="152" customWidth="1"/>
    <col min="5" max="5" width="5.6640625" style="152" customWidth="1"/>
    <col min="6" max="6" width="23.109375" style="153" customWidth="1"/>
    <col min="7" max="9" width="2.44140625" style="153" bestFit="1" customWidth="1"/>
    <col min="10" max="10" width="15.5546875" style="153" customWidth="1"/>
    <col min="11" max="11" width="18.109375" style="155" bestFit="1" customWidth="1"/>
    <col min="12" max="12" width="4.44140625" style="154" bestFit="1" customWidth="1"/>
    <col min="13" max="13" width="4.33203125" style="154" bestFit="1" customWidth="1"/>
    <col min="14" max="14" width="5" style="154" bestFit="1" customWidth="1"/>
    <col min="15" max="15" width="7.6640625" style="154" customWidth="1"/>
    <col min="16" max="16" width="20.44140625" style="154" bestFit="1" customWidth="1"/>
    <col min="17" max="17" width="33.6640625" style="152" customWidth="1"/>
    <col min="18" max="18" width="40.5546875" style="152" customWidth="1"/>
    <col min="19" max="19" width="58.88671875" style="152" customWidth="1"/>
    <col min="20" max="20" width="48.33203125" style="152" customWidth="1"/>
    <col min="21" max="21" width="19" style="152" customWidth="1"/>
    <col min="22" max="16384" width="8.88671875" style="152"/>
  </cols>
  <sheetData>
    <row r="1" spans="2:22" ht="21.75" customHeight="1" x14ac:dyDescent="0.3">
      <c r="B1" s="679" t="s">
        <v>214</v>
      </c>
      <c r="C1" s="680"/>
      <c r="D1" s="680"/>
      <c r="E1" s="680"/>
      <c r="F1" s="680"/>
      <c r="G1" s="680"/>
      <c r="H1" s="680"/>
      <c r="I1" s="680"/>
      <c r="J1" s="680"/>
      <c r="K1" s="680"/>
      <c r="L1" s="680"/>
      <c r="M1" s="680"/>
      <c r="N1" s="680"/>
      <c r="O1" s="680"/>
      <c r="P1" s="680"/>
      <c r="Q1" s="680"/>
      <c r="R1" s="680"/>
      <c r="S1" s="680"/>
      <c r="T1" s="680"/>
      <c r="U1" s="681"/>
    </row>
    <row r="2" spans="2:22" ht="53.25" customHeight="1" x14ac:dyDescent="0.3">
      <c r="B2" s="682"/>
      <c r="C2" s="683"/>
      <c r="D2" s="683"/>
      <c r="E2" s="683"/>
      <c r="F2" s="683"/>
      <c r="G2" s="683"/>
      <c r="H2" s="683"/>
      <c r="I2" s="683"/>
      <c r="J2" s="683"/>
      <c r="K2" s="683"/>
      <c r="L2" s="683"/>
      <c r="M2" s="683"/>
      <c r="N2" s="683"/>
      <c r="O2" s="683"/>
      <c r="P2" s="683"/>
      <c r="Q2" s="683"/>
      <c r="R2" s="683"/>
      <c r="S2" s="683"/>
      <c r="T2" s="683"/>
      <c r="U2" s="681"/>
    </row>
    <row r="3" spans="2:22" ht="15" thickBot="1" x14ac:dyDescent="0.35">
      <c r="V3" s="494"/>
    </row>
    <row r="4" spans="2:22" s="153" customFormat="1" ht="18.75" customHeight="1" thickBot="1" x14ac:dyDescent="0.35">
      <c r="B4" s="699" t="s">
        <v>4</v>
      </c>
      <c r="C4" s="709" t="s">
        <v>65</v>
      </c>
      <c r="D4" s="709" t="s">
        <v>66</v>
      </c>
      <c r="E4" s="709" t="s">
        <v>67</v>
      </c>
      <c r="F4" s="699" t="s">
        <v>213</v>
      </c>
      <c r="G4" s="699" t="s">
        <v>65</v>
      </c>
      <c r="H4" s="699" t="s">
        <v>215</v>
      </c>
      <c r="I4" s="699" t="s">
        <v>67</v>
      </c>
      <c r="J4" s="699" t="s">
        <v>71</v>
      </c>
      <c r="K4" s="699" t="s">
        <v>75</v>
      </c>
      <c r="L4" s="699" t="s">
        <v>216</v>
      </c>
      <c r="M4" s="699" t="s">
        <v>217</v>
      </c>
      <c r="N4" s="713" t="s">
        <v>218</v>
      </c>
      <c r="O4" s="715" t="s">
        <v>219</v>
      </c>
      <c r="P4" s="245"/>
      <c r="Q4" s="691" t="s">
        <v>220</v>
      </c>
      <c r="R4" s="691" t="s">
        <v>221</v>
      </c>
      <c r="S4" s="717" t="s">
        <v>350</v>
      </c>
      <c r="T4" s="711" t="s">
        <v>222</v>
      </c>
      <c r="U4" s="684" t="s">
        <v>352</v>
      </c>
    </row>
    <row r="5" spans="2:22" s="153" customFormat="1" ht="31.5" customHeight="1" thickTop="1" thickBot="1" x14ac:dyDescent="0.35">
      <c r="B5" s="700"/>
      <c r="C5" s="710"/>
      <c r="D5" s="710"/>
      <c r="E5" s="710"/>
      <c r="F5" s="700"/>
      <c r="G5" s="700"/>
      <c r="H5" s="700"/>
      <c r="I5" s="700"/>
      <c r="J5" s="700"/>
      <c r="K5" s="700"/>
      <c r="L5" s="700"/>
      <c r="M5" s="700"/>
      <c r="N5" s="714"/>
      <c r="O5" s="716"/>
      <c r="P5" s="246" t="s">
        <v>223</v>
      </c>
      <c r="Q5" s="692"/>
      <c r="R5" s="692"/>
      <c r="S5" s="718"/>
      <c r="T5" s="712"/>
      <c r="U5" s="685"/>
    </row>
    <row r="6" spans="2:22" s="153" customFormat="1" ht="30.75" customHeight="1" thickBot="1" x14ac:dyDescent="0.35">
      <c r="B6" s="343"/>
      <c r="C6" s="353">
        <f>'Impact Assessment Results'!H4</f>
        <v>2</v>
      </c>
      <c r="D6" s="354">
        <f>'Impact Assessment Results'!I4</f>
        <v>3</v>
      </c>
      <c r="E6" s="355">
        <f>'Impact Assessment Results'!J4</f>
        <v>4</v>
      </c>
      <c r="F6" s="693"/>
      <c r="G6" s="374" t="s">
        <v>9</v>
      </c>
      <c r="H6" s="375" t="s">
        <v>9</v>
      </c>
      <c r="I6" s="376"/>
      <c r="J6" s="319">
        <f>'Threat Assessment Results'!G4</f>
        <v>0</v>
      </c>
      <c r="K6" s="319">
        <f>'Threat Assessment Results'!I4</f>
        <v>0</v>
      </c>
      <c r="L6" s="403">
        <f t="shared" ref="L6:L29" si="0">IF(G6=""," ",C6+J6+K6)</f>
        <v>2</v>
      </c>
      <c r="M6" s="404">
        <f t="shared" ref="M6:M29" si="1">IF(H6=""," ",D6+J6+K6)</f>
        <v>3</v>
      </c>
      <c r="N6" s="405" t="str">
        <f t="shared" ref="N6:N29" si="2">IF(I6=""," ",E6+J6+K6)</f>
        <v xml:space="preserve"> </v>
      </c>
      <c r="O6" s="406">
        <f>MAX(L6:N6)</f>
        <v>3</v>
      </c>
      <c r="P6" s="208" t="str">
        <f>IF(O6&lt;=2,"LOW",IF(O6&lt;=5,"MEDIUM","HIGH"))</f>
        <v>MEDIUM</v>
      </c>
      <c r="Q6" s="475" t="s">
        <v>312</v>
      </c>
      <c r="R6" s="332" t="s">
        <v>311</v>
      </c>
      <c r="S6" s="703"/>
      <c r="T6" s="703"/>
      <c r="U6" s="208" t="s">
        <v>351</v>
      </c>
    </row>
    <row r="7" spans="2:22" s="153" customFormat="1" ht="30.75" customHeight="1" thickBot="1" x14ac:dyDescent="0.35">
      <c r="B7" s="344"/>
      <c r="C7" s="356">
        <f>'Impact Assessment Results'!H5</f>
        <v>4</v>
      </c>
      <c r="D7" s="248">
        <f>'Impact Assessment Results'!I5</f>
        <v>2</v>
      </c>
      <c r="E7" s="295">
        <f>'Impact Assessment Results'!J5</f>
        <v>3</v>
      </c>
      <c r="F7" s="694"/>
      <c r="G7" s="377" t="s">
        <v>9</v>
      </c>
      <c r="H7" s="378" t="s">
        <v>9</v>
      </c>
      <c r="I7" s="379"/>
      <c r="J7" s="320">
        <f>'Threat Assessment Results'!G8</f>
        <v>0</v>
      </c>
      <c r="K7" s="320">
        <f>'Threat Assessment Results'!I8</f>
        <v>0</v>
      </c>
      <c r="L7" s="407">
        <f t="shared" si="0"/>
        <v>4</v>
      </c>
      <c r="M7" s="408">
        <f t="shared" si="1"/>
        <v>2</v>
      </c>
      <c r="N7" s="409" t="str">
        <f t="shared" si="2"/>
        <v xml:space="preserve"> </v>
      </c>
      <c r="O7" s="410">
        <f t="shared" ref="O7:O10" si="3">MAX(L7:N7)</f>
        <v>4</v>
      </c>
      <c r="P7" s="208" t="str">
        <f t="shared" ref="P7:P72" si="4">IF(O7&lt;=2,"LOW",IF(O7&lt;=5,"MEDIUM","HIGH"))</f>
        <v>MEDIUM</v>
      </c>
      <c r="Q7" s="476" t="s">
        <v>312</v>
      </c>
      <c r="R7" s="333" t="s">
        <v>311</v>
      </c>
      <c r="S7" s="701"/>
      <c r="T7" s="701"/>
      <c r="U7" s="208" t="s">
        <v>351</v>
      </c>
    </row>
    <row r="8" spans="2:22" s="153" customFormat="1" ht="15" thickBot="1" x14ac:dyDescent="0.35">
      <c r="B8" s="344"/>
      <c r="C8" s="356">
        <f>'Impact Assessment Results'!H6</f>
        <v>4</v>
      </c>
      <c r="D8" s="248">
        <f>'Impact Assessment Results'!I6</f>
        <v>3</v>
      </c>
      <c r="E8" s="295">
        <f>'Impact Assessment Results'!J6</f>
        <v>4</v>
      </c>
      <c r="F8" s="694"/>
      <c r="G8" s="377" t="s">
        <v>9</v>
      </c>
      <c r="H8" s="378" t="s">
        <v>9</v>
      </c>
      <c r="I8" s="379"/>
      <c r="J8" s="320">
        <f>'Threat Assessment Results'!G12</f>
        <v>0</v>
      </c>
      <c r="K8" s="320">
        <f>'Threat Assessment Results'!I12</f>
        <v>0</v>
      </c>
      <c r="L8" s="407">
        <f t="shared" si="0"/>
        <v>4</v>
      </c>
      <c r="M8" s="408">
        <f t="shared" si="1"/>
        <v>3</v>
      </c>
      <c r="N8" s="409" t="str">
        <f t="shared" si="2"/>
        <v xml:space="preserve"> </v>
      </c>
      <c r="O8" s="410">
        <f t="shared" si="3"/>
        <v>4</v>
      </c>
      <c r="P8" s="208" t="str">
        <f t="shared" si="4"/>
        <v>MEDIUM</v>
      </c>
      <c r="Q8" s="476" t="s">
        <v>312</v>
      </c>
      <c r="R8" s="333" t="s">
        <v>311</v>
      </c>
      <c r="S8" s="701"/>
      <c r="T8" s="701"/>
      <c r="U8" s="208" t="s">
        <v>351</v>
      </c>
    </row>
    <row r="9" spans="2:22" s="153" customFormat="1" ht="42" customHeight="1" thickBot="1" x14ac:dyDescent="0.35">
      <c r="B9" s="344"/>
      <c r="C9" s="356">
        <f>'Impact Assessment Results'!H7</f>
        <v>0</v>
      </c>
      <c r="D9" s="248">
        <f>'Impact Assessment Results'!I7</f>
        <v>0</v>
      </c>
      <c r="E9" s="295">
        <f>'Impact Assessment Results'!J7</f>
        <v>0</v>
      </c>
      <c r="F9" s="694"/>
      <c r="G9" s="377" t="s">
        <v>9</v>
      </c>
      <c r="H9" s="378" t="s">
        <v>9</v>
      </c>
      <c r="I9" s="379"/>
      <c r="J9" s="320">
        <f>'Threat Assessment Results'!G16</f>
        <v>0</v>
      </c>
      <c r="K9" s="320">
        <f>'Threat Assessment Results'!I16</f>
        <v>0</v>
      </c>
      <c r="L9" s="407">
        <f t="shared" si="0"/>
        <v>0</v>
      </c>
      <c r="M9" s="408">
        <f t="shared" si="1"/>
        <v>0</v>
      </c>
      <c r="N9" s="409" t="str">
        <f t="shared" si="2"/>
        <v xml:space="preserve"> </v>
      </c>
      <c r="O9" s="410">
        <f t="shared" si="3"/>
        <v>0</v>
      </c>
      <c r="P9" s="208" t="str">
        <f t="shared" si="4"/>
        <v>LOW</v>
      </c>
      <c r="Q9" s="476" t="s">
        <v>312</v>
      </c>
      <c r="R9" s="333" t="s">
        <v>311</v>
      </c>
      <c r="S9" s="701"/>
      <c r="T9" s="701"/>
      <c r="U9" s="208" t="s">
        <v>351</v>
      </c>
    </row>
    <row r="10" spans="2:22" s="153" customFormat="1" ht="16.5" customHeight="1" thickBot="1" x14ac:dyDescent="0.35">
      <c r="B10" s="344"/>
      <c r="C10" s="356">
        <f>'Impact Assessment Results'!H8</f>
        <v>0</v>
      </c>
      <c r="D10" s="248">
        <f>'Impact Assessment Results'!I8</f>
        <v>0</v>
      </c>
      <c r="E10" s="295">
        <f>'Impact Assessment Results'!J8</f>
        <v>0</v>
      </c>
      <c r="F10" s="694"/>
      <c r="G10" s="377" t="s">
        <v>9</v>
      </c>
      <c r="H10" s="378" t="s">
        <v>9</v>
      </c>
      <c r="I10" s="379"/>
      <c r="J10" s="320">
        <f>'Threat Assessment Results'!G20</f>
        <v>0</v>
      </c>
      <c r="K10" s="320">
        <f>'Threat Assessment Results'!I20</f>
        <v>0</v>
      </c>
      <c r="L10" s="407">
        <f t="shared" si="0"/>
        <v>0</v>
      </c>
      <c r="M10" s="408">
        <f t="shared" si="1"/>
        <v>0</v>
      </c>
      <c r="N10" s="409" t="str">
        <f t="shared" si="2"/>
        <v xml:space="preserve"> </v>
      </c>
      <c r="O10" s="410">
        <f t="shared" si="3"/>
        <v>0</v>
      </c>
      <c r="P10" s="208" t="str">
        <f t="shared" si="4"/>
        <v>LOW</v>
      </c>
      <c r="Q10" s="476" t="s">
        <v>314</v>
      </c>
      <c r="R10" s="333" t="s">
        <v>311</v>
      </c>
      <c r="S10" s="701"/>
      <c r="T10" s="701"/>
      <c r="U10" s="208" t="s">
        <v>351</v>
      </c>
    </row>
    <row r="11" spans="2:22" s="153" customFormat="1" ht="40.5" customHeight="1" thickBot="1" x14ac:dyDescent="0.35">
      <c r="B11" s="345"/>
      <c r="C11" s="357">
        <f>'Impact Assessment Results'!H9</f>
        <v>0</v>
      </c>
      <c r="D11" s="249">
        <f>'Impact Assessment Results'!I9</f>
        <v>0</v>
      </c>
      <c r="E11" s="296">
        <f>'Impact Assessment Results'!J9</f>
        <v>0</v>
      </c>
      <c r="F11" s="695"/>
      <c r="G11" s="380" t="s">
        <v>9</v>
      </c>
      <c r="H11" s="381" t="s">
        <v>9</v>
      </c>
      <c r="I11" s="382"/>
      <c r="J11" s="321">
        <f>'Threat Assessment Results'!G24</f>
        <v>0</v>
      </c>
      <c r="K11" s="321">
        <f>'Threat Assessment Results'!I24</f>
        <v>0</v>
      </c>
      <c r="L11" s="411">
        <f t="shared" si="0"/>
        <v>0</v>
      </c>
      <c r="M11" s="412">
        <f t="shared" si="1"/>
        <v>0</v>
      </c>
      <c r="N11" s="413" t="str">
        <f t="shared" si="2"/>
        <v xml:space="preserve"> </v>
      </c>
      <c r="O11" s="414">
        <f t="shared" ref="O11:O29" si="5">MAX(L11:N11)</f>
        <v>0</v>
      </c>
      <c r="P11" s="208" t="str">
        <f t="shared" si="4"/>
        <v>LOW</v>
      </c>
      <c r="Q11" s="477" t="s">
        <v>312</v>
      </c>
      <c r="R11" s="334" t="s">
        <v>311</v>
      </c>
      <c r="S11" s="702"/>
      <c r="T11" s="702"/>
      <c r="U11" s="208" t="s">
        <v>351</v>
      </c>
    </row>
    <row r="12" spans="2:22" ht="29.25" customHeight="1" thickBot="1" x14ac:dyDescent="0.35">
      <c r="B12" s="346"/>
      <c r="C12" s="358">
        <f>'Impact Assessment Results'!H4</f>
        <v>2</v>
      </c>
      <c r="D12" s="247">
        <f>'Impact Assessment Results'!I4</f>
        <v>3</v>
      </c>
      <c r="E12" s="294">
        <f>'Impact Assessment Results'!J4</f>
        <v>4</v>
      </c>
      <c r="F12" s="696"/>
      <c r="G12" s="383"/>
      <c r="H12" s="384"/>
      <c r="I12" s="385" t="s">
        <v>9</v>
      </c>
      <c r="J12" s="242">
        <f>'Threat Assessment Results'!G5</f>
        <v>0</v>
      </c>
      <c r="K12" s="242">
        <f>'Threat Assessment Results'!I5</f>
        <v>0</v>
      </c>
      <c r="L12" s="415" t="str">
        <f t="shared" si="0"/>
        <v xml:space="preserve"> </v>
      </c>
      <c r="M12" s="416" t="str">
        <f t="shared" si="1"/>
        <v xml:space="preserve"> </v>
      </c>
      <c r="N12" s="417">
        <f t="shared" si="2"/>
        <v>4</v>
      </c>
      <c r="O12" s="418">
        <f t="shared" si="5"/>
        <v>4</v>
      </c>
      <c r="P12" s="208" t="str">
        <f t="shared" si="4"/>
        <v>MEDIUM</v>
      </c>
      <c r="Q12" s="478" t="s">
        <v>312</v>
      </c>
      <c r="R12" s="335" t="s">
        <v>311</v>
      </c>
      <c r="S12" s="703"/>
      <c r="T12" s="703"/>
      <c r="U12" s="208" t="s">
        <v>351</v>
      </c>
    </row>
    <row r="13" spans="2:22" ht="21.75" customHeight="1" thickBot="1" x14ac:dyDescent="0.35">
      <c r="B13" s="344"/>
      <c r="C13" s="356">
        <f>'Impact Assessment Results'!H5</f>
        <v>4</v>
      </c>
      <c r="D13" s="248">
        <f>'Impact Assessment Results'!I5</f>
        <v>2</v>
      </c>
      <c r="E13" s="295">
        <f>'Impact Assessment Results'!J5</f>
        <v>3</v>
      </c>
      <c r="F13" s="697"/>
      <c r="G13" s="377"/>
      <c r="H13" s="378"/>
      <c r="I13" s="379" t="s">
        <v>9</v>
      </c>
      <c r="J13" s="320">
        <f>'Threat Assessment Results'!G9</f>
        <v>0</v>
      </c>
      <c r="K13" s="320">
        <f>'Threat Assessment Results'!I9</f>
        <v>0</v>
      </c>
      <c r="L13" s="407" t="str">
        <f t="shared" si="0"/>
        <v xml:space="preserve"> </v>
      </c>
      <c r="M13" s="408" t="str">
        <f t="shared" si="1"/>
        <v xml:space="preserve"> </v>
      </c>
      <c r="N13" s="409">
        <f t="shared" si="2"/>
        <v>3</v>
      </c>
      <c r="O13" s="410">
        <f t="shared" si="5"/>
        <v>3</v>
      </c>
      <c r="P13" s="208" t="str">
        <f t="shared" si="4"/>
        <v>MEDIUM</v>
      </c>
      <c r="Q13" s="479" t="s">
        <v>312</v>
      </c>
      <c r="R13" s="333" t="s">
        <v>311</v>
      </c>
      <c r="S13" s="701"/>
      <c r="T13" s="701"/>
      <c r="U13" s="208" t="s">
        <v>351</v>
      </c>
    </row>
    <row r="14" spans="2:22" ht="18" customHeight="1" thickBot="1" x14ac:dyDescent="0.35">
      <c r="B14" s="344"/>
      <c r="C14" s="356">
        <f>'Impact Assessment Results'!H6</f>
        <v>4</v>
      </c>
      <c r="D14" s="248">
        <f>'Impact Assessment Results'!I6</f>
        <v>3</v>
      </c>
      <c r="E14" s="295">
        <f>'Impact Assessment Results'!J6</f>
        <v>4</v>
      </c>
      <c r="F14" s="697"/>
      <c r="G14" s="377"/>
      <c r="H14" s="378"/>
      <c r="I14" s="379" t="s">
        <v>9</v>
      </c>
      <c r="J14" s="320">
        <f>'Threat Assessment Results'!G13</f>
        <v>0</v>
      </c>
      <c r="K14" s="320">
        <f>'Threat Assessment Results'!I13</f>
        <v>0</v>
      </c>
      <c r="L14" s="407" t="str">
        <f t="shared" si="0"/>
        <v xml:space="preserve"> </v>
      </c>
      <c r="M14" s="408" t="str">
        <f t="shared" si="1"/>
        <v xml:space="preserve"> </v>
      </c>
      <c r="N14" s="409">
        <f t="shared" si="2"/>
        <v>4</v>
      </c>
      <c r="O14" s="410">
        <f t="shared" si="5"/>
        <v>4</v>
      </c>
      <c r="P14" s="208" t="str">
        <f t="shared" si="4"/>
        <v>MEDIUM</v>
      </c>
      <c r="Q14" s="479" t="s">
        <v>312</v>
      </c>
      <c r="R14" s="333" t="s">
        <v>311</v>
      </c>
      <c r="S14" s="701"/>
      <c r="T14" s="701"/>
      <c r="U14" s="208" t="s">
        <v>351</v>
      </c>
    </row>
    <row r="15" spans="2:22" ht="48.75" customHeight="1" thickBot="1" x14ac:dyDescent="0.35">
      <c r="B15" s="344"/>
      <c r="C15" s="356">
        <f>'Impact Assessment Results'!H7</f>
        <v>0</v>
      </c>
      <c r="D15" s="248">
        <f>'Impact Assessment Results'!I7</f>
        <v>0</v>
      </c>
      <c r="E15" s="295">
        <f>'Impact Assessment Results'!J7</f>
        <v>0</v>
      </c>
      <c r="F15" s="697"/>
      <c r="G15" s="377"/>
      <c r="H15" s="378"/>
      <c r="I15" s="379" t="s">
        <v>9</v>
      </c>
      <c r="J15" s="320">
        <f>'Threat Assessment Results'!G17</f>
        <v>0</v>
      </c>
      <c r="K15" s="320">
        <f>'Threat Assessment Results'!I17</f>
        <v>0</v>
      </c>
      <c r="L15" s="407" t="str">
        <f t="shared" si="0"/>
        <v xml:space="preserve"> </v>
      </c>
      <c r="M15" s="408" t="str">
        <f t="shared" si="1"/>
        <v xml:space="preserve"> </v>
      </c>
      <c r="N15" s="409">
        <f t="shared" si="2"/>
        <v>0</v>
      </c>
      <c r="O15" s="410">
        <f t="shared" si="5"/>
        <v>0</v>
      </c>
      <c r="P15" s="208" t="str">
        <f t="shared" si="4"/>
        <v>LOW</v>
      </c>
      <c r="Q15" s="479" t="s">
        <v>312</v>
      </c>
      <c r="R15" s="333" t="s">
        <v>311</v>
      </c>
      <c r="S15" s="701"/>
      <c r="T15" s="701"/>
      <c r="U15" s="208" t="s">
        <v>351</v>
      </c>
    </row>
    <row r="16" spans="2:22" s="153" customFormat="1" ht="15" thickBot="1" x14ac:dyDescent="0.35">
      <c r="B16" s="344"/>
      <c r="C16" s="356">
        <f>'Impact Assessment Results'!H8</f>
        <v>0</v>
      </c>
      <c r="D16" s="248">
        <f>'Impact Assessment Results'!I8</f>
        <v>0</v>
      </c>
      <c r="E16" s="295">
        <f>'Impact Assessment Results'!J8</f>
        <v>0</v>
      </c>
      <c r="F16" s="697"/>
      <c r="G16" s="377"/>
      <c r="H16" s="378"/>
      <c r="I16" s="379" t="s">
        <v>9</v>
      </c>
      <c r="J16" s="320">
        <f>'Threat Assessment Results'!G21</f>
        <v>0</v>
      </c>
      <c r="K16" s="320">
        <f>'Threat Assessment Results'!I21</f>
        <v>0</v>
      </c>
      <c r="L16" s="407" t="str">
        <f t="shared" si="0"/>
        <v xml:space="preserve"> </v>
      </c>
      <c r="M16" s="408" t="str">
        <f t="shared" si="1"/>
        <v xml:space="preserve"> </v>
      </c>
      <c r="N16" s="409">
        <f t="shared" si="2"/>
        <v>0</v>
      </c>
      <c r="O16" s="410">
        <f t="shared" si="5"/>
        <v>0</v>
      </c>
      <c r="P16" s="208" t="str">
        <f t="shared" si="4"/>
        <v>LOW</v>
      </c>
      <c r="Q16" s="476" t="s">
        <v>314</v>
      </c>
      <c r="R16" s="333" t="s">
        <v>311</v>
      </c>
      <c r="S16" s="701"/>
      <c r="T16" s="701"/>
      <c r="U16" s="208" t="s">
        <v>351</v>
      </c>
    </row>
    <row r="17" spans="2:21" ht="34.5" customHeight="1" thickBot="1" x14ac:dyDescent="0.35">
      <c r="B17" s="345"/>
      <c r="C17" s="357">
        <f>'Impact Assessment Results'!H9</f>
        <v>0</v>
      </c>
      <c r="D17" s="249">
        <f>'Impact Assessment Results'!I9</f>
        <v>0</v>
      </c>
      <c r="E17" s="296">
        <f>'Impact Assessment Results'!J9</f>
        <v>0</v>
      </c>
      <c r="F17" s="698"/>
      <c r="G17" s="380"/>
      <c r="H17" s="381"/>
      <c r="I17" s="382" t="s">
        <v>9</v>
      </c>
      <c r="J17" s="321">
        <f>'Threat Assessment Results'!G25</f>
        <v>0</v>
      </c>
      <c r="K17" s="321">
        <f>'Threat Assessment Results'!I25</f>
        <v>0</v>
      </c>
      <c r="L17" s="411" t="str">
        <f t="shared" si="0"/>
        <v xml:space="preserve"> </v>
      </c>
      <c r="M17" s="412" t="str">
        <f t="shared" si="1"/>
        <v xml:space="preserve"> </v>
      </c>
      <c r="N17" s="413">
        <f t="shared" si="2"/>
        <v>0</v>
      </c>
      <c r="O17" s="414">
        <f t="shared" si="5"/>
        <v>0</v>
      </c>
      <c r="P17" s="208" t="str">
        <f t="shared" si="4"/>
        <v>LOW</v>
      </c>
      <c r="Q17" s="480" t="s">
        <v>312</v>
      </c>
      <c r="R17" s="334" t="s">
        <v>311</v>
      </c>
      <c r="S17" s="702"/>
      <c r="T17" s="702"/>
      <c r="U17" s="208" t="s">
        <v>351</v>
      </c>
    </row>
    <row r="18" spans="2:21" ht="30.75" customHeight="1" thickBot="1" x14ac:dyDescent="0.35">
      <c r="B18" s="347"/>
      <c r="C18" s="358">
        <f>'Impact Assessment Results'!H4</f>
        <v>2</v>
      </c>
      <c r="D18" s="247">
        <f>'Impact Assessment Results'!I4</f>
        <v>3</v>
      </c>
      <c r="E18" s="294">
        <f>'Impact Assessment Results'!J4</f>
        <v>4</v>
      </c>
      <c r="F18" s="686"/>
      <c r="G18" s="383" t="s">
        <v>9</v>
      </c>
      <c r="H18" s="384" t="s">
        <v>9</v>
      </c>
      <c r="I18" s="385" t="s">
        <v>9</v>
      </c>
      <c r="J18" s="322">
        <f>'Threat Assessment Results'!G6</f>
        <v>0</v>
      </c>
      <c r="K18" s="322">
        <f>'Threat Assessment Results'!I6</f>
        <v>0</v>
      </c>
      <c r="L18" s="415">
        <f t="shared" si="0"/>
        <v>2</v>
      </c>
      <c r="M18" s="416">
        <f t="shared" si="1"/>
        <v>3</v>
      </c>
      <c r="N18" s="417">
        <f t="shared" si="2"/>
        <v>4</v>
      </c>
      <c r="O18" s="418">
        <f t="shared" si="5"/>
        <v>4</v>
      </c>
      <c r="P18" s="208" t="str">
        <f t="shared" si="4"/>
        <v>MEDIUM</v>
      </c>
      <c r="Q18" s="478" t="s">
        <v>314</v>
      </c>
      <c r="R18" s="335" t="s">
        <v>311</v>
      </c>
      <c r="S18" s="703"/>
      <c r="T18" s="703"/>
      <c r="U18" s="208" t="s">
        <v>351</v>
      </c>
    </row>
    <row r="19" spans="2:21" ht="30.75" customHeight="1" thickBot="1" x14ac:dyDescent="0.35">
      <c r="B19" s="348"/>
      <c r="C19" s="356">
        <f>'Impact Assessment Results'!H5</f>
        <v>4</v>
      </c>
      <c r="D19" s="248">
        <f>'Impact Assessment Results'!I5</f>
        <v>2</v>
      </c>
      <c r="E19" s="295">
        <f>'Impact Assessment Results'!J5</f>
        <v>3</v>
      </c>
      <c r="F19" s="687"/>
      <c r="G19" s="377" t="s">
        <v>9</v>
      </c>
      <c r="H19" s="378" t="s">
        <v>9</v>
      </c>
      <c r="I19" s="379" t="s">
        <v>9</v>
      </c>
      <c r="J19" s="323">
        <f>'Threat Assessment Results'!G10</f>
        <v>0</v>
      </c>
      <c r="K19" s="323">
        <f>'Threat Assessment Results'!I10</f>
        <v>0</v>
      </c>
      <c r="L19" s="407">
        <f t="shared" si="0"/>
        <v>4</v>
      </c>
      <c r="M19" s="408">
        <f t="shared" si="1"/>
        <v>2</v>
      </c>
      <c r="N19" s="409">
        <f t="shared" si="2"/>
        <v>3</v>
      </c>
      <c r="O19" s="410">
        <f t="shared" si="5"/>
        <v>4</v>
      </c>
      <c r="P19" s="208" t="str">
        <f t="shared" si="4"/>
        <v>MEDIUM</v>
      </c>
      <c r="Q19" s="479" t="s">
        <v>312</v>
      </c>
      <c r="R19" s="333" t="s">
        <v>311</v>
      </c>
      <c r="S19" s="701"/>
      <c r="T19" s="701"/>
      <c r="U19" s="208" t="s">
        <v>351</v>
      </c>
    </row>
    <row r="20" spans="2:21" ht="15" thickBot="1" x14ac:dyDescent="0.35">
      <c r="B20" s="348"/>
      <c r="C20" s="356">
        <f>'Impact Assessment Results'!H6</f>
        <v>4</v>
      </c>
      <c r="D20" s="248">
        <f>'Impact Assessment Results'!I6</f>
        <v>3</v>
      </c>
      <c r="E20" s="295">
        <f>'Impact Assessment Results'!J6</f>
        <v>4</v>
      </c>
      <c r="F20" s="687"/>
      <c r="G20" s="377" t="s">
        <v>9</v>
      </c>
      <c r="H20" s="378" t="s">
        <v>9</v>
      </c>
      <c r="I20" s="379" t="s">
        <v>9</v>
      </c>
      <c r="J20" s="323">
        <f>'Threat Assessment Results'!G14</f>
        <v>0</v>
      </c>
      <c r="K20" s="323">
        <f>'Threat Assessment Results'!I14</f>
        <v>0</v>
      </c>
      <c r="L20" s="407">
        <f t="shared" si="0"/>
        <v>4</v>
      </c>
      <c r="M20" s="408">
        <f t="shared" si="1"/>
        <v>3</v>
      </c>
      <c r="N20" s="409">
        <f t="shared" si="2"/>
        <v>4</v>
      </c>
      <c r="O20" s="410">
        <f t="shared" si="5"/>
        <v>4</v>
      </c>
      <c r="P20" s="208" t="str">
        <f t="shared" si="4"/>
        <v>MEDIUM</v>
      </c>
      <c r="Q20" s="479" t="s">
        <v>314</v>
      </c>
      <c r="R20" s="333" t="s">
        <v>311</v>
      </c>
      <c r="S20" s="701"/>
      <c r="T20" s="701"/>
      <c r="U20" s="208" t="s">
        <v>351</v>
      </c>
    </row>
    <row r="21" spans="2:21" ht="30" customHeight="1" thickBot="1" x14ac:dyDescent="0.35">
      <c r="B21" s="348"/>
      <c r="C21" s="356">
        <f>'Impact Assessment Results'!H7</f>
        <v>0</v>
      </c>
      <c r="D21" s="248">
        <f>'Impact Assessment Results'!I7</f>
        <v>0</v>
      </c>
      <c r="E21" s="295">
        <f>'Impact Assessment Results'!J7</f>
        <v>0</v>
      </c>
      <c r="F21" s="687"/>
      <c r="G21" s="377" t="s">
        <v>9</v>
      </c>
      <c r="H21" s="378" t="s">
        <v>9</v>
      </c>
      <c r="I21" s="379" t="s">
        <v>9</v>
      </c>
      <c r="J21" s="323">
        <f>'Threat Assessment Results'!G18</f>
        <v>0</v>
      </c>
      <c r="K21" s="323">
        <f>'Threat Assessment Results'!I18</f>
        <v>0</v>
      </c>
      <c r="L21" s="407">
        <f t="shared" si="0"/>
        <v>0</v>
      </c>
      <c r="M21" s="408">
        <f t="shared" si="1"/>
        <v>0</v>
      </c>
      <c r="N21" s="409">
        <f t="shared" si="2"/>
        <v>0</v>
      </c>
      <c r="O21" s="410">
        <f t="shared" si="5"/>
        <v>0</v>
      </c>
      <c r="P21" s="208" t="str">
        <f t="shared" si="4"/>
        <v>LOW</v>
      </c>
      <c r="Q21" s="479" t="s">
        <v>314</v>
      </c>
      <c r="R21" s="333" t="s">
        <v>311</v>
      </c>
      <c r="S21" s="701"/>
      <c r="T21" s="701"/>
      <c r="U21" s="208" t="s">
        <v>351</v>
      </c>
    </row>
    <row r="22" spans="2:21" ht="21" customHeight="1" thickBot="1" x14ac:dyDescent="0.35">
      <c r="B22" s="348"/>
      <c r="C22" s="356">
        <f>'Impact Assessment Results'!H8</f>
        <v>0</v>
      </c>
      <c r="D22" s="248">
        <f>'Impact Assessment Results'!I8</f>
        <v>0</v>
      </c>
      <c r="E22" s="295">
        <f>'Impact Assessment Results'!J8</f>
        <v>0</v>
      </c>
      <c r="F22" s="687"/>
      <c r="G22" s="377" t="s">
        <v>9</v>
      </c>
      <c r="H22" s="378" t="s">
        <v>9</v>
      </c>
      <c r="I22" s="379" t="s">
        <v>9</v>
      </c>
      <c r="J22" s="323">
        <f>'Threat Assessment Results'!G22</f>
        <v>0</v>
      </c>
      <c r="K22" s="323">
        <f>'Threat Assessment Results'!I22</f>
        <v>0</v>
      </c>
      <c r="L22" s="407">
        <f t="shared" si="0"/>
        <v>0</v>
      </c>
      <c r="M22" s="408">
        <f t="shared" si="1"/>
        <v>0</v>
      </c>
      <c r="N22" s="409">
        <f t="shared" si="2"/>
        <v>0</v>
      </c>
      <c r="O22" s="410">
        <f t="shared" si="5"/>
        <v>0</v>
      </c>
      <c r="P22" s="208" t="str">
        <f t="shared" si="4"/>
        <v>LOW</v>
      </c>
      <c r="Q22" s="479" t="s">
        <v>312</v>
      </c>
      <c r="R22" s="333" t="s">
        <v>311</v>
      </c>
      <c r="S22" s="701"/>
      <c r="T22" s="701"/>
      <c r="U22" s="208" t="s">
        <v>351</v>
      </c>
    </row>
    <row r="23" spans="2:21" ht="18.75" customHeight="1" thickBot="1" x14ac:dyDescent="0.35">
      <c r="B23" s="349"/>
      <c r="C23" s="357">
        <f>'Impact Assessment Results'!H9</f>
        <v>0</v>
      </c>
      <c r="D23" s="249">
        <f>'Impact Assessment Results'!I9</f>
        <v>0</v>
      </c>
      <c r="E23" s="296">
        <f>'Impact Assessment Results'!J9</f>
        <v>0</v>
      </c>
      <c r="F23" s="688"/>
      <c r="G23" s="380" t="s">
        <v>9</v>
      </c>
      <c r="H23" s="381" t="s">
        <v>9</v>
      </c>
      <c r="I23" s="382" t="s">
        <v>9</v>
      </c>
      <c r="J23" s="324">
        <f>'Threat Assessment Results'!G26</f>
        <v>0</v>
      </c>
      <c r="K23" s="324">
        <f>'Threat Assessment Results'!I26</f>
        <v>0</v>
      </c>
      <c r="L23" s="411">
        <f t="shared" si="0"/>
        <v>0</v>
      </c>
      <c r="M23" s="412">
        <f t="shared" si="1"/>
        <v>0</v>
      </c>
      <c r="N23" s="413">
        <f t="shared" si="2"/>
        <v>0</v>
      </c>
      <c r="O23" s="414">
        <f t="shared" si="5"/>
        <v>0</v>
      </c>
      <c r="P23" s="208" t="str">
        <f t="shared" si="4"/>
        <v>LOW</v>
      </c>
      <c r="Q23" s="480" t="s">
        <v>314</v>
      </c>
      <c r="R23" s="334" t="s">
        <v>311</v>
      </c>
      <c r="S23" s="702"/>
      <c r="T23" s="702"/>
      <c r="U23" s="208" t="s">
        <v>351</v>
      </c>
    </row>
    <row r="24" spans="2:21" ht="30.75" customHeight="1" thickBot="1" x14ac:dyDescent="0.35">
      <c r="B24" s="347"/>
      <c r="C24" s="359">
        <f>'Impact Assessment Results'!H4</f>
        <v>2</v>
      </c>
      <c r="D24" s="360">
        <f>'Impact Assessment Results'!I4</f>
        <v>3</v>
      </c>
      <c r="E24" s="361">
        <f>'Impact Assessment Results'!J4</f>
        <v>4</v>
      </c>
      <c r="F24" s="689"/>
      <c r="G24" s="383" t="s">
        <v>9</v>
      </c>
      <c r="H24" s="384" t="s">
        <v>9</v>
      </c>
      <c r="I24" s="385" t="s">
        <v>9</v>
      </c>
      <c r="J24" s="242">
        <f>'Threat Assessment Results'!G7</f>
        <v>0</v>
      </c>
      <c r="K24" s="242">
        <f>'Threat Assessment Results'!I7</f>
        <v>0</v>
      </c>
      <c r="L24" s="415">
        <f t="shared" si="0"/>
        <v>2</v>
      </c>
      <c r="M24" s="416">
        <f t="shared" si="1"/>
        <v>3</v>
      </c>
      <c r="N24" s="417">
        <f t="shared" si="2"/>
        <v>4</v>
      </c>
      <c r="O24" s="418">
        <f t="shared" si="5"/>
        <v>4</v>
      </c>
      <c r="P24" s="208" t="str">
        <f t="shared" si="4"/>
        <v>MEDIUM</v>
      </c>
      <c r="Q24" s="478" t="s">
        <v>312</v>
      </c>
      <c r="R24" s="335" t="s">
        <v>311</v>
      </c>
      <c r="S24" s="703"/>
      <c r="T24" s="703"/>
      <c r="U24" s="208" t="s">
        <v>351</v>
      </c>
    </row>
    <row r="25" spans="2:21" ht="30.75" customHeight="1" thickBot="1" x14ac:dyDescent="0.35">
      <c r="B25" s="348"/>
      <c r="C25" s="356">
        <f>'Impact Assessment Results'!H5</f>
        <v>4</v>
      </c>
      <c r="D25" s="248">
        <f>'Impact Assessment Results'!I5</f>
        <v>2</v>
      </c>
      <c r="E25" s="295">
        <f>'Impact Assessment Results'!J5</f>
        <v>3</v>
      </c>
      <c r="F25" s="689"/>
      <c r="G25" s="377" t="s">
        <v>9</v>
      </c>
      <c r="H25" s="378" t="s">
        <v>9</v>
      </c>
      <c r="I25" s="379" t="s">
        <v>9</v>
      </c>
      <c r="J25" s="320">
        <f>'Threat Assessment Results'!G11</f>
        <v>0</v>
      </c>
      <c r="K25" s="320">
        <f>'Threat Assessment Results'!I11</f>
        <v>0</v>
      </c>
      <c r="L25" s="407">
        <f t="shared" si="0"/>
        <v>4</v>
      </c>
      <c r="M25" s="408">
        <f t="shared" si="1"/>
        <v>2</v>
      </c>
      <c r="N25" s="409">
        <f t="shared" si="2"/>
        <v>3</v>
      </c>
      <c r="O25" s="410">
        <f t="shared" si="5"/>
        <v>4</v>
      </c>
      <c r="P25" s="208" t="str">
        <f t="shared" si="4"/>
        <v>MEDIUM</v>
      </c>
      <c r="Q25" s="479" t="s">
        <v>312</v>
      </c>
      <c r="R25" s="333" t="s">
        <v>311</v>
      </c>
      <c r="S25" s="701"/>
      <c r="T25" s="701"/>
      <c r="U25" s="208" t="s">
        <v>351</v>
      </c>
    </row>
    <row r="26" spans="2:21" ht="15" thickBot="1" x14ac:dyDescent="0.35">
      <c r="B26" s="348"/>
      <c r="C26" s="356">
        <f>'Impact Assessment Results'!H6</f>
        <v>4</v>
      </c>
      <c r="D26" s="248">
        <f>'Impact Assessment Results'!I6</f>
        <v>3</v>
      </c>
      <c r="E26" s="295">
        <f>'Impact Assessment Results'!J6</f>
        <v>4</v>
      </c>
      <c r="F26" s="689"/>
      <c r="G26" s="377" t="s">
        <v>9</v>
      </c>
      <c r="H26" s="378" t="s">
        <v>9</v>
      </c>
      <c r="I26" s="379" t="s">
        <v>9</v>
      </c>
      <c r="J26" s="320">
        <f>'Threat Assessment Results'!G15</f>
        <v>0</v>
      </c>
      <c r="K26" s="320">
        <f>'Threat Assessment Results'!I15</f>
        <v>0</v>
      </c>
      <c r="L26" s="407">
        <f t="shared" si="0"/>
        <v>4</v>
      </c>
      <c r="M26" s="408">
        <f t="shared" si="1"/>
        <v>3</v>
      </c>
      <c r="N26" s="409">
        <f t="shared" si="2"/>
        <v>4</v>
      </c>
      <c r="O26" s="410">
        <f t="shared" si="5"/>
        <v>4</v>
      </c>
      <c r="P26" s="208" t="str">
        <f t="shared" si="4"/>
        <v>MEDIUM</v>
      </c>
      <c r="Q26" s="479" t="s">
        <v>312</v>
      </c>
      <c r="R26" s="333" t="s">
        <v>311</v>
      </c>
      <c r="S26" s="701"/>
      <c r="T26" s="701"/>
      <c r="U26" s="208" t="s">
        <v>351</v>
      </c>
    </row>
    <row r="27" spans="2:21" ht="33" customHeight="1" thickBot="1" x14ac:dyDescent="0.35">
      <c r="B27" s="348"/>
      <c r="C27" s="356">
        <f>'Impact Assessment Results'!H7</f>
        <v>0</v>
      </c>
      <c r="D27" s="248">
        <f>'Impact Assessment Results'!I7</f>
        <v>0</v>
      </c>
      <c r="E27" s="295">
        <f>'Impact Assessment Results'!J7</f>
        <v>0</v>
      </c>
      <c r="F27" s="689"/>
      <c r="G27" s="377" t="s">
        <v>9</v>
      </c>
      <c r="H27" s="378" t="s">
        <v>9</v>
      </c>
      <c r="I27" s="379" t="s">
        <v>9</v>
      </c>
      <c r="J27" s="320">
        <f>'Threat Assessment Results'!G19</f>
        <v>0</v>
      </c>
      <c r="K27" s="320">
        <f>'Threat Assessment Results'!I19</f>
        <v>0</v>
      </c>
      <c r="L27" s="407">
        <f t="shared" si="0"/>
        <v>0</v>
      </c>
      <c r="M27" s="408">
        <f t="shared" si="1"/>
        <v>0</v>
      </c>
      <c r="N27" s="409">
        <f t="shared" si="2"/>
        <v>0</v>
      </c>
      <c r="O27" s="410">
        <f t="shared" si="5"/>
        <v>0</v>
      </c>
      <c r="P27" s="208" t="str">
        <f t="shared" si="4"/>
        <v>LOW</v>
      </c>
      <c r="Q27" s="479" t="s">
        <v>312</v>
      </c>
      <c r="R27" s="333" t="s">
        <v>311</v>
      </c>
      <c r="S27" s="701"/>
      <c r="T27" s="701"/>
      <c r="U27" s="208" t="s">
        <v>351</v>
      </c>
    </row>
    <row r="28" spans="2:21" ht="16.5" customHeight="1" thickBot="1" x14ac:dyDescent="0.35">
      <c r="B28" s="348"/>
      <c r="C28" s="356">
        <f>'Impact Assessment Results'!H8</f>
        <v>0</v>
      </c>
      <c r="D28" s="248">
        <f>'Impact Assessment Results'!I8</f>
        <v>0</v>
      </c>
      <c r="E28" s="295">
        <f>'Impact Assessment Results'!J8</f>
        <v>0</v>
      </c>
      <c r="F28" s="689"/>
      <c r="G28" s="377" t="s">
        <v>9</v>
      </c>
      <c r="H28" s="378" t="s">
        <v>9</v>
      </c>
      <c r="I28" s="379" t="s">
        <v>9</v>
      </c>
      <c r="J28" s="320">
        <f>'Threat Assessment Results'!G23</f>
        <v>0</v>
      </c>
      <c r="K28" s="320">
        <f>'Threat Assessment Results'!I23</f>
        <v>0</v>
      </c>
      <c r="L28" s="407">
        <f t="shared" si="0"/>
        <v>0</v>
      </c>
      <c r="M28" s="408">
        <f t="shared" si="1"/>
        <v>0</v>
      </c>
      <c r="N28" s="409">
        <f t="shared" si="2"/>
        <v>0</v>
      </c>
      <c r="O28" s="410">
        <f t="shared" si="5"/>
        <v>0</v>
      </c>
      <c r="P28" s="208" t="str">
        <f t="shared" si="4"/>
        <v>LOW</v>
      </c>
      <c r="Q28" s="479" t="s">
        <v>312</v>
      </c>
      <c r="R28" s="333" t="s">
        <v>311</v>
      </c>
      <c r="S28" s="701"/>
      <c r="T28" s="701"/>
      <c r="U28" s="208" t="s">
        <v>351</v>
      </c>
    </row>
    <row r="29" spans="2:21" ht="15" thickBot="1" x14ac:dyDescent="0.35">
      <c r="B29" s="349"/>
      <c r="C29" s="357">
        <f>'Impact Assessment Results'!H9</f>
        <v>0</v>
      </c>
      <c r="D29" s="249">
        <f>'Impact Assessment Results'!I9</f>
        <v>0</v>
      </c>
      <c r="E29" s="296">
        <f>'Impact Assessment Results'!J9</f>
        <v>0</v>
      </c>
      <c r="F29" s="690"/>
      <c r="G29" s="380" t="s">
        <v>9</v>
      </c>
      <c r="H29" s="381" t="s">
        <v>9</v>
      </c>
      <c r="I29" s="382" t="s">
        <v>9</v>
      </c>
      <c r="J29" s="321">
        <f>'Threat Assessment Results'!G27</f>
        <v>0</v>
      </c>
      <c r="K29" s="321">
        <f>'Threat Assessment Results'!I27</f>
        <v>0</v>
      </c>
      <c r="L29" s="411">
        <f t="shared" si="0"/>
        <v>0</v>
      </c>
      <c r="M29" s="412">
        <f t="shared" si="1"/>
        <v>0</v>
      </c>
      <c r="N29" s="413">
        <f t="shared" si="2"/>
        <v>0</v>
      </c>
      <c r="O29" s="414">
        <f t="shared" si="5"/>
        <v>0</v>
      </c>
      <c r="P29" s="208" t="str">
        <f t="shared" si="4"/>
        <v>LOW</v>
      </c>
      <c r="Q29" s="480" t="s">
        <v>314</v>
      </c>
      <c r="R29" s="334" t="s">
        <v>311</v>
      </c>
      <c r="S29" s="702"/>
      <c r="T29" s="702"/>
      <c r="U29" s="208" t="s">
        <v>351</v>
      </c>
    </row>
    <row r="30" spans="2:21" ht="29.25" customHeight="1" thickBot="1" x14ac:dyDescent="0.35">
      <c r="B30" s="350"/>
      <c r="C30" s="362">
        <f>'Impact Assessment Results'!H10</f>
        <v>4</v>
      </c>
      <c r="D30" s="363">
        <f>'Impact Assessment Results'!I10</f>
        <v>1</v>
      </c>
      <c r="E30" s="364">
        <f>'Impact Assessment Results'!J10</f>
        <v>2</v>
      </c>
      <c r="F30" s="704"/>
      <c r="G30" s="386" t="s">
        <v>9</v>
      </c>
      <c r="H30" s="387"/>
      <c r="I30" s="388" t="s">
        <v>9</v>
      </c>
      <c r="J30" s="271">
        <f>'Threat Assessment Results'!G28</f>
        <v>0</v>
      </c>
      <c r="K30" s="271">
        <f>'Threat Assessment Results'!I28</f>
        <v>0</v>
      </c>
      <c r="L30" s="419">
        <f t="shared" ref="L30:L44" si="6">IF(G30=""," ",C30+J30+K30)</f>
        <v>4</v>
      </c>
      <c r="M30" s="420" t="str">
        <f t="shared" ref="M30:M44" si="7">IF(H30=""," ",D30+J30+K30)</f>
        <v xml:space="preserve"> </v>
      </c>
      <c r="N30" s="421">
        <f t="shared" ref="N30:N44" si="8">IF(I30=""," ",E30+J30+K30)</f>
        <v>2</v>
      </c>
      <c r="O30" s="422">
        <f t="shared" ref="O30:O44" si="9">MAX(L30:N30)</f>
        <v>4</v>
      </c>
      <c r="P30" s="208" t="str">
        <f t="shared" si="4"/>
        <v>MEDIUM</v>
      </c>
      <c r="Q30" s="482" t="s">
        <v>314</v>
      </c>
      <c r="R30" s="336" t="s">
        <v>311</v>
      </c>
      <c r="S30" s="723"/>
      <c r="T30" s="723"/>
      <c r="U30" s="208" t="s">
        <v>351</v>
      </c>
    </row>
    <row r="31" spans="2:21" ht="30.75" customHeight="1" thickBot="1" x14ac:dyDescent="0.35">
      <c r="B31" s="351"/>
      <c r="C31" s="365">
        <f>'Impact Assessment Results'!H11</f>
        <v>4</v>
      </c>
      <c r="D31" s="366">
        <f>'Impact Assessment Results'!I11</f>
        <v>1</v>
      </c>
      <c r="E31" s="367">
        <f>'Impact Assessment Results'!J11</f>
        <v>2</v>
      </c>
      <c r="F31" s="705"/>
      <c r="G31" s="389" t="s">
        <v>9</v>
      </c>
      <c r="H31" s="390"/>
      <c r="I31" s="391" t="s">
        <v>9</v>
      </c>
      <c r="J31" s="272">
        <f>'Threat Assessment Results'!G39</f>
        <v>0</v>
      </c>
      <c r="K31" s="272">
        <f>'Threat Assessment Results'!I39</f>
        <v>0</v>
      </c>
      <c r="L31" s="423">
        <f t="shared" ref="L31:L32" si="10">IF(G31=""," ",C31+J31+K31)</f>
        <v>4</v>
      </c>
      <c r="M31" s="424" t="str">
        <f t="shared" ref="M31:M32" si="11">IF(H31=""," ",D31+J31+K31)</f>
        <v xml:space="preserve"> </v>
      </c>
      <c r="N31" s="425">
        <f t="shared" ref="N31:N32" si="12">IF(I31=""," ",E31+J31+K31)</f>
        <v>2</v>
      </c>
      <c r="O31" s="426">
        <f t="shared" ref="O31:O32" si="13">MAX(L31:N31)</f>
        <v>4</v>
      </c>
      <c r="P31" s="208" t="str">
        <f t="shared" si="4"/>
        <v>MEDIUM</v>
      </c>
      <c r="Q31" s="481" t="s">
        <v>314</v>
      </c>
      <c r="R31" s="337" t="s">
        <v>311</v>
      </c>
      <c r="S31" s="724"/>
      <c r="T31" s="724"/>
      <c r="U31" s="208" t="s">
        <v>351</v>
      </c>
    </row>
    <row r="32" spans="2:21" ht="15" thickBot="1" x14ac:dyDescent="0.35">
      <c r="B32" s="351"/>
      <c r="C32" s="365">
        <f>'Impact Assessment Results'!H12</f>
        <v>4</v>
      </c>
      <c r="D32" s="366">
        <f>'Impact Assessment Results'!I12</f>
        <v>4</v>
      </c>
      <c r="E32" s="367">
        <f>'Impact Assessment Results'!J12</f>
        <v>4</v>
      </c>
      <c r="F32" s="705"/>
      <c r="G32" s="389" t="s">
        <v>9</v>
      </c>
      <c r="H32" s="390"/>
      <c r="I32" s="391" t="s">
        <v>9</v>
      </c>
      <c r="J32" s="272">
        <f>'Threat Assessment Results'!G50</f>
        <v>0</v>
      </c>
      <c r="K32" s="272">
        <f>'Threat Assessment Results'!I50</f>
        <v>0</v>
      </c>
      <c r="L32" s="423">
        <f t="shared" si="10"/>
        <v>4</v>
      </c>
      <c r="M32" s="424" t="str">
        <f t="shared" si="11"/>
        <v xml:space="preserve"> </v>
      </c>
      <c r="N32" s="425">
        <f t="shared" si="12"/>
        <v>4</v>
      </c>
      <c r="O32" s="426">
        <f t="shared" si="13"/>
        <v>4</v>
      </c>
      <c r="P32" s="208" t="str">
        <f t="shared" si="4"/>
        <v>MEDIUM</v>
      </c>
      <c r="Q32" s="481" t="s">
        <v>314</v>
      </c>
      <c r="R32" s="337" t="s">
        <v>311</v>
      </c>
      <c r="S32" s="724"/>
      <c r="T32" s="724"/>
      <c r="U32" s="208" t="s">
        <v>351</v>
      </c>
    </row>
    <row r="33" spans="2:21" ht="15" thickBot="1" x14ac:dyDescent="0.35">
      <c r="B33" s="351"/>
      <c r="C33" s="365">
        <f>'Impact Assessment Results'!H13</f>
        <v>4</v>
      </c>
      <c r="D33" s="366">
        <f>'Impact Assessment Results'!I13</f>
        <v>1</v>
      </c>
      <c r="E33" s="367">
        <f>'Impact Assessment Results'!J13</f>
        <v>1</v>
      </c>
      <c r="F33" s="705"/>
      <c r="G33" s="389" t="s">
        <v>9</v>
      </c>
      <c r="H33" s="390"/>
      <c r="I33" s="391" t="s">
        <v>9</v>
      </c>
      <c r="J33" s="272">
        <f>'Threat Assessment Results'!G61</f>
        <v>0</v>
      </c>
      <c r="K33" s="272">
        <f>'Threat Assessment Results'!I61</f>
        <v>0</v>
      </c>
      <c r="L33" s="423">
        <f t="shared" si="6"/>
        <v>4</v>
      </c>
      <c r="M33" s="424" t="str">
        <f t="shared" si="7"/>
        <v xml:space="preserve"> </v>
      </c>
      <c r="N33" s="425">
        <f t="shared" si="8"/>
        <v>1</v>
      </c>
      <c r="O33" s="426">
        <f t="shared" si="9"/>
        <v>4</v>
      </c>
      <c r="P33" s="208" t="str">
        <f t="shared" si="4"/>
        <v>MEDIUM</v>
      </c>
      <c r="Q33" s="481" t="s">
        <v>314</v>
      </c>
      <c r="R33" s="337" t="s">
        <v>311</v>
      </c>
      <c r="S33" s="724"/>
      <c r="T33" s="724"/>
      <c r="U33" s="208" t="s">
        <v>351</v>
      </c>
    </row>
    <row r="34" spans="2:21" ht="15" thickBot="1" x14ac:dyDescent="0.35">
      <c r="B34" s="351"/>
      <c r="C34" s="365">
        <f>'Impact Assessment Results'!H14</f>
        <v>1</v>
      </c>
      <c r="D34" s="366">
        <f>'Impact Assessment Results'!I14</f>
        <v>1</v>
      </c>
      <c r="E34" s="367">
        <f>'Impact Assessment Results'!J14</f>
        <v>1</v>
      </c>
      <c r="F34" s="705"/>
      <c r="G34" s="389" t="s">
        <v>9</v>
      </c>
      <c r="H34" s="390"/>
      <c r="I34" s="391" t="s">
        <v>9</v>
      </c>
      <c r="J34" s="272">
        <f>'Threat Assessment Results'!G72</f>
        <v>0</v>
      </c>
      <c r="K34" s="272">
        <f>'Threat Assessment Results'!I72</f>
        <v>0</v>
      </c>
      <c r="L34" s="423">
        <f t="shared" ref="L34:L35" si="14">IF(G34=""," ",C34+J34+K34)</f>
        <v>1</v>
      </c>
      <c r="M34" s="424" t="str">
        <f t="shared" ref="M34:M35" si="15">IF(H34=""," ",D34+J34+K34)</f>
        <v xml:space="preserve"> </v>
      </c>
      <c r="N34" s="425">
        <f t="shared" ref="N34:N35" si="16">IF(I34=""," ",E34+J34+K34)</f>
        <v>1</v>
      </c>
      <c r="O34" s="426">
        <f t="shared" ref="O34:O35" si="17">MAX(L34:N34)</f>
        <v>1</v>
      </c>
      <c r="P34" s="208" t="str">
        <f t="shared" si="4"/>
        <v>LOW</v>
      </c>
      <c r="Q34" s="481" t="s">
        <v>314</v>
      </c>
      <c r="R34" s="337" t="s">
        <v>311</v>
      </c>
      <c r="S34" s="724"/>
      <c r="T34" s="724"/>
      <c r="U34" s="208" t="s">
        <v>351</v>
      </c>
    </row>
    <row r="35" spans="2:21" ht="15" thickBot="1" x14ac:dyDescent="0.35">
      <c r="B35" s="351"/>
      <c r="C35" s="365">
        <f>'Impact Assessment Results'!H15</f>
        <v>1</v>
      </c>
      <c r="D35" s="366">
        <f>'Impact Assessment Results'!I15</f>
        <v>1</v>
      </c>
      <c r="E35" s="367">
        <f>'Impact Assessment Results'!J15</f>
        <v>1</v>
      </c>
      <c r="F35" s="705"/>
      <c r="G35" s="389" t="s">
        <v>9</v>
      </c>
      <c r="H35" s="390"/>
      <c r="I35" s="391" t="s">
        <v>9</v>
      </c>
      <c r="J35" s="272">
        <f>'Threat Assessment Results'!G83</f>
        <v>0</v>
      </c>
      <c r="K35" s="272">
        <f>'Threat Assessment Results'!I83</f>
        <v>0</v>
      </c>
      <c r="L35" s="423">
        <f t="shared" si="14"/>
        <v>1</v>
      </c>
      <c r="M35" s="424" t="str">
        <f t="shared" si="15"/>
        <v xml:space="preserve"> </v>
      </c>
      <c r="N35" s="425">
        <f t="shared" si="16"/>
        <v>1</v>
      </c>
      <c r="O35" s="426">
        <f t="shared" si="17"/>
        <v>1</v>
      </c>
      <c r="P35" s="208" t="str">
        <f t="shared" si="4"/>
        <v>LOW</v>
      </c>
      <c r="Q35" s="481" t="s">
        <v>314</v>
      </c>
      <c r="R35" s="337" t="s">
        <v>311</v>
      </c>
      <c r="S35" s="724"/>
      <c r="T35" s="724"/>
      <c r="U35" s="208" t="s">
        <v>351</v>
      </c>
    </row>
    <row r="36" spans="2:21" ht="15" thickBot="1" x14ac:dyDescent="0.35">
      <c r="B36" s="351"/>
      <c r="C36" s="365">
        <f>'Impact Assessment Results'!H16</f>
        <v>0</v>
      </c>
      <c r="D36" s="366">
        <f>'Impact Assessment Results'!I16</f>
        <v>0</v>
      </c>
      <c r="E36" s="367">
        <f>'Impact Assessment Results'!J16</f>
        <v>0</v>
      </c>
      <c r="F36" s="705"/>
      <c r="G36" s="389" t="s">
        <v>9</v>
      </c>
      <c r="H36" s="390"/>
      <c r="I36" s="391" t="s">
        <v>9</v>
      </c>
      <c r="J36" s="272">
        <f>'Threat Assessment Results'!G94</f>
        <v>0</v>
      </c>
      <c r="K36" s="272">
        <f>'Threat Assessment Results'!I94</f>
        <v>0</v>
      </c>
      <c r="L36" s="423">
        <f t="shared" ref="L36" si="18">IF(G36=""," ",C36+J36+K36)</f>
        <v>0</v>
      </c>
      <c r="M36" s="424" t="str">
        <f t="shared" ref="M36" si="19">IF(H36=""," ",D36+J36+K36)</f>
        <v xml:space="preserve"> </v>
      </c>
      <c r="N36" s="425">
        <f t="shared" ref="N36" si="20">IF(I36=""," ",E36+J36+K36)</f>
        <v>0</v>
      </c>
      <c r="O36" s="426">
        <f t="shared" ref="O36" si="21">MAX(L36:N36)</f>
        <v>0</v>
      </c>
      <c r="P36" s="208" t="str">
        <f t="shared" si="4"/>
        <v>LOW</v>
      </c>
      <c r="Q36" s="481" t="s">
        <v>314</v>
      </c>
      <c r="R36" s="337" t="s">
        <v>311</v>
      </c>
      <c r="S36" s="724"/>
      <c r="T36" s="724"/>
      <c r="U36" s="208" t="s">
        <v>351</v>
      </c>
    </row>
    <row r="37" spans="2:21" ht="15" thickBot="1" x14ac:dyDescent="0.35">
      <c r="B37" s="351"/>
      <c r="C37" s="365">
        <f>'Impact Assessment Results'!H17</f>
        <v>4</v>
      </c>
      <c r="D37" s="366">
        <f>'Impact Assessment Results'!I17</f>
        <v>4</v>
      </c>
      <c r="E37" s="367">
        <f>'Impact Assessment Results'!J17</f>
        <v>4</v>
      </c>
      <c r="F37" s="705"/>
      <c r="G37" s="389" t="s">
        <v>9</v>
      </c>
      <c r="H37" s="390"/>
      <c r="I37" s="391" t="s">
        <v>9</v>
      </c>
      <c r="J37" s="272">
        <f>'Threat Assessment Results'!G105</f>
        <v>0</v>
      </c>
      <c r="K37" s="272">
        <f>'Threat Assessment Results'!I105</f>
        <v>0</v>
      </c>
      <c r="L37" s="423">
        <f t="shared" si="6"/>
        <v>4</v>
      </c>
      <c r="M37" s="424" t="str">
        <f t="shared" si="7"/>
        <v xml:space="preserve"> </v>
      </c>
      <c r="N37" s="425">
        <f t="shared" si="8"/>
        <v>4</v>
      </c>
      <c r="O37" s="426">
        <f t="shared" si="9"/>
        <v>4</v>
      </c>
      <c r="P37" s="208" t="str">
        <f t="shared" si="4"/>
        <v>MEDIUM</v>
      </c>
      <c r="Q37" s="481" t="s">
        <v>314</v>
      </c>
      <c r="R37" s="337" t="s">
        <v>311</v>
      </c>
      <c r="S37" s="724"/>
      <c r="T37" s="724"/>
      <c r="U37" s="208" t="s">
        <v>351</v>
      </c>
    </row>
    <row r="38" spans="2:21" ht="15" thickBot="1" x14ac:dyDescent="0.35">
      <c r="B38" s="351"/>
      <c r="C38" s="365">
        <f>'Impact Assessment Results'!H18</f>
        <v>2</v>
      </c>
      <c r="D38" s="366">
        <f>'Impact Assessment Results'!I18</f>
        <v>1</v>
      </c>
      <c r="E38" s="367">
        <f>'Impact Assessment Results'!J18</f>
        <v>2</v>
      </c>
      <c r="F38" s="705"/>
      <c r="G38" s="389" t="s">
        <v>9</v>
      </c>
      <c r="H38" s="390"/>
      <c r="I38" s="391" t="s">
        <v>9</v>
      </c>
      <c r="J38" s="272">
        <f>'Threat Assessment Results'!G116</f>
        <v>0</v>
      </c>
      <c r="K38" s="272">
        <f>'Threat Assessment Results'!I116</f>
        <v>0</v>
      </c>
      <c r="L38" s="423">
        <f t="shared" ref="L38" si="22">IF(G38=""," ",C38+J38+K38)</f>
        <v>2</v>
      </c>
      <c r="M38" s="424" t="str">
        <f t="shared" ref="M38" si="23">IF(H38=""," ",D38+J38+K38)</f>
        <v xml:space="preserve"> </v>
      </c>
      <c r="N38" s="425">
        <f t="shared" ref="N38" si="24">IF(I38=""," ",E38+J38+K38)</f>
        <v>2</v>
      </c>
      <c r="O38" s="426">
        <f t="shared" ref="O38" si="25">MAX(L38:N38)</f>
        <v>2</v>
      </c>
      <c r="P38" s="208" t="str">
        <f t="shared" si="4"/>
        <v>LOW</v>
      </c>
      <c r="Q38" s="481" t="s">
        <v>314</v>
      </c>
      <c r="R38" s="337" t="s">
        <v>311</v>
      </c>
      <c r="S38" s="724"/>
      <c r="T38" s="724"/>
      <c r="U38" s="208" t="s">
        <v>351</v>
      </c>
    </row>
    <row r="39" spans="2:21" ht="15" thickBot="1" x14ac:dyDescent="0.35">
      <c r="B39" s="351"/>
      <c r="C39" s="365">
        <f>'Impact Assessment Results'!H19</f>
        <v>4</v>
      </c>
      <c r="D39" s="366">
        <f>'Impact Assessment Results'!I19</f>
        <v>0</v>
      </c>
      <c r="E39" s="367">
        <f>'Impact Assessment Results'!J19</f>
        <v>1</v>
      </c>
      <c r="F39" s="705"/>
      <c r="G39" s="389" t="s">
        <v>9</v>
      </c>
      <c r="H39" s="390"/>
      <c r="I39" s="391" t="s">
        <v>9</v>
      </c>
      <c r="J39" s="272">
        <f>'Threat Assessment Results'!G127</f>
        <v>0</v>
      </c>
      <c r="K39" s="272">
        <f>'Threat Assessment Results'!I127</f>
        <v>0</v>
      </c>
      <c r="L39" s="423">
        <f t="shared" ref="L39:L41" si="26">IF(G39=""," ",C39+J39+K39)</f>
        <v>4</v>
      </c>
      <c r="M39" s="424" t="str">
        <f t="shared" ref="M39:M41" si="27">IF(H39=""," ",D39+J39+K39)</f>
        <v xml:space="preserve"> </v>
      </c>
      <c r="N39" s="425">
        <f t="shared" ref="N39:N41" si="28">IF(I39=""," ",E39+J39+K39)</f>
        <v>1</v>
      </c>
      <c r="O39" s="426">
        <f t="shared" ref="O39:O41" si="29">MAX(L39:N39)</f>
        <v>4</v>
      </c>
      <c r="P39" s="208" t="str">
        <f t="shared" si="4"/>
        <v>MEDIUM</v>
      </c>
      <c r="Q39" s="481" t="s">
        <v>314</v>
      </c>
      <c r="R39" s="337" t="s">
        <v>311</v>
      </c>
      <c r="S39" s="724"/>
      <c r="T39" s="724"/>
      <c r="U39" s="208" t="s">
        <v>351</v>
      </c>
    </row>
    <row r="40" spans="2:21" ht="15" thickBot="1" x14ac:dyDescent="0.35">
      <c r="B40" s="351"/>
      <c r="C40" s="365">
        <f>'Impact Assessment Results'!H20</f>
        <v>4</v>
      </c>
      <c r="D40" s="366">
        <f>'Impact Assessment Results'!I20</f>
        <v>0</v>
      </c>
      <c r="E40" s="367">
        <f>'Impact Assessment Results'!J20</f>
        <v>1</v>
      </c>
      <c r="F40" s="705"/>
      <c r="G40" s="389" t="s">
        <v>9</v>
      </c>
      <c r="H40" s="390"/>
      <c r="I40" s="391" t="s">
        <v>9</v>
      </c>
      <c r="J40" s="272">
        <f>'Threat Assessment Results'!G138</f>
        <v>0</v>
      </c>
      <c r="K40" s="272">
        <f>'Threat Assessment Results'!I138</f>
        <v>0</v>
      </c>
      <c r="L40" s="423">
        <f t="shared" si="26"/>
        <v>4</v>
      </c>
      <c r="M40" s="424" t="str">
        <f t="shared" si="27"/>
        <v xml:space="preserve"> </v>
      </c>
      <c r="N40" s="425">
        <f t="shared" si="28"/>
        <v>1</v>
      </c>
      <c r="O40" s="426">
        <f t="shared" si="29"/>
        <v>4</v>
      </c>
      <c r="P40" s="208" t="str">
        <f t="shared" si="4"/>
        <v>MEDIUM</v>
      </c>
      <c r="Q40" s="481" t="s">
        <v>314</v>
      </c>
      <c r="R40" s="337" t="s">
        <v>311</v>
      </c>
      <c r="S40" s="724"/>
      <c r="T40" s="724"/>
      <c r="U40" s="208" t="s">
        <v>351</v>
      </c>
    </row>
    <row r="41" spans="2:21" ht="15" thickBot="1" x14ac:dyDescent="0.35">
      <c r="B41" s="351"/>
      <c r="C41" s="365">
        <f>'Impact Assessment Results'!H21</f>
        <v>0</v>
      </c>
      <c r="D41" s="366">
        <f>'Impact Assessment Results'!I21</f>
        <v>0</v>
      </c>
      <c r="E41" s="367">
        <f>'Impact Assessment Results'!J21</f>
        <v>0</v>
      </c>
      <c r="F41" s="705"/>
      <c r="G41" s="389" t="s">
        <v>9</v>
      </c>
      <c r="H41" s="390"/>
      <c r="I41" s="391" t="s">
        <v>9</v>
      </c>
      <c r="J41" s="272">
        <f>'Threat Assessment Results'!G149</f>
        <v>0</v>
      </c>
      <c r="K41" s="272">
        <f>'Threat Assessment Results'!I149</f>
        <v>0</v>
      </c>
      <c r="L41" s="423">
        <f t="shared" si="26"/>
        <v>0</v>
      </c>
      <c r="M41" s="424" t="str">
        <f t="shared" si="27"/>
        <v xml:space="preserve"> </v>
      </c>
      <c r="N41" s="425">
        <f t="shared" si="28"/>
        <v>0</v>
      </c>
      <c r="O41" s="426">
        <f t="shared" si="29"/>
        <v>0</v>
      </c>
      <c r="P41" s="208" t="str">
        <f t="shared" si="4"/>
        <v>LOW</v>
      </c>
      <c r="Q41" s="481" t="s">
        <v>314</v>
      </c>
      <c r="R41" s="337" t="s">
        <v>311</v>
      </c>
      <c r="S41" s="724"/>
      <c r="T41" s="724"/>
      <c r="U41" s="208" t="s">
        <v>351</v>
      </c>
    </row>
    <row r="42" spans="2:21" ht="15" thickBot="1" x14ac:dyDescent="0.35">
      <c r="B42" s="351"/>
      <c r="C42" s="365">
        <f>'Impact Assessment Results'!H22</f>
        <v>0</v>
      </c>
      <c r="D42" s="366">
        <f>'Impact Assessment Results'!I22</f>
        <v>0</v>
      </c>
      <c r="E42" s="367">
        <f>'Impact Assessment Results'!J22</f>
        <v>0</v>
      </c>
      <c r="F42" s="705"/>
      <c r="G42" s="389" t="s">
        <v>9</v>
      </c>
      <c r="H42" s="390"/>
      <c r="I42" s="391" t="s">
        <v>9</v>
      </c>
      <c r="J42" s="272">
        <f>'Threat Assessment Results'!G160</f>
        <v>0</v>
      </c>
      <c r="K42" s="272">
        <f>'Threat Assessment Results'!I160</f>
        <v>0</v>
      </c>
      <c r="L42" s="423">
        <f t="shared" si="6"/>
        <v>0</v>
      </c>
      <c r="M42" s="424" t="str">
        <f t="shared" si="7"/>
        <v xml:space="preserve"> </v>
      </c>
      <c r="N42" s="425">
        <f t="shared" si="8"/>
        <v>0</v>
      </c>
      <c r="O42" s="426">
        <f t="shared" si="9"/>
        <v>0</v>
      </c>
      <c r="P42" s="208" t="str">
        <f t="shared" si="4"/>
        <v>LOW</v>
      </c>
      <c r="Q42" s="481" t="s">
        <v>312</v>
      </c>
      <c r="R42" s="337" t="s">
        <v>311</v>
      </c>
      <c r="S42" s="724"/>
      <c r="T42" s="724"/>
      <c r="U42" s="208" t="s">
        <v>351</v>
      </c>
    </row>
    <row r="43" spans="2:21" ht="15" thickBot="1" x14ac:dyDescent="0.35">
      <c r="B43" s="351"/>
      <c r="C43" s="365">
        <f>'Impact Assessment Results'!H23</f>
        <v>0</v>
      </c>
      <c r="D43" s="366">
        <f>'Impact Assessment Results'!I23</f>
        <v>0</v>
      </c>
      <c r="E43" s="367">
        <f>'Impact Assessment Results'!J23</f>
        <v>0</v>
      </c>
      <c r="F43" s="705"/>
      <c r="G43" s="389" t="s">
        <v>9</v>
      </c>
      <c r="H43" s="390"/>
      <c r="I43" s="391" t="s">
        <v>9</v>
      </c>
      <c r="J43" s="272">
        <f>'Threat Assessment Results'!G171</f>
        <v>0</v>
      </c>
      <c r="K43" s="272">
        <f>'Threat Assessment Results'!I171</f>
        <v>0</v>
      </c>
      <c r="L43" s="423">
        <f t="shared" si="6"/>
        <v>0</v>
      </c>
      <c r="M43" s="424" t="str">
        <f t="shared" si="7"/>
        <v xml:space="preserve"> </v>
      </c>
      <c r="N43" s="425">
        <f t="shared" si="8"/>
        <v>0</v>
      </c>
      <c r="O43" s="426">
        <f t="shared" si="9"/>
        <v>0</v>
      </c>
      <c r="P43" s="208" t="str">
        <f t="shared" si="4"/>
        <v>LOW</v>
      </c>
      <c r="Q43" s="481" t="s">
        <v>314</v>
      </c>
      <c r="R43" s="337" t="s">
        <v>311</v>
      </c>
      <c r="S43" s="724"/>
      <c r="T43" s="724"/>
      <c r="U43" s="208" t="s">
        <v>351</v>
      </c>
    </row>
    <row r="44" spans="2:21" ht="15" thickBot="1" x14ac:dyDescent="0.35">
      <c r="B44" s="352"/>
      <c r="C44" s="243">
        <f>'Impact Assessment Results'!H24</f>
        <v>0</v>
      </c>
      <c r="D44" s="369">
        <f>'Impact Assessment Results'!I24</f>
        <v>0</v>
      </c>
      <c r="E44" s="370">
        <f>'Impact Assessment Results'!J24</f>
        <v>0</v>
      </c>
      <c r="F44" s="708"/>
      <c r="G44" s="392" t="s">
        <v>9</v>
      </c>
      <c r="H44" s="393"/>
      <c r="I44" s="394" t="s">
        <v>9</v>
      </c>
      <c r="J44" s="276">
        <f>'Threat Assessment Results'!G182</f>
        <v>0</v>
      </c>
      <c r="K44" s="276">
        <f>'Threat Assessment Results'!I182</f>
        <v>0</v>
      </c>
      <c r="L44" s="423">
        <f t="shared" si="6"/>
        <v>0</v>
      </c>
      <c r="M44" s="424" t="str">
        <f t="shared" si="7"/>
        <v xml:space="preserve"> </v>
      </c>
      <c r="N44" s="425">
        <f t="shared" si="8"/>
        <v>0</v>
      </c>
      <c r="O44" s="426">
        <f t="shared" si="9"/>
        <v>0</v>
      </c>
      <c r="P44" s="208" t="str">
        <f t="shared" si="4"/>
        <v>LOW</v>
      </c>
      <c r="Q44" s="486" t="s">
        <v>314</v>
      </c>
      <c r="R44" s="338" t="s">
        <v>311</v>
      </c>
      <c r="S44" s="725"/>
      <c r="T44" s="725"/>
      <c r="U44" s="208" t="s">
        <v>351</v>
      </c>
    </row>
    <row r="45" spans="2:21" ht="15" thickBot="1" x14ac:dyDescent="0.35">
      <c r="B45" s="350"/>
      <c r="C45" s="362">
        <f>'Impact Assessment Results'!H10</f>
        <v>4</v>
      </c>
      <c r="D45" s="363">
        <f>'Impact Assessment Results'!I10</f>
        <v>1</v>
      </c>
      <c r="E45" s="364">
        <f>'Impact Assessment Results'!J10</f>
        <v>2</v>
      </c>
      <c r="F45" s="704"/>
      <c r="G45" s="386" t="s">
        <v>9</v>
      </c>
      <c r="H45" s="387"/>
      <c r="I45" s="388"/>
      <c r="J45" s="271">
        <f>'Threat Assessment Results'!G29</f>
        <v>0</v>
      </c>
      <c r="K45" s="271">
        <f>'Threat Assessment Results'!I29</f>
        <v>0</v>
      </c>
      <c r="L45" s="419">
        <f t="shared" ref="L45:L59" si="30">IF(G45=""," ",C45+J45+K45)</f>
        <v>4</v>
      </c>
      <c r="M45" s="420" t="str">
        <f t="shared" ref="M45:M58" si="31">IF(H45=""," ",D45+J45+K45)</f>
        <v xml:space="preserve"> </v>
      </c>
      <c r="N45" s="421" t="str">
        <f t="shared" ref="N45:N58" si="32">IF(I45=""," ",E45+J45+K45)</f>
        <v xml:space="preserve"> </v>
      </c>
      <c r="O45" s="422">
        <f t="shared" ref="O45:O59" si="33">MAX(L45:N45)</f>
        <v>4</v>
      </c>
      <c r="P45" s="208" t="str">
        <f t="shared" si="4"/>
        <v>MEDIUM</v>
      </c>
      <c r="Q45" s="482" t="s">
        <v>312</v>
      </c>
      <c r="R45" s="336" t="s">
        <v>311</v>
      </c>
      <c r="S45" s="726"/>
      <c r="T45" s="726"/>
      <c r="U45" s="208" t="s">
        <v>351</v>
      </c>
    </row>
    <row r="46" spans="2:21" ht="15" thickBot="1" x14ac:dyDescent="0.35">
      <c r="B46" s="351"/>
      <c r="C46" s="365">
        <f>'Impact Assessment Results'!H11</f>
        <v>4</v>
      </c>
      <c r="D46" s="366">
        <f>'Impact Assessment Results'!I11</f>
        <v>1</v>
      </c>
      <c r="E46" s="367">
        <f>'Impact Assessment Results'!J11</f>
        <v>2</v>
      </c>
      <c r="F46" s="705"/>
      <c r="G46" s="389" t="s">
        <v>9</v>
      </c>
      <c r="H46" s="390"/>
      <c r="I46" s="391"/>
      <c r="J46" s="272">
        <f>'Threat Assessment Results'!G40</f>
        <v>0</v>
      </c>
      <c r="K46" s="272">
        <f>'Threat Assessment Results'!I40</f>
        <v>0</v>
      </c>
      <c r="L46" s="423">
        <f t="shared" si="30"/>
        <v>4</v>
      </c>
      <c r="M46" s="424" t="str">
        <f t="shared" si="31"/>
        <v xml:space="preserve"> </v>
      </c>
      <c r="N46" s="425" t="str">
        <f t="shared" si="32"/>
        <v xml:space="preserve"> </v>
      </c>
      <c r="O46" s="426">
        <f t="shared" si="33"/>
        <v>4</v>
      </c>
      <c r="P46" s="208" t="str">
        <f t="shared" si="4"/>
        <v>MEDIUM</v>
      </c>
      <c r="Q46" s="481" t="s">
        <v>312</v>
      </c>
      <c r="R46" s="337" t="s">
        <v>311</v>
      </c>
      <c r="S46" s="727"/>
      <c r="T46" s="727"/>
      <c r="U46" s="208" t="s">
        <v>351</v>
      </c>
    </row>
    <row r="47" spans="2:21" ht="15" thickBot="1" x14ac:dyDescent="0.35">
      <c r="B47" s="351"/>
      <c r="C47" s="365">
        <f>'Impact Assessment Results'!H12</f>
        <v>4</v>
      </c>
      <c r="D47" s="366">
        <f>'Impact Assessment Results'!I12</f>
        <v>4</v>
      </c>
      <c r="E47" s="367">
        <f>'Impact Assessment Results'!J12</f>
        <v>4</v>
      </c>
      <c r="F47" s="705"/>
      <c r="G47" s="389" t="s">
        <v>9</v>
      </c>
      <c r="H47" s="390"/>
      <c r="I47" s="391"/>
      <c r="J47" s="272">
        <f>'Threat Assessment Results'!G51</f>
        <v>0</v>
      </c>
      <c r="K47" s="272">
        <f>'Threat Assessment Results'!I51</f>
        <v>0</v>
      </c>
      <c r="L47" s="423">
        <f t="shared" si="30"/>
        <v>4</v>
      </c>
      <c r="M47" s="424" t="str">
        <f t="shared" si="31"/>
        <v xml:space="preserve"> </v>
      </c>
      <c r="N47" s="425" t="str">
        <f t="shared" si="32"/>
        <v xml:space="preserve"> </v>
      </c>
      <c r="O47" s="426">
        <f t="shared" si="33"/>
        <v>4</v>
      </c>
      <c r="P47" s="208" t="str">
        <f t="shared" si="4"/>
        <v>MEDIUM</v>
      </c>
      <c r="Q47" s="481" t="s">
        <v>314</v>
      </c>
      <c r="R47" s="337" t="s">
        <v>311</v>
      </c>
      <c r="S47" s="727"/>
      <c r="T47" s="727"/>
      <c r="U47" s="208" t="s">
        <v>351</v>
      </c>
    </row>
    <row r="48" spans="2:21" ht="15" thickBot="1" x14ac:dyDescent="0.35">
      <c r="B48" s="351"/>
      <c r="C48" s="365">
        <f>'Impact Assessment Results'!H13</f>
        <v>4</v>
      </c>
      <c r="D48" s="366">
        <f>'Impact Assessment Results'!I13</f>
        <v>1</v>
      </c>
      <c r="E48" s="367">
        <f>'Impact Assessment Results'!J13</f>
        <v>1</v>
      </c>
      <c r="F48" s="705"/>
      <c r="G48" s="389" t="s">
        <v>9</v>
      </c>
      <c r="H48" s="390"/>
      <c r="I48" s="391"/>
      <c r="J48" s="272">
        <f>'Threat Assessment Results'!G62</f>
        <v>0</v>
      </c>
      <c r="K48" s="272">
        <f>'Threat Assessment Results'!I62</f>
        <v>0</v>
      </c>
      <c r="L48" s="423">
        <f t="shared" si="30"/>
        <v>4</v>
      </c>
      <c r="M48" s="424" t="str">
        <f t="shared" si="31"/>
        <v xml:space="preserve"> </v>
      </c>
      <c r="N48" s="425" t="str">
        <f t="shared" si="32"/>
        <v xml:space="preserve"> </v>
      </c>
      <c r="O48" s="426">
        <f t="shared" si="33"/>
        <v>4</v>
      </c>
      <c r="P48" s="208" t="str">
        <f t="shared" si="4"/>
        <v>MEDIUM</v>
      </c>
      <c r="Q48" s="481" t="s">
        <v>314</v>
      </c>
      <c r="R48" s="337" t="s">
        <v>311</v>
      </c>
      <c r="S48" s="727"/>
      <c r="T48" s="727"/>
      <c r="U48" s="208" t="s">
        <v>351</v>
      </c>
    </row>
    <row r="49" spans="2:21" ht="15" thickBot="1" x14ac:dyDescent="0.35">
      <c r="B49" s="351"/>
      <c r="C49" s="365">
        <f>'Impact Assessment Results'!H14</f>
        <v>1</v>
      </c>
      <c r="D49" s="366">
        <f>'Impact Assessment Results'!I14</f>
        <v>1</v>
      </c>
      <c r="E49" s="367">
        <f>'Impact Assessment Results'!J14</f>
        <v>1</v>
      </c>
      <c r="F49" s="705"/>
      <c r="G49" s="389" t="s">
        <v>9</v>
      </c>
      <c r="H49" s="390"/>
      <c r="I49" s="391"/>
      <c r="J49" s="272">
        <f>'Threat Assessment Results'!G73</f>
        <v>0</v>
      </c>
      <c r="K49" s="272">
        <f>'Threat Assessment Results'!I73</f>
        <v>0</v>
      </c>
      <c r="L49" s="423">
        <f t="shared" si="30"/>
        <v>1</v>
      </c>
      <c r="M49" s="424" t="str">
        <f t="shared" si="31"/>
        <v xml:space="preserve"> </v>
      </c>
      <c r="N49" s="425" t="str">
        <f t="shared" si="32"/>
        <v xml:space="preserve"> </v>
      </c>
      <c r="O49" s="426">
        <f t="shared" si="33"/>
        <v>1</v>
      </c>
      <c r="P49" s="208" t="str">
        <f t="shared" si="4"/>
        <v>LOW</v>
      </c>
      <c r="Q49" s="481" t="s">
        <v>314</v>
      </c>
      <c r="R49" s="337" t="s">
        <v>311</v>
      </c>
      <c r="S49" s="727"/>
      <c r="T49" s="727"/>
      <c r="U49" s="208" t="s">
        <v>351</v>
      </c>
    </row>
    <row r="50" spans="2:21" ht="15" thickBot="1" x14ac:dyDescent="0.35">
      <c r="B50" s="351"/>
      <c r="C50" s="365">
        <f>'Impact Assessment Results'!H15</f>
        <v>1</v>
      </c>
      <c r="D50" s="366">
        <f>'Impact Assessment Results'!I15</f>
        <v>1</v>
      </c>
      <c r="E50" s="367">
        <f>'Impact Assessment Results'!J15</f>
        <v>1</v>
      </c>
      <c r="F50" s="705"/>
      <c r="G50" s="389" t="s">
        <v>9</v>
      </c>
      <c r="H50" s="390"/>
      <c r="I50" s="391"/>
      <c r="J50" s="272">
        <f>'Threat Assessment Results'!G84</f>
        <v>0</v>
      </c>
      <c r="K50" s="272">
        <f>'Threat Assessment Results'!I84</f>
        <v>0</v>
      </c>
      <c r="L50" s="423">
        <f t="shared" si="30"/>
        <v>1</v>
      </c>
      <c r="M50" s="424" t="str">
        <f t="shared" si="31"/>
        <v xml:space="preserve"> </v>
      </c>
      <c r="N50" s="425" t="str">
        <f t="shared" si="32"/>
        <v xml:space="preserve"> </v>
      </c>
      <c r="O50" s="426">
        <f t="shared" si="33"/>
        <v>1</v>
      </c>
      <c r="P50" s="208" t="str">
        <f t="shared" si="4"/>
        <v>LOW</v>
      </c>
      <c r="Q50" s="481" t="s">
        <v>312</v>
      </c>
      <c r="R50" s="337" t="s">
        <v>311</v>
      </c>
      <c r="S50" s="727"/>
      <c r="T50" s="727"/>
      <c r="U50" s="208" t="s">
        <v>351</v>
      </c>
    </row>
    <row r="51" spans="2:21" ht="15" thickBot="1" x14ac:dyDescent="0.35">
      <c r="B51" s="351"/>
      <c r="C51" s="365">
        <f>'Impact Assessment Results'!H16</f>
        <v>0</v>
      </c>
      <c r="D51" s="366">
        <f>'Impact Assessment Results'!I16</f>
        <v>0</v>
      </c>
      <c r="E51" s="367">
        <f>'Impact Assessment Results'!J16</f>
        <v>0</v>
      </c>
      <c r="F51" s="705"/>
      <c r="G51" s="389" t="s">
        <v>9</v>
      </c>
      <c r="H51" s="390"/>
      <c r="I51" s="391"/>
      <c r="J51" s="272">
        <f>'Threat Assessment Results'!G95</f>
        <v>0</v>
      </c>
      <c r="K51" s="272">
        <f>'Threat Assessment Results'!I95</f>
        <v>0</v>
      </c>
      <c r="L51" s="423">
        <f t="shared" si="30"/>
        <v>0</v>
      </c>
      <c r="M51" s="424" t="str">
        <f t="shared" si="31"/>
        <v xml:space="preserve"> </v>
      </c>
      <c r="N51" s="425" t="str">
        <f t="shared" si="32"/>
        <v xml:space="preserve"> </v>
      </c>
      <c r="O51" s="426">
        <f t="shared" si="33"/>
        <v>0</v>
      </c>
      <c r="P51" s="208" t="str">
        <f t="shared" si="4"/>
        <v>LOW</v>
      </c>
      <c r="Q51" s="481" t="s">
        <v>314</v>
      </c>
      <c r="R51" s="337" t="s">
        <v>311</v>
      </c>
      <c r="S51" s="727"/>
      <c r="T51" s="727"/>
      <c r="U51" s="208" t="s">
        <v>351</v>
      </c>
    </row>
    <row r="52" spans="2:21" ht="15" thickBot="1" x14ac:dyDescent="0.35">
      <c r="B52" s="351"/>
      <c r="C52" s="365">
        <f>'Impact Assessment Results'!H17</f>
        <v>4</v>
      </c>
      <c r="D52" s="366">
        <f>'Impact Assessment Results'!I17</f>
        <v>4</v>
      </c>
      <c r="E52" s="367">
        <f>'Impact Assessment Results'!J17</f>
        <v>4</v>
      </c>
      <c r="F52" s="705"/>
      <c r="G52" s="389" t="s">
        <v>9</v>
      </c>
      <c r="H52" s="390"/>
      <c r="I52" s="391"/>
      <c r="J52" s="272">
        <f>'Threat Assessment Results'!G106</f>
        <v>0</v>
      </c>
      <c r="K52" s="272">
        <f>'Threat Assessment Results'!I106</f>
        <v>0</v>
      </c>
      <c r="L52" s="423">
        <f t="shared" si="30"/>
        <v>4</v>
      </c>
      <c r="M52" s="424" t="str">
        <f t="shared" si="31"/>
        <v xml:space="preserve"> </v>
      </c>
      <c r="N52" s="425" t="str">
        <f t="shared" si="32"/>
        <v xml:space="preserve"> </v>
      </c>
      <c r="O52" s="426">
        <f t="shared" si="33"/>
        <v>4</v>
      </c>
      <c r="P52" s="208" t="str">
        <f t="shared" si="4"/>
        <v>MEDIUM</v>
      </c>
      <c r="Q52" s="481" t="s">
        <v>314</v>
      </c>
      <c r="R52" s="337" t="s">
        <v>311</v>
      </c>
      <c r="S52" s="727"/>
      <c r="T52" s="727"/>
      <c r="U52" s="208" t="s">
        <v>351</v>
      </c>
    </row>
    <row r="53" spans="2:21" ht="15" thickBot="1" x14ac:dyDescent="0.35">
      <c r="B53" s="351"/>
      <c r="C53" s="365">
        <f>'Impact Assessment Results'!H18</f>
        <v>2</v>
      </c>
      <c r="D53" s="366">
        <f>'Impact Assessment Results'!I18</f>
        <v>1</v>
      </c>
      <c r="E53" s="367">
        <f>'Impact Assessment Results'!J18</f>
        <v>2</v>
      </c>
      <c r="F53" s="705"/>
      <c r="G53" s="389" t="s">
        <v>9</v>
      </c>
      <c r="H53" s="390"/>
      <c r="I53" s="391"/>
      <c r="J53" s="272">
        <f>'Threat Assessment Results'!G117</f>
        <v>0</v>
      </c>
      <c r="K53" s="272">
        <f>'Threat Assessment Results'!I117</f>
        <v>0</v>
      </c>
      <c r="L53" s="423">
        <f t="shared" si="30"/>
        <v>2</v>
      </c>
      <c r="M53" s="424" t="str">
        <f t="shared" si="31"/>
        <v xml:space="preserve"> </v>
      </c>
      <c r="N53" s="425" t="str">
        <f t="shared" si="32"/>
        <v xml:space="preserve"> </v>
      </c>
      <c r="O53" s="426">
        <f t="shared" si="33"/>
        <v>2</v>
      </c>
      <c r="P53" s="208" t="str">
        <f t="shared" si="4"/>
        <v>LOW</v>
      </c>
      <c r="Q53" s="481" t="s">
        <v>314</v>
      </c>
      <c r="R53" s="337" t="s">
        <v>311</v>
      </c>
      <c r="S53" s="727"/>
      <c r="T53" s="727"/>
      <c r="U53" s="208" t="s">
        <v>351</v>
      </c>
    </row>
    <row r="54" spans="2:21" ht="15" thickBot="1" x14ac:dyDescent="0.35">
      <c r="B54" s="351"/>
      <c r="C54" s="365">
        <f>'Impact Assessment Results'!H19</f>
        <v>4</v>
      </c>
      <c r="D54" s="366">
        <f>'Impact Assessment Results'!I19</f>
        <v>0</v>
      </c>
      <c r="E54" s="367">
        <f>'Impact Assessment Results'!J19</f>
        <v>1</v>
      </c>
      <c r="F54" s="705"/>
      <c r="G54" s="389" t="s">
        <v>9</v>
      </c>
      <c r="H54" s="390"/>
      <c r="I54" s="391"/>
      <c r="J54" s="272">
        <f>'Threat Assessment Results'!G128</f>
        <v>0</v>
      </c>
      <c r="K54" s="272">
        <f>'Threat Assessment Results'!I128</f>
        <v>0</v>
      </c>
      <c r="L54" s="423">
        <f t="shared" si="30"/>
        <v>4</v>
      </c>
      <c r="M54" s="424" t="str">
        <f t="shared" si="31"/>
        <v xml:space="preserve"> </v>
      </c>
      <c r="N54" s="425" t="str">
        <f t="shared" si="32"/>
        <v xml:space="preserve"> </v>
      </c>
      <c r="O54" s="426">
        <f t="shared" si="33"/>
        <v>4</v>
      </c>
      <c r="P54" s="208" t="str">
        <f t="shared" si="4"/>
        <v>MEDIUM</v>
      </c>
      <c r="Q54" s="481" t="s">
        <v>314</v>
      </c>
      <c r="R54" s="337" t="s">
        <v>311</v>
      </c>
      <c r="S54" s="727"/>
      <c r="T54" s="727"/>
      <c r="U54" s="208" t="s">
        <v>351</v>
      </c>
    </row>
    <row r="55" spans="2:21" ht="15" thickBot="1" x14ac:dyDescent="0.35">
      <c r="B55" s="351"/>
      <c r="C55" s="365">
        <f>'Impact Assessment Results'!H20</f>
        <v>4</v>
      </c>
      <c r="D55" s="366">
        <f>'Impact Assessment Results'!I20</f>
        <v>0</v>
      </c>
      <c r="E55" s="367">
        <f>'Impact Assessment Results'!J20</f>
        <v>1</v>
      </c>
      <c r="F55" s="705"/>
      <c r="G55" s="389" t="s">
        <v>9</v>
      </c>
      <c r="H55" s="390"/>
      <c r="I55" s="391"/>
      <c r="J55" s="272">
        <f>'Threat Assessment Results'!G139</f>
        <v>0</v>
      </c>
      <c r="K55" s="272">
        <f>'Threat Assessment Results'!I139</f>
        <v>0</v>
      </c>
      <c r="L55" s="423">
        <f t="shared" si="30"/>
        <v>4</v>
      </c>
      <c r="M55" s="424" t="str">
        <f t="shared" si="31"/>
        <v xml:space="preserve"> </v>
      </c>
      <c r="N55" s="425" t="str">
        <f t="shared" si="32"/>
        <v xml:space="preserve"> </v>
      </c>
      <c r="O55" s="426">
        <f t="shared" si="33"/>
        <v>4</v>
      </c>
      <c r="P55" s="208" t="str">
        <f t="shared" si="4"/>
        <v>MEDIUM</v>
      </c>
      <c r="Q55" s="481" t="s">
        <v>314</v>
      </c>
      <c r="R55" s="337" t="s">
        <v>311</v>
      </c>
      <c r="S55" s="727"/>
      <c r="T55" s="727"/>
      <c r="U55" s="208" t="s">
        <v>351</v>
      </c>
    </row>
    <row r="56" spans="2:21" ht="15" thickBot="1" x14ac:dyDescent="0.35">
      <c r="B56" s="351"/>
      <c r="C56" s="365">
        <f>'Impact Assessment Results'!H21</f>
        <v>0</v>
      </c>
      <c r="D56" s="366">
        <f>'Impact Assessment Results'!I21</f>
        <v>0</v>
      </c>
      <c r="E56" s="367">
        <f>'Impact Assessment Results'!J21</f>
        <v>0</v>
      </c>
      <c r="F56" s="705"/>
      <c r="G56" s="389" t="s">
        <v>9</v>
      </c>
      <c r="H56" s="390"/>
      <c r="I56" s="391"/>
      <c r="J56" s="272">
        <f>'Threat Assessment Results'!G150</f>
        <v>0</v>
      </c>
      <c r="K56" s="272">
        <f>'Threat Assessment Results'!I150</f>
        <v>0</v>
      </c>
      <c r="L56" s="423">
        <f t="shared" si="30"/>
        <v>0</v>
      </c>
      <c r="M56" s="424" t="str">
        <f t="shared" si="31"/>
        <v xml:space="preserve"> </v>
      </c>
      <c r="N56" s="425" t="str">
        <f t="shared" si="32"/>
        <v xml:space="preserve"> </v>
      </c>
      <c r="O56" s="426">
        <f t="shared" si="33"/>
        <v>0</v>
      </c>
      <c r="P56" s="208" t="str">
        <f t="shared" si="4"/>
        <v>LOW</v>
      </c>
      <c r="Q56" s="481" t="s">
        <v>314</v>
      </c>
      <c r="R56" s="337" t="s">
        <v>311</v>
      </c>
      <c r="S56" s="727"/>
      <c r="T56" s="727"/>
      <c r="U56" s="208" t="s">
        <v>351</v>
      </c>
    </row>
    <row r="57" spans="2:21" ht="15" thickBot="1" x14ac:dyDescent="0.35">
      <c r="B57" s="351"/>
      <c r="C57" s="365">
        <f>'Impact Assessment Results'!H22</f>
        <v>0</v>
      </c>
      <c r="D57" s="366">
        <f>'Impact Assessment Results'!I22</f>
        <v>0</v>
      </c>
      <c r="E57" s="367">
        <f>'Impact Assessment Results'!J22</f>
        <v>0</v>
      </c>
      <c r="F57" s="705"/>
      <c r="G57" s="389" t="s">
        <v>9</v>
      </c>
      <c r="H57" s="390"/>
      <c r="I57" s="391"/>
      <c r="J57" s="272">
        <f>'Threat Assessment Results'!G161</f>
        <v>0</v>
      </c>
      <c r="K57" s="272">
        <f>'Threat Assessment Results'!I161</f>
        <v>0</v>
      </c>
      <c r="L57" s="423">
        <f t="shared" si="30"/>
        <v>0</v>
      </c>
      <c r="M57" s="424" t="str">
        <f t="shared" si="31"/>
        <v xml:space="preserve"> </v>
      </c>
      <c r="N57" s="425" t="str">
        <f t="shared" si="32"/>
        <v xml:space="preserve"> </v>
      </c>
      <c r="O57" s="426">
        <f t="shared" si="33"/>
        <v>0</v>
      </c>
      <c r="P57" s="208" t="str">
        <f t="shared" si="4"/>
        <v>LOW</v>
      </c>
      <c r="Q57" s="481" t="s">
        <v>314</v>
      </c>
      <c r="R57" s="337" t="s">
        <v>311</v>
      </c>
      <c r="S57" s="727"/>
      <c r="T57" s="727"/>
      <c r="U57" s="208" t="s">
        <v>351</v>
      </c>
    </row>
    <row r="58" spans="2:21" ht="15" thickBot="1" x14ac:dyDescent="0.35">
      <c r="B58" s="351"/>
      <c r="C58" s="365">
        <f>'Impact Assessment Results'!H23</f>
        <v>0</v>
      </c>
      <c r="D58" s="366">
        <f>'Impact Assessment Results'!I23</f>
        <v>0</v>
      </c>
      <c r="E58" s="367">
        <f>'Impact Assessment Results'!J23</f>
        <v>0</v>
      </c>
      <c r="F58" s="705"/>
      <c r="G58" s="389" t="s">
        <v>9</v>
      </c>
      <c r="H58" s="390"/>
      <c r="I58" s="391"/>
      <c r="J58" s="272">
        <f>'Threat Assessment Results'!G172</f>
        <v>0</v>
      </c>
      <c r="K58" s="272">
        <f>'Threat Assessment Results'!I172</f>
        <v>0</v>
      </c>
      <c r="L58" s="423">
        <f t="shared" si="30"/>
        <v>0</v>
      </c>
      <c r="M58" s="424" t="str">
        <f t="shared" si="31"/>
        <v xml:space="preserve"> </v>
      </c>
      <c r="N58" s="425" t="str">
        <f t="shared" si="32"/>
        <v xml:space="preserve"> </v>
      </c>
      <c r="O58" s="426">
        <f t="shared" si="33"/>
        <v>0</v>
      </c>
      <c r="P58" s="208" t="str">
        <f t="shared" si="4"/>
        <v>LOW</v>
      </c>
      <c r="Q58" s="481" t="s">
        <v>314</v>
      </c>
      <c r="R58" s="337" t="s">
        <v>311</v>
      </c>
      <c r="S58" s="727"/>
      <c r="T58" s="727"/>
      <c r="U58" s="208" t="s">
        <v>351</v>
      </c>
    </row>
    <row r="59" spans="2:21" ht="15" thickBot="1" x14ac:dyDescent="0.35">
      <c r="B59" s="352"/>
      <c r="C59" s="368">
        <f>'Impact Assessment Results'!H24</f>
        <v>0</v>
      </c>
      <c r="D59" s="369">
        <f>'Impact Assessment Results'!I24</f>
        <v>0</v>
      </c>
      <c r="E59" s="370">
        <f>'Impact Assessment Results'!J24</f>
        <v>0</v>
      </c>
      <c r="F59" s="706"/>
      <c r="G59" s="392" t="s">
        <v>9</v>
      </c>
      <c r="H59" s="393"/>
      <c r="I59" s="394"/>
      <c r="J59" s="276">
        <f>'Threat Assessment Results'!G183</f>
        <v>0</v>
      </c>
      <c r="K59" s="276">
        <f>'Threat Assessment Results'!I183</f>
        <v>0</v>
      </c>
      <c r="L59" s="423">
        <f t="shared" si="30"/>
        <v>0</v>
      </c>
      <c r="M59" s="427"/>
      <c r="N59" s="428"/>
      <c r="O59" s="426">
        <f t="shared" si="33"/>
        <v>0</v>
      </c>
      <c r="P59" s="208" t="str">
        <f t="shared" si="4"/>
        <v>LOW</v>
      </c>
      <c r="Q59" s="486" t="s">
        <v>314</v>
      </c>
      <c r="R59" s="338" t="s">
        <v>311</v>
      </c>
      <c r="S59" s="734"/>
      <c r="T59" s="734"/>
      <c r="U59" s="208" t="s">
        <v>351</v>
      </c>
    </row>
    <row r="60" spans="2:21" ht="27" customHeight="1" thickBot="1" x14ac:dyDescent="0.35">
      <c r="B60" s="350"/>
      <c r="C60" s="362">
        <f>'Impact Assessment Results'!H10</f>
        <v>4</v>
      </c>
      <c r="D60" s="363">
        <f>'Impact Assessment Results'!I10</f>
        <v>1</v>
      </c>
      <c r="E60" s="364">
        <f>'Impact Assessment Results'!J10</f>
        <v>2</v>
      </c>
      <c r="F60" s="704"/>
      <c r="G60" s="386" t="s">
        <v>9</v>
      </c>
      <c r="H60" s="387" t="s">
        <v>9</v>
      </c>
      <c r="I60" s="388" t="s">
        <v>9</v>
      </c>
      <c r="J60" s="271">
        <f>'Threat Assessment Results'!G30</f>
        <v>0</v>
      </c>
      <c r="K60" s="271">
        <f>'Threat Assessment Results'!I30</f>
        <v>0</v>
      </c>
      <c r="L60" s="419">
        <f t="shared" ref="L60:L74" si="34">IF(G60=""," ",C60+J60+K60)</f>
        <v>4</v>
      </c>
      <c r="M60" s="420">
        <f t="shared" ref="M60:M74" si="35">IF(H60=""," ",D60+J60+K60)</f>
        <v>1</v>
      </c>
      <c r="N60" s="421">
        <f t="shared" ref="N60:N74" si="36">IF(I60=""," ",E60+J60+K60)</f>
        <v>2</v>
      </c>
      <c r="O60" s="422">
        <f t="shared" ref="O60:O74" si="37">MAX(L60:N60)</f>
        <v>4</v>
      </c>
      <c r="P60" s="208" t="str">
        <f t="shared" si="4"/>
        <v>MEDIUM</v>
      </c>
      <c r="Q60" s="482" t="s">
        <v>314</v>
      </c>
      <c r="R60" s="336" t="s">
        <v>311</v>
      </c>
      <c r="S60" s="723"/>
      <c r="T60" s="723"/>
      <c r="U60" s="208" t="s">
        <v>351</v>
      </c>
    </row>
    <row r="61" spans="2:21" ht="30.75" customHeight="1" thickBot="1" x14ac:dyDescent="0.35">
      <c r="B61" s="351"/>
      <c r="C61" s="365">
        <f>'Impact Assessment Results'!H11</f>
        <v>4</v>
      </c>
      <c r="D61" s="366">
        <f>'Impact Assessment Results'!I11</f>
        <v>1</v>
      </c>
      <c r="E61" s="367">
        <f>'Impact Assessment Results'!J11</f>
        <v>2</v>
      </c>
      <c r="F61" s="705"/>
      <c r="G61" s="389" t="s">
        <v>9</v>
      </c>
      <c r="H61" s="390" t="s">
        <v>9</v>
      </c>
      <c r="I61" s="391" t="s">
        <v>9</v>
      </c>
      <c r="J61" s="272">
        <f>'Threat Assessment Results'!G41</f>
        <v>0</v>
      </c>
      <c r="K61" s="272">
        <f>'Threat Assessment Results'!I41</f>
        <v>0</v>
      </c>
      <c r="L61" s="423">
        <f t="shared" si="34"/>
        <v>4</v>
      </c>
      <c r="M61" s="424">
        <f t="shared" si="35"/>
        <v>1</v>
      </c>
      <c r="N61" s="425">
        <f t="shared" si="36"/>
        <v>2</v>
      </c>
      <c r="O61" s="426">
        <f t="shared" si="37"/>
        <v>4</v>
      </c>
      <c r="P61" s="208" t="str">
        <f t="shared" si="4"/>
        <v>MEDIUM</v>
      </c>
      <c r="Q61" s="481" t="s">
        <v>314</v>
      </c>
      <c r="R61" s="337" t="s">
        <v>311</v>
      </c>
      <c r="S61" s="724"/>
      <c r="T61" s="724"/>
      <c r="U61" s="208" t="s">
        <v>351</v>
      </c>
    </row>
    <row r="62" spans="2:21" ht="15" thickBot="1" x14ac:dyDescent="0.35">
      <c r="B62" s="351"/>
      <c r="C62" s="365">
        <f>'Impact Assessment Results'!H12</f>
        <v>4</v>
      </c>
      <c r="D62" s="366">
        <f>'Impact Assessment Results'!I12</f>
        <v>4</v>
      </c>
      <c r="E62" s="367">
        <f>'Impact Assessment Results'!J12</f>
        <v>4</v>
      </c>
      <c r="F62" s="705"/>
      <c r="G62" s="389" t="s">
        <v>9</v>
      </c>
      <c r="H62" s="390" t="s">
        <v>9</v>
      </c>
      <c r="I62" s="391" t="s">
        <v>9</v>
      </c>
      <c r="J62" s="272">
        <f>'Threat Assessment Results'!G52</f>
        <v>0</v>
      </c>
      <c r="K62" s="272">
        <f>'Threat Assessment Results'!I52</f>
        <v>0</v>
      </c>
      <c r="L62" s="423">
        <f t="shared" si="34"/>
        <v>4</v>
      </c>
      <c r="M62" s="424">
        <f t="shared" si="35"/>
        <v>4</v>
      </c>
      <c r="N62" s="425">
        <f t="shared" si="36"/>
        <v>4</v>
      </c>
      <c r="O62" s="426">
        <f t="shared" si="37"/>
        <v>4</v>
      </c>
      <c r="P62" s="208" t="str">
        <f t="shared" si="4"/>
        <v>MEDIUM</v>
      </c>
      <c r="Q62" s="481" t="s">
        <v>312</v>
      </c>
      <c r="R62" s="337" t="s">
        <v>311</v>
      </c>
      <c r="S62" s="724"/>
      <c r="T62" s="724"/>
      <c r="U62" s="208" t="s">
        <v>351</v>
      </c>
    </row>
    <row r="63" spans="2:21" ht="15" thickBot="1" x14ac:dyDescent="0.35">
      <c r="B63" s="351"/>
      <c r="C63" s="365">
        <f>'Impact Assessment Results'!H13</f>
        <v>4</v>
      </c>
      <c r="D63" s="366">
        <f>'Impact Assessment Results'!I13</f>
        <v>1</v>
      </c>
      <c r="E63" s="367">
        <f>'Impact Assessment Results'!J13</f>
        <v>1</v>
      </c>
      <c r="F63" s="705"/>
      <c r="G63" s="389" t="s">
        <v>9</v>
      </c>
      <c r="H63" s="390" t="s">
        <v>9</v>
      </c>
      <c r="I63" s="391" t="s">
        <v>9</v>
      </c>
      <c r="J63" s="272">
        <f>'Threat Assessment Results'!G63</f>
        <v>0</v>
      </c>
      <c r="K63" s="272">
        <f>'Threat Assessment Results'!I63</f>
        <v>0</v>
      </c>
      <c r="L63" s="423">
        <f t="shared" si="34"/>
        <v>4</v>
      </c>
      <c r="M63" s="424">
        <f t="shared" si="35"/>
        <v>1</v>
      </c>
      <c r="N63" s="425">
        <f t="shared" si="36"/>
        <v>1</v>
      </c>
      <c r="O63" s="426">
        <f t="shared" si="37"/>
        <v>4</v>
      </c>
      <c r="P63" s="208" t="str">
        <f t="shared" si="4"/>
        <v>MEDIUM</v>
      </c>
      <c r="Q63" s="481" t="s">
        <v>314</v>
      </c>
      <c r="R63" s="337" t="s">
        <v>311</v>
      </c>
      <c r="S63" s="724"/>
      <c r="T63" s="724"/>
      <c r="U63" s="208" t="s">
        <v>351</v>
      </c>
    </row>
    <row r="64" spans="2:21" ht="15" thickBot="1" x14ac:dyDescent="0.35">
      <c r="B64" s="351"/>
      <c r="C64" s="365">
        <f>'Impact Assessment Results'!H14</f>
        <v>1</v>
      </c>
      <c r="D64" s="366">
        <f>'Impact Assessment Results'!I14</f>
        <v>1</v>
      </c>
      <c r="E64" s="367">
        <f>'Impact Assessment Results'!J14</f>
        <v>1</v>
      </c>
      <c r="F64" s="705"/>
      <c r="G64" s="389" t="s">
        <v>9</v>
      </c>
      <c r="H64" s="390" t="s">
        <v>9</v>
      </c>
      <c r="I64" s="391" t="s">
        <v>9</v>
      </c>
      <c r="J64" s="272">
        <f>'Threat Assessment Results'!G74</f>
        <v>0</v>
      </c>
      <c r="K64" s="272">
        <f>'Threat Assessment Results'!I74</f>
        <v>0</v>
      </c>
      <c r="L64" s="423">
        <f t="shared" si="34"/>
        <v>1</v>
      </c>
      <c r="M64" s="424">
        <f t="shared" si="35"/>
        <v>1</v>
      </c>
      <c r="N64" s="425">
        <f t="shared" si="36"/>
        <v>1</v>
      </c>
      <c r="O64" s="426">
        <f t="shared" si="37"/>
        <v>1</v>
      </c>
      <c r="P64" s="208" t="str">
        <f t="shared" si="4"/>
        <v>LOW</v>
      </c>
      <c r="Q64" s="481" t="s">
        <v>312</v>
      </c>
      <c r="R64" s="337" t="s">
        <v>311</v>
      </c>
      <c r="S64" s="724"/>
      <c r="T64" s="724"/>
      <c r="U64" s="208" t="s">
        <v>351</v>
      </c>
    </row>
    <row r="65" spans="2:21" ht="15" thickBot="1" x14ac:dyDescent="0.35">
      <c r="B65" s="351"/>
      <c r="C65" s="365">
        <f>'Impact Assessment Results'!H15</f>
        <v>1</v>
      </c>
      <c r="D65" s="366">
        <f>'Impact Assessment Results'!I15</f>
        <v>1</v>
      </c>
      <c r="E65" s="367">
        <f>'Impact Assessment Results'!J15</f>
        <v>1</v>
      </c>
      <c r="F65" s="705"/>
      <c r="G65" s="389" t="s">
        <v>9</v>
      </c>
      <c r="H65" s="390" t="s">
        <v>9</v>
      </c>
      <c r="I65" s="391" t="s">
        <v>9</v>
      </c>
      <c r="J65" s="272">
        <f>'Threat Assessment Results'!G85</f>
        <v>0</v>
      </c>
      <c r="K65" s="272">
        <f>'Threat Assessment Results'!I85</f>
        <v>0</v>
      </c>
      <c r="L65" s="423">
        <f t="shared" si="34"/>
        <v>1</v>
      </c>
      <c r="M65" s="424">
        <f t="shared" si="35"/>
        <v>1</v>
      </c>
      <c r="N65" s="425">
        <f t="shared" si="36"/>
        <v>1</v>
      </c>
      <c r="O65" s="426">
        <f t="shared" si="37"/>
        <v>1</v>
      </c>
      <c r="P65" s="208" t="str">
        <f t="shared" si="4"/>
        <v>LOW</v>
      </c>
      <c r="Q65" s="481" t="s">
        <v>314</v>
      </c>
      <c r="R65" s="337" t="s">
        <v>311</v>
      </c>
      <c r="S65" s="724"/>
      <c r="T65" s="724"/>
      <c r="U65" s="208" t="s">
        <v>351</v>
      </c>
    </row>
    <row r="66" spans="2:21" ht="15" thickBot="1" x14ac:dyDescent="0.35">
      <c r="B66" s="351"/>
      <c r="C66" s="365">
        <f>'Impact Assessment Results'!H16</f>
        <v>0</v>
      </c>
      <c r="D66" s="366">
        <f>'Impact Assessment Results'!I16</f>
        <v>0</v>
      </c>
      <c r="E66" s="367">
        <f>'Impact Assessment Results'!J16</f>
        <v>0</v>
      </c>
      <c r="F66" s="705"/>
      <c r="G66" s="389" t="s">
        <v>9</v>
      </c>
      <c r="H66" s="390" t="s">
        <v>9</v>
      </c>
      <c r="I66" s="391" t="s">
        <v>9</v>
      </c>
      <c r="J66" s="272">
        <f>'Threat Assessment Results'!G96</f>
        <v>0</v>
      </c>
      <c r="K66" s="272">
        <f>'Threat Assessment Results'!I96</f>
        <v>0</v>
      </c>
      <c r="L66" s="423">
        <f t="shared" si="34"/>
        <v>0</v>
      </c>
      <c r="M66" s="424">
        <f t="shared" si="35"/>
        <v>0</v>
      </c>
      <c r="N66" s="425">
        <f t="shared" si="36"/>
        <v>0</v>
      </c>
      <c r="O66" s="426">
        <f t="shared" si="37"/>
        <v>0</v>
      </c>
      <c r="P66" s="208" t="str">
        <f t="shared" si="4"/>
        <v>LOW</v>
      </c>
      <c r="Q66" s="481" t="s">
        <v>314</v>
      </c>
      <c r="R66" s="337" t="s">
        <v>311</v>
      </c>
      <c r="S66" s="724"/>
      <c r="T66" s="724"/>
      <c r="U66" s="208" t="s">
        <v>351</v>
      </c>
    </row>
    <row r="67" spans="2:21" ht="15" thickBot="1" x14ac:dyDescent="0.35">
      <c r="B67" s="351"/>
      <c r="C67" s="365">
        <f>'Impact Assessment Results'!H17</f>
        <v>4</v>
      </c>
      <c r="D67" s="366">
        <f>'Impact Assessment Results'!I17</f>
        <v>4</v>
      </c>
      <c r="E67" s="367">
        <f>'Impact Assessment Results'!J17</f>
        <v>4</v>
      </c>
      <c r="F67" s="705"/>
      <c r="G67" s="389" t="s">
        <v>9</v>
      </c>
      <c r="H67" s="390" t="s">
        <v>9</v>
      </c>
      <c r="I67" s="391" t="s">
        <v>9</v>
      </c>
      <c r="J67" s="272">
        <f>'Threat Assessment Results'!G107</f>
        <v>0</v>
      </c>
      <c r="K67" s="272">
        <f>'Threat Assessment Results'!I107</f>
        <v>0</v>
      </c>
      <c r="L67" s="423">
        <f t="shared" si="34"/>
        <v>4</v>
      </c>
      <c r="M67" s="424">
        <f t="shared" si="35"/>
        <v>4</v>
      </c>
      <c r="N67" s="425">
        <f t="shared" si="36"/>
        <v>4</v>
      </c>
      <c r="O67" s="426">
        <f t="shared" si="37"/>
        <v>4</v>
      </c>
      <c r="P67" s="208" t="str">
        <f t="shared" si="4"/>
        <v>MEDIUM</v>
      </c>
      <c r="Q67" s="481" t="s">
        <v>314</v>
      </c>
      <c r="R67" s="337" t="s">
        <v>311</v>
      </c>
      <c r="S67" s="724"/>
      <c r="T67" s="724"/>
      <c r="U67" s="208" t="s">
        <v>351</v>
      </c>
    </row>
    <row r="68" spans="2:21" ht="15" thickBot="1" x14ac:dyDescent="0.35">
      <c r="B68" s="351"/>
      <c r="C68" s="365">
        <f>'Impact Assessment Results'!H18</f>
        <v>2</v>
      </c>
      <c r="D68" s="366">
        <f>'Impact Assessment Results'!I18</f>
        <v>1</v>
      </c>
      <c r="E68" s="367">
        <f>'Impact Assessment Results'!J18</f>
        <v>2</v>
      </c>
      <c r="F68" s="705"/>
      <c r="G68" s="389" t="s">
        <v>9</v>
      </c>
      <c r="H68" s="390" t="s">
        <v>9</v>
      </c>
      <c r="I68" s="391" t="s">
        <v>9</v>
      </c>
      <c r="J68" s="272">
        <f>'Threat Assessment Results'!G118</f>
        <v>0</v>
      </c>
      <c r="K68" s="272">
        <f>'Threat Assessment Results'!I118</f>
        <v>0</v>
      </c>
      <c r="L68" s="423">
        <f t="shared" si="34"/>
        <v>2</v>
      </c>
      <c r="M68" s="424">
        <f t="shared" si="35"/>
        <v>1</v>
      </c>
      <c r="N68" s="425">
        <f t="shared" si="36"/>
        <v>2</v>
      </c>
      <c r="O68" s="426">
        <f t="shared" si="37"/>
        <v>2</v>
      </c>
      <c r="P68" s="208" t="str">
        <f t="shared" si="4"/>
        <v>LOW</v>
      </c>
      <c r="Q68" s="481" t="s">
        <v>314</v>
      </c>
      <c r="R68" s="337" t="s">
        <v>311</v>
      </c>
      <c r="S68" s="724"/>
      <c r="T68" s="724"/>
      <c r="U68" s="208" t="s">
        <v>351</v>
      </c>
    </row>
    <row r="69" spans="2:21" ht="15" thickBot="1" x14ac:dyDescent="0.35">
      <c r="B69" s="351"/>
      <c r="C69" s="365">
        <f>'Impact Assessment Results'!H19</f>
        <v>4</v>
      </c>
      <c r="D69" s="366">
        <f>'Impact Assessment Results'!I19</f>
        <v>0</v>
      </c>
      <c r="E69" s="367">
        <f>'Impact Assessment Results'!J19</f>
        <v>1</v>
      </c>
      <c r="F69" s="705"/>
      <c r="G69" s="389" t="s">
        <v>9</v>
      </c>
      <c r="H69" s="390" t="s">
        <v>9</v>
      </c>
      <c r="I69" s="391" t="s">
        <v>9</v>
      </c>
      <c r="J69" s="272">
        <f>'Threat Assessment Results'!G129</f>
        <v>0</v>
      </c>
      <c r="K69" s="272">
        <f>'Threat Assessment Results'!I129</f>
        <v>0</v>
      </c>
      <c r="L69" s="423">
        <f t="shared" si="34"/>
        <v>4</v>
      </c>
      <c r="M69" s="424">
        <f t="shared" si="35"/>
        <v>0</v>
      </c>
      <c r="N69" s="425">
        <f t="shared" si="36"/>
        <v>1</v>
      </c>
      <c r="O69" s="426">
        <f t="shared" si="37"/>
        <v>4</v>
      </c>
      <c r="P69" s="208" t="str">
        <f t="shared" si="4"/>
        <v>MEDIUM</v>
      </c>
      <c r="Q69" s="481" t="s">
        <v>314</v>
      </c>
      <c r="R69" s="337" t="s">
        <v>311</v>
      </c>
      <c r="S69" s="724"/>
      <c r="T69" s="724"/>
      <c r="U69" s="208" t="s">
        <v>351</v>
      </c>
    </row>
    <row r="70" spans="2:21" ht="15" thickBot="1" x14ac:dyDescent="0.35">
      <c r="B70" s="351"/>
      <c r="C70" s="365">
        <f>'Impact Assessment Results'!H20</f>
        <v>4</v>
      </c>
      <c r="D70" s="366">
        <f>'Impact Assessment Results'!I20</f>
        <v>0</v>
      </c>
      <c r="E70" s="367">
        <f>'Impact Assessment Results'!J20</f>
        <v>1</v>
      </c>
      <c r="F70" s="705"/>
      <c r="G70" s="389" t="s">
        <v>9</v>
      </c>
      <c r="H70" s="390" t="s">
        <v>9</v>
      </c>
      <c r="I70" s="391" t="s">
        <v>9</v>
      </c>
      <c r="J70" s="272">
        <f>'Threat Assessment Results'!G140</f>
        <v>0</v>
      </c>
      <c r="K70" s="272">
        <f>'Threat Assessment Results'!I140</f>
        <v>0</v>
      </c>
      <c r="L70" s="423">
        <f t="shared" si="34"/>
        <v>4</v>
      </c>
      <c r="M70" s="424">
        <f t="shared" si="35"/>
        <v>0</v>
      </c>
      <c r="N70" s="425">
        <f t="shared" si="36"/>
        <v>1</v>
      </c>
      <c r="O70" s="426">
        <f t="shared" si="37"/>
        <v>4</v>
      </c>
      <c r="P70" s="208" t="str">
        <f t="shared" si="4"/>
        <v>MEDIUM</v>
      </c>
      <c r="Q70" s="481" t="s">
        <v>314</v>
      </c>
      <c r="R70" s="337" t="s">
        <v>311</v>
      </c>
      <c r="S70" s="724"/>
      <c r="T70" s="724"/>
      <c r="U70" s="208" t="s">
        <v>351</v>
      </c>
    </row>
    <row r="71" spans="2:21" ht="15" thickBot="1" x14ac:dyDescent="0.35">
      <c r="B71" s="351"/>
      <c r="C71" s="365">
        <f>'Impact Assessment Results'!H21</f>
        <v>0</v>
      </c>
      <c r="D71" s="366">
        <f>'Impact Assessment Results'!I21</f>
        <v>0</v>
      </c>
      <c r="E71" s="367">
        <f>'Impact Assessment Results'!J21</f>
        <v>0</v>
      </c>
      <c r="F71" s="705"/>
      <c r="G71" s="389" t="s">
        <v>9</v>
      </c>
      <c r="H71" s="390" t="s">
        <v>9</v>
      </c>
      <c r="I71" s="391" t="s">
        <v>9</v>
      </c>
      <c r="J71" s="272">
        <f>'Threat Assessment Results'!G151</f>
        <v>0</v>
      </c>
      <c r="K71" s="272">
        <f>'Threat Assessment Results'!I151</f>
        <v>0</v>
      </c>
      <c r="L71" s="423">
        <f t="shared" si="34"/>
        <v>0</v>
      </c>
      <c r="M71" s="424">
        <f t="shared" si="35"/>
        <v>0</v>
      </c>
      <c r="N71" s="425">
        <f t="shared" si="36"/>
        <v>0</v>
      </c>
      <c r="O71" s="426">
        <f t="shared" si="37"/>
        <v>0</v>
      </c>
      <c r="P71" s="208" t="str">
        <f t="shared" si="4"/>
        <v>LOW</v>
      </c>
      <c r="Q71" s="481" t="s">
        <v>314</v>
      </c>
      <c r="R71" s="337" t="s">
        <v>311</v>
      </c>
      <c r="S71" s="724"/>
      <c r="T71" s="724"/>
      <c r="U71" s="208" t="s">
        <v>351</v>
      </c>
    </row>
    <row r="72" spans="2:21" ht="15" thickBot="1" x14ac:dyDescent="0.35">
      <c r="B72" s="351"/>
      <c r="C72" s="365">
        <f>'Impact Assessment Results'!H22</f>
        <v>0</v>
      </c>
      <c r="D72" s="366">
        <f>'Impact Assessment Results'!I22</f>
        <v>0</v>
      </c>
      <c r="E72" s="367">
        <f>'Impact Assessment Results'!J22</f>
        <v>0</v>
      </c>
      <c r="F72" s="705"/>
      <c r="G72" s="389" t="s">
        <v>9</v>
      </c>
      <c r="H72" s="390" t="s">
        <v>9</v>
      </c>
      <c r="I72" s="391" t="s">
        <v>9</v>
      </c>
      <c r="J72" s="272">
        <f>'Threat Assessment Results'!G162</f>
        <v>0</v>
      </c>
      <c r="K72" s="272">
        <f>'Threat Assessment Results'!I162</f>
        <v>0</v>
      </c>
      <c r="L72" s="423">
        <f t="shared" si="34"/>
        <v>0</v>
      </c>
      <c r="M72" s="424">
        <f t="shared" si="35"/>
        <v>0</v>
      </c>
      <c r="N72" s="425">
        <f t="shared" si="36"/>
        <v>0</v>
      </c>
      <c r="O72" s="426">
        <f t="shared" si="37"/>
        <v>0</v>
      </c>
      <c r="P72" s="208" t="str">
        <f t="shared" si="4"/>
        <v>LOW</v>
      </c>
      <c r="Q72" s="481" t="s">
        <v>314</v>
      </c>
      <c r="R72" s="337" t="s">
        <v>311</v>
      </c>
      <c r="S72" s="724"/>
      <c r="T72" s="724"/>
      <c r="U72" s="208" t="s">
        <v>351</v>
      </c>
    </row>
    <row r="73" spans="2:21" ht="15" thickBot="1" x14ac:dyDescent="0.35">
      <c r="B73" s="351"/>
      <c r="C73" s="449">
        <f>'Impact Assessment Results'!H23</f>
        <v>0</v>
      </c>
      <c r="D73" s="450">
        <f>'Impact Assessment Results'!I23</f>
        <v>0</v>
      </c>
      <c r="E73" s="451">
        <f>'Impact Assessment Results'!J23</f>
        <v>0</v>
      </c>
      <c r="F73" s="705"/>
      <c r="G73" s="389" t="s">
        <v>9</v>
      </c>
      <c r="H73" s="390" t="s">
        <v>9</v>
      </c>
      <c r="I73" s="391" t="s">
        <v>9</v>
      </c>
      <c r="J73" s="272">
        <f>'Threat Assessment Results'!G173</f>
        <v>0</v>
      </c>
      <c r="K73" s="272">
        <f>'Threat Assessment Results'!I173</f>
        <v>0</v>
      </c>
      <c r="L73" s="423">
        <f t="shared" si="34"/>
        <v>0</v>
      </c>
      <c r="M73" s="424">
        <f t="shared" si="35"/>
        <v>0</v>
      </c>
      <c r="N73" s="425">
        <f t="shared" si="36"/>
        <v>0</v>
      </c>
      <c r="O73" s="426">
        <f t="shared" si="37"/>
        <v>0</v>
      </c>
      <c r="P73" s="208" t="str">
        <f t="shared" ref="P73:P136" si="38">IF(O73&lt;=2,"LOW",IF(O73&lt;=5,"MEDIUM","HIGH"))</f>
        <v>LOW</v>
      </c>
      <c r="Q73" s="481" t="s">
        <v>314</v>
      </c>
      <c r="R73" s="337" t="s">
        <v>311</v>
      </c>
      <c r="S73" s="724"/>
      <c r="T73" s="724"/>
      <c r="U73" s="208" t="s">
        <v>351</v>
      </c>
    </row>
    <row r="74" spans="2:21" ht="15" thickBot="1" x14ac:dyDescent="0.35">
      <c r="B74" s="352"/>
      <c r="C74" s="368">
        <f>'Impact Assessment Results'!H24</f>
        <v>0</v>
      </c>
      <c r="D74" s="369">
        <f>'Impact Assessment Results'!I24</f>
        <v>0</v>
      </c>
      <c r="E74" s="370">
        <f>'Impact Assessment Results'!J24</f>
        <v>0</v>
      </c>
      <c r="F74" s="707"/>
      <c r="G74" s="452" t="s">
        <v>9</v>
      </c>
      <c r="H74" s="453" t="s">
        <v>9</v>
      </c>
      <c r="I74" s="454" t="s">
        <v>9</v>
      </c>
      <c r="J74" s="276">
        <f>'Threat Assessment Results'!G184</f>
        <v>0</v>
      </c>
      <c r="K74" s="276">
        <f>'Threat Assessment Results'!I184</f>
        <v>0</v>
      </c>
      <c r="L74" s="423">
        <f t="shared" si="34"/>
        <v>0</v>
      </c>
      <c r="M74" s="424">
        <f t="shared" si="35"/>
        <v>0</v>
      </c>
      <c r="N74" s="425">
        <f t="shared" si="36"/>
        <v>0</v>
      </c>
      <c r="O74" s="426">
        <f t="shared" si="37"/>
        <v>0</v>
      </c>
      <c r="P74" s="208" t="str">
        <f t="shared" si="38"/>
        <v>LOW</v>
      </c>
      <c r="Q74" s="486" t="s">
        <v>314</v>
      </c>
      <c r="R74" s="338" t="s">
        <v>311</v>
      </c>
      <c r="S74" s="725"/>
      <c r="T74" s="725"/>
      <c r="U74" s="208" t="s">
        <v>351</v>
      </c>
    </row>
    <row r="75" spans="2:21" ht="29.25" customHeight="1" thickBot="1" x14ac:dyDescent="0.35">
      <c r="B75" s="350"/>
      <c r="C75" s="362">
        <f>'Impact Assessment Results'!H10</f>
        <v>4</v>
      </c>
      <c r="D75" s="363">
        <f>'Impact Assessment Results'!I10</f>
        <v>1</v>
      </c>
      <c r="E75" s="364">
        <f>'Impact Assessment Results'!J10</f>
        <v>2</v>
      </c>
      <c r="F75" s="704"/>
      <c r="G75" s="386" t="s">
        <v>9</v>
      </c>
      <c r="H75" s="387"/>
      <c r="I75" s="388"/>
      <c r="J75" s="271">
        <f>'Threat Assessment Results'!G31</f>
        <v>0</v>
      </c>
      <c r="K75" s="271">
        <f>'Threat Assessment Results'!I31</f>
        <v>0</v>
      </c>
      <c r="L75" s="419">
        <f t="shared" ref="L75:L89" si="39">IF(G75=""," ",C75+J75+K75)</f>
        <v>4</v>
      </c>
      <c r="M75" s="420" t="str">
        <f t="shared" ref="M75:M88" si="40">IF(H75=""," ",D75+J75+K75)</f>
        <v xml:space="preserve"> </v>
      </c>
      <c r="N75" s="421" t="str">
        <f t="shared" ref="N75:N88" si="41">IF(I75=""," ",E75+J75+K75)</f>
        <v xml:space="preserve"> </v>
      </c>
      <c r="O75" s="422">
        <f t="shared" ref="O75:O89" si="42">MAX(L75:N75)</f>
        <v>4</v>
      </c>
      <c r="P75" s="208" t="str">
        <f t="shared" si="38"/>
        <v>MEDIUM</v>
      </c>
      <c r="Q75" s="482" t="s">
        <v>314</v>
      </c>
      <c r="R75" s="336" t="s">
        <v>311</v>
      </c>
      <c r="S75" s="723"/>
      <c r="T75" s="723"/>
      <c r="U75" s="208" t="s">
        <v>351</v>
      </c>
    </row>
    <row r="76" spans="2:21" ht="30.75" customHeight="1" thickBot="1" x14ac:dyDescent="0.35">
      <c r="B76" s="351"/>
      <c r="C76" s="365">
        <f>'Impact Assessment Results'!H11</f>
        <v>4</v>
      </c>
      <c r="D76" s="366">
        <f>'Impact Assessment Results'!I11</f>
        <v>1</v>
      </c>
      <c r="E76" s="367">
        <f>'Impact Assessment Results'!J11</f>
        <v>2</v>
      </c>
      <c r="F76" s="705"/>
      <c r="G76" s="389" t="s">
        <v>9</v>
      </c>
      <c r="H76" s="390"/>
      <c r="I76" s="391"/>
      <c r="J76" s="272">
        <f>'Threat Assessment Results'!G42</f>
        <v>0</v>
      </c>
      <c r="K76" s="272">
        <f>'Threat Assessment Results'!I42</f>
        <v>0</v>
      </c>
      <c r="L76" s="423">
        <f t="shared" si="39"/>
        <v>4</v>
      </c>
      <c r="M76" s="424" t="str">
        <f t="shared" si="40"/>
        <v xml:space="preserve"> </v>
      </c>
      <c r="N76" s="425" t="str">
        <f t="shared" si="41"/>
        <v xml:space="preserve"> </v>
      </c>
      <c r="O76" s="426">
        <f t="shared" si="42"/>
        <v>4</v>
      </c>
      <c r="P76" s="208" t="str">
        <f t="shared" si="38"/>
        <v>MEDIUM</v>
      </c>
      <c r="Q76" s="481" t="s">
        <v>312</v>
      </c>
      <c r="R76" s="337" t="s">
        <v>311</v>
      </c>
      <c r="S76" s="724"/>
      <c r="T76" s="724"/>
      <c r="U76" s="208" t="s">
        <v>351</v>
      </c>
    </row>
    <row r="77" spans="2:21" ht="15" thickBot="1" x14ac:dyDescent="0.35">
      <c r="B77" s="351"/>
      <c r="C77" s="365">
        <f>'Impact Assessment Results'!H12</f>
        <v>4</v>
      </c>
      <c r="D77" s="366">
        <f>'Impact Assessment Results'!I12</f>
        <v>4</v>
      </c>
      <c r="E77" s="367">
        <f>'Impact Assessment Results'!J12</f>
        <v>4</v>
      </c>
      <c r="F77" s="705"/>
      <c r="G77" s="389" t="s">
        <v>9</v>
      </c>
      <c r="H77" s="390"/>
      <c r="I77" s="391"/>
      <c r="J77" s="272">
        <f>'Threat Assessment Results'!G53</f>
        <v>0</v>
      </c>
      <c r="K77" s="272">
        <f>'Threat Assessment Results'!I53</f>
        <v>0</v>
      </c>
      <c r="L77" s="423">
        <f t="shared" si="39"/>
        <v>4</v>
      </c>
      <c r="M77" s="424" t="str">
        <f t="shared" si="40"/>
        <v xml:space="preserve"> </v>
      </c>
      <c r="N77" s="425" t="str">
        <f t="shared" si="41"/>
        <v xml:space="preserve"> </v>
      </c>
      <c r="O77" s="426">
        <f t="shared" si="42"/>
        <v>4</v>
      </c>
      <c r="P77" s="208" t="str">
        <f t="shared" si="38"/>
        <v>MEDIUM</v>
      </c>
      <c r="Q77" s="481" t="s">
        <v>314</v>
      </c>
      <c r="R77" s="337" t="s">
        <v>311</v>
      </c>
      <c r="S77" s="724"/>
      <c r="T77" s="724"/>
      <c r="U77" s="208" t="s">
        <v>351</v>
      </c>
    </row>
    <row r="78" spans="2:21" ht="15" thickBot="1" x14ac:dyDescent="0.35">
      <c r="B78" s="351"/>
      <c r="C78" s="365">
        <f>'Impact Assessment Results'!H13</f>
        <v>4</v>
      </c>
      <c r="D78" s="366">
        <f>'Impact Assessment Results'!I13</f>
        <v>1</v>
      </c>
      <c r="E78" s="367">
        <f>'Impact Assessment Results'!J13</f>
        <v>1</v>
      </c>
      <c r="F78" s="705"/>
      <c r="G78" s="389" t="s">
        <v>9</v>
      </c>
      <c r="H78" s="390"/>
      <c r="I78" s="391"/>
      <c r="J78" s="272">
        <f>'Threat Assessment Results'!G64</f>
        <v>0</v>
      </c>
      <c r="K78" s="272">
        <f>'Threat Assessment Results'!I64</f>
        <v>0</v>
      </c>
      <c r="L78" s="423">
        <f t="shared" si="39"/>
        <v>4</v>
      </c>
      <c r="M78" s="424" t="str">
        <f t="shared" si="40"/>
        <v xml:space="preserve"> </v>
      </c>
      <c r="N78" s="425" t="str">
        <f t="shared" si="41"/>
        <v xml:space="preserve"> </v>
      </c>
      <c r="O78" s="426">
        <f t="shared" si="42"/>
        <v>4</v>
      </c>
      <c r="P78" s="208" t="str">
        <f t="shared" si="38"/>
        <v>MEDIUM</v>
      </c>
      <c r="Q78" s="481" t="s">
        <v>314</v>
      </c>
      <c r="R78" s="337" t="s">
        <v>311</v>
      </c>
      <c r="S78" s="724"/>
      <c r="T78" s="724"/>
      <c r="U78" s="208" t="s">
        <v>351</v>
      </c>
    </row>
    <row r="79" spans="2:21" ht="15" thickBot="1" x14ac:dyDescent="0.35">
      <c r="B79" s="351"/>
      <c r="C79" s="365">
        <f>'Impact Assessment Results'!H14</f>
        <v>1</v>
      </c>
      <c r="D79" s="366">
        <f>'Impact Assessment Results'!I14</f>
        <v>1</v>
      </c>
      <c r="E79" s="367">
        <f>'Impact Assessment Results'!J14</f>
        <v>1</v>
      </c>
      <c r="F79" s="705"/>
      <c r="G79" s="389" t="s">
        <v>9</v>
      </c>
      <c r="H79" s="390"/>
      <c r="I79" s="391"/>
      <c r="J79" s="272">
        <f>'Threat Assessment Results'!G75</f>
        <v>0</v>
      </c>
      <c r="K79" s="272">
        <f>'Threat Assessment Results'!I75</f>
        <v>0</v>
      </c>
      <c r="L79" s="423">
        <f t="shared" si="39"/>
        <v>1</v>
      </c>
      <c r="M79" s="424" t="str">
        <f t="shared" si="40"/>
        <v xml:space="preserve"> </v>
      </c>
      <c r="N79" s="425" t="str">
        <f t="shared" si="41"/>
        <v xml:space="preserve"> </v>
      </c>
      <c r="O79" s="426">
        <f t="shared" si="42"/>
        <v>1</v>
      </c>
      <c r="P79" s="208" t="str">
        <f t="shared" si="38"/>
        <v>LOW</v>
      </c>
      <c r="Q79" s="481" t="s">
        <v>312</v>
      </c>
      <c r="R79" s="337" t="s">
        <v>311</v>
      </c>
      <c r="S79" s="724"/>
      <c r="T79" s="724"/>
      <c r="U79" s="208" t="s">
        <v>351</v>
      </c>
    </row>
    <row r="80" spans="2:21" ht="15" thickBot="1" x14ac:dyDescent="0.35">
      <c r="B80" s="351"/>
      <c r="C80" s="365">
        <f>'Impact Assessment Results'!H15</f>
        <v>1</v>
      </c>
      <c r="D80" s="366">
        <f>'Impact Assessment Results'!I15</f>
        <v>1</v>
      </c>
      <c r="E80" s="367">
        <f>'Impact Assessment Results'!J15</f>
        <v>1</v>
      </c>
      <c r="F80" s="705"/>
      <c r="G80" s="389" t="s">
        <v>9</v>
      </c>
      <c r="H80" s="390"/>
      <c r="I80" s="391"/>
      <c r="J80" s="272">
        <f>'Threat Assessment Results'!G86</f>
        <v>0</v>
      </c>
      <c r="K80" s="272">
        <f>'Threat Assessment Results'!I86</f>
        <v>0</v>
      </c>
      <c r="L80" s="423">
        <f t="shared" si="39"/>
        <v>1</v>
      </c>
      <c r="M80" s="424" t="str">
        <f t="shared" si="40"/>
        <v xml:space="preserve"> </v>
      </c>
      <c r="N80" s="425" t="str">
        <f t="shared" si="41"/>
        <v xml:space="preserve"> </v>
      </c>
      <c r="O80" s="426">
        <f t="shared" si="42"/>
        <v>1</v>
      </c>
      <c r="P80" s="208" t="str">
        <f t="shared" si="38"/>
        <v>LOW</v>
      </c>
      <c r="Q80" s="481" t="s">
        <v>312</v>
      </c>
      <c r="R80" s="337" t="s">
        <v>311</v>
      </c>
      <c r="S80" s="724"/>
      <c r="T80" s="724"/>
      <c r="U80" s="208" t="s">
        <v>351</v>
      </c>
    </row>
    <row r="81" spans="2:21" ht="15" thickBot="1" x14ac:dyDescent="0.35">
      <c r="B81" s="351"/>
      <c r="C81" s="365">
        <f>'Impact Assessment Results'!H16</f>
        <v>0</v>
      </c>
      <c r="D81" s="366">
        <f>'Impact Assessment Results'!I16</f>
        <v>0</v>
      </c>
      <c r="E81" s="367">
        <f>'Impact Assessment Results'!J16</f>
        <v>0</v>
      </c>
      <c r="F81" s="705"/>
      <c r="G81" s="389" t="s">
        <v>9</v>
      </c>
      <c r="H81" s="390"/>
      <c r="I81" s="391"/>
      <c r="J81" s="272">
        <f>'Threat Assessment Results'!G97</f>
        <v>0</v>
      </c>
      <c r="K81" s="272">
        <f>'Threat Assessment Results'!I97</f>
        <v>0</v>
      </c>
      <c r="L81" s="423">
        <f t="shared" si="39"/>
        <v>0</v>
      </c>
      <c r="M81" s="424" t="str">
        <f t="shared" si="40"/>
        <v xml:space="preserve"> </v>
      </c>
      <c r="N81" s="425" t="str">
        <f t="shared" si="41"/>
        <v xml:space="preserve"> </v>
      </c>
      <c r="O81" s="426">
        <f t="shared" si="42"/>
        <v>0</v>
      </c>
      <c r="P81" s="208" t="str">
        <f t="shared" si="38"/>
        <v>LOW</v>
      </c>
      <c r="Q81" s="481" t="s">
        <v>312</v>
      </c>
      <c r="R81" s="337" t="s">
        <v>311</v>
      </c>
      <c r="S81" s="724"/>
      <c r="T81" s="724"/>
      <c r="U81" s="208" t="s">
        <v>351</v>
      </c>
    </row>
    <row r="82" spans="2:21" ht="15" thickBot="1" x14ac:dyDescent="0.35">
      <c r="B82" s="351"/>
      <c r="C82" s="365">
        <f>'Impact Assessment Results'!H17</f>
        <v>4</v>
      </c>
      <c r="D82" s="366">
        <f>'Impact Assessment Results'!I17</f>
        <v>4</v>
      </c>
      <c r="E82" s="367">
        <f>'Impact Assessment Results'!J17</f>
        <v>4</v>
      </c>
      <c r="F82" s="705"/>
      <c r="G82" s="389" t="s">
        <v>9</v>
      </c>
      <c r="H82" s="390"/>
      <c r="I82" s="391"/>
      <c r="J82" s="272">
        <f>'Threat Assessment Results'!G108</f>
        <v>0</v>
      </c>
      <c r="K82" s="272">
        <f>'Threat Assessment Results'!I108</f>
        <v>0</v>
      </c>
      <c r="L82" s="423">
        <f t="shared" si="39"/>
        <v>4</v>
      </c>
      <c r="M82" s="424" t="str">
        <f t="shared" si="40"/>
        <v xml:space="preserve"> </v>
      </c>
      <c r="N82" s="425" t="str">
        <f t="shared" si="41"/>
        <v xml:space="preserve"> </v>
      </c>
      <c r="O82" s="426">
        <f t="shared" si="42"/>
        <v>4</v>
      </c>
      <c r="P82" s="208" t="str">
        <f t="shared" si="38"/>
        <v>MEDIUM</v>
      </c>
      <c r="Q82" s="481" t="s">
        <v>312</v>
      </c>
      <c r="R82" s="337" t="s">
        <v>311</v>
      </c>
      <c r="S82" s="724"/>
      <c r="T82" s="724"/>
      <c r="U82" s="208" t="s">
        <v>351</v>
      </c>
    </row>
    <row r="83" spans="2:21" ht="15" thickBot="1" x14ac:dyDescent="0.35">
      <c r="B83" s="351"/>
      <c r="C83" s="365">
        <f>'Impact Assessment Results'!H18</f>
        <v>2</v>
      </c>
      <c r="D83" s="366">
        <f>'Impact Assessment Results'!I18</f>
        <v>1</v>
      </c>
      <c r="E83" s="367">
        <f>'Impact Assessment Results'!J18</f>
        <v>2</v>
      </c>
      <c r="F83" s="705"/>
      <c r="G83" s="389" t="s">
        <v>9</v>
      </c>
      <c r="H83" s="390"/>
      <c r="I83" s="391"/>
      <c r="J83" s="272">
        <f>'Threat Assessment Results'!G119</f>
        <v>0</v>
      </c>
      <c r="K83" s="272">
        <f>'Threat Assessment Results'!I119</f>
        <v>0</v>
      </c>
      <c r="L83" s="423">
        <f t="shared" si="39"/>
        <v>2</v>
      </c>
      <c r="M83" s="424" t="str">
        <f t="shared" si="40"/>
        <v xml:space="preserve"> </v>
      </c>
      <c r="N83" s="425" t="str">
        <f t="shared" si="41"/>
        <v xml:space="preserve"> </v>
      </c>
      <c r="O83" s="426">
        <f t="shared" si="42"/>
        <v>2</v>
      </c>
      <c r="P83" s="208" t="str">
        <f t="shared" si="38"/>
        <v>LOW</v>
      </c>
      <c r="Q83" s="481" t="s">
        <v>312</v>
      </c>
      <c r="R83" s="337" t="s">
        <v>311</v>
      </c>
      <c r="S83" s="724"/>
      <c r="T83" s="724"/>
      <c r="U83" s="208" t="s">
        <v>351</v>
      </c>
    </row>
    <row r="84" spans="2:21" ht="15" thickBot="1" x14ac:dyDescent="0.35">
      <c r="B84" s="351"/>
      <c r="C84" s="365">
        <f>'Impact Assessment Results'!H19</f>
        <v>4</v>
      </c>
      <c r="D84" s="366">
        <f>'Impact Assessment Results'!I19</f>
        <v>0</v>
      </c>
      <c r="E84" s="367">
        <f>'Impact Assessment Results'!J19</f>
        <v>1</v>
      </c>
      <c r="F84" s="705"/>
      <c r="G84" s="389" t="s">
        <v>9</v>
      </c>
      <c r="H84" s="390"/>
      <c r="I84" s="391"/>
      <c r="J84" s="272">
        <f>'Threat Assessment Results'!G130</f>
        <v>0</v>
      </c>
      <c r="K84" s="272">
        <f>'Threat Assessment Results'!I130</f>
        <v>0</v>
      </c>
      <c r="L84" s="423">
        <f t="shared" si="39"/>
        <v>4</v>
      </c>
      <c r="M84" s="424" t="str">
        <f t="shared" si="40"/>
        <v xml:space="preserve"> </v>
      </c>
      <c r="N84" s="425" t="str">
        <f t="shared" si="41"/>
        <v xml:space="preserve"> </v>
      </c>
      <c r="O84" s="426">
        <f t="shared" si="42"/>
        <v>4</v>
      </c>
      <c r="P84" s="208" t="str">
        <f t="shared" si="38"/>
        <v>MEDIUM</v>
      </c>
      <c r="Q84" s="481" t="s">
        <v>314</v>
      </c>
      <c r="R84" s="337" t="s">
        <v>311</v>
      </c>
      <c r="S84" s="724"/>
      <c r="T84" s="724"/>
      <c r="U84" s="208" t="s">
        <v>351</v>
      </c>
    </row>
    <row r="85" spans="2:21" ht="15" thickBot="1" x14ac:dyDescent="0.35">
      <c r="B85" s="351"/>
      <c r="C85" s="365">
        <f>'Impact Assessment Results'!H20</f>
        <v>4</v>
      </c>
      <c r="D85" s="366">
        <f>'Impact Assessment Results'!I20</f>
        <v>0</v>
      </c>
      <c r="E85" s="367">
        <f>'Impact Assessment Results'!J20</f>
        <v>1</v>
      </c>
      <c r="F85" s="705"/>
      <c r="G85" s="389" t="s">
        <v>9</v>
      </c>
      <c r="H85" s="390"/>
      <c r="I85" s="391"/>
      <c r="J85" s="272">
        <f>'Threat Assessment Results'!G141</f>
        <v>0</v>
      </c>
      <c r="K85" s="272">
        <f>'Threat Assessment Results'!I141</f>
        <v>0</v>
      </c>
      <c r="L85" s="423">
        <f t="shared" si="39"/>
        <v>4</v>
      </c>
      <c r="M85" s="424" t="str">
        <f t="shared" si="40"/>
        <v xml:space="preserve"> </v>
      </c>
      <c r="N85" s="425" t="str">
        <f t="shared" si="41"/>
        <v xml:space="preserve"> </v>
      </c>
      <c r="O85" s="426">
        <f t="shared" si="42"/>
        <v>4</v>
      </c>
      <c r="P85" s="208" t="str">
        <f t="shared" si="38"/>
        <v>MEDIUM</v>
      </c>
      <c r="Q85" s="481" t="s">
        <v>314</v>
      </c>
      <c r="R85" s="337" t="s">
        <v>311</v>
      </c>
      <c r="S85" s="724"/>
      <c r="T85" s="724"/>
      <c r="U85" s="208" t="s">
        <v>351</v>
      </c>
    </row>
    <row r="86" spans="2:21" ht="15" thickBot="1" x14ac:dyDescent="0.35">
      <c r="B86" s="351"/>
      <c r="C86" s="365">
        <f>'Impact Assessment Results'!H21</f>
        <v>0</v>
      </c>
      <c r="D86" s="366">
        <f>'Impact Assessment Results'!I21</f>
        <v>0</v>
      </c>
      <c r="E86" s="367">
        <f>'Impact Assessment Results'!J21</f>
        <v>0</v>
      </c>
      <c r="F86" s="705"/>
      <c r="G86" s="389" t="s">
        <v>9</v>
      </c>
      <c r="H86" s="390"/>
      <c r="I86" s="391"/>
      <c r="J86" s="272">
        <f>'Threat Assessment Results'!G152</f>
        <v>0</v>
      </c>
      <c r="K86" s="272">
        <f>'Threat Assessment Results'!I152</f>
        <v>0</v>
      </c>
      <c r="L86" s="423">
        <f t="shared" si="39"/>
        <v>0</v>
      </c>
      <c r="M86" s="424" t="str">
        <f t="shared" si="40"/>
        <v xml:space="preserve"> </v>
      </c>
      <c r="N86" s="425" t="str">
        <f t="shared" si="41"/>
        <v xml:space="preserve"> </v>
      </c>
      <c r="O86" s="426">
        <f t="shared" si="42"/>
        <v>0</v>
      </c>
      <c r="P86" s="208" t="str">
        <f t="shared" si="38"/>
        <v>LOW</v>
      </c>
      <c r="Q86" s="481" t="s">
        <v>314</v>
      </c>
      <c r="R86" s="337" t="s">
        <v>311</v>
      </c>
      <c r="S86" s="724"/>
      <c r="T86" s="724"/>
      <c r="U86" s="208" t="s">
        <v>351</v>
      </c>
    </row>
    <row r="87" spans="2:21" ht="15" thickBot="1" x14ac:dyDescent="0.35">
      <c r="B87" s="351"/>
      <c r="C87" s="365">
        <f>'Impact Assessment Results'!H22</f>
        <v>0</v>
      </c>
      <c r="D87" s="366">
        <f>'Impact Assessment Results'!I22</f>
        <v>0</v>
      </c>
      <c r="E87" s="367">
        <f>'Impact Assessment Results'!J22</f>
        <v>0</v>
      </c>
      <c r="F87" s="705"/>
      <c r="G87" s="389" t="s">
        <v>9</v>
      </c>
      <c r="H87" s="390"/>
      <c r="I87" s="391"/>
      <c r="J87" s="272">
        <f>'Threat Assessment Results'!G163</f>
        <v>0</v>
      </c>
      <c r="K87" s="272">
        <f>'Threat Assessment Results'!I163</f>
        <v>0</v>
      </c>
      <c r="L87" s="423">
        <f t="shared" si="39"/>
        <v>0</v>
      </c>
      <c r="M87" s="424" t="str">
        <f t="shared" si="40"/>
        <v xml:space="preserve"> </v>
      </c>
      <c r="N87" s="425" t="str">
        <f t="shared" si="41"/>
        <v xml:space="preserve"> </v>
      </c>
      <c r="O87" s="426">
        <f t="shared" si="42"/>
        <v>0</v>
      </c>
      <c r="P87" s="208" t="str">
        <f t="shared" si="38"/>
        <v>LOW</v>
      </c>
      <c r="Q87" s="481" t="s">
        <v>314</v>
      </c>
      <c r="R87" s="337" t="s">
        <v>311</v>
      </c>
      <c r="S87" s="724"/>
      <c r="T87" s="724"/>
      <c r="U87" s="208" t="s">
        <v>351</v>
      </c>
    </row>
    <row r="88" spans="2:21" ht="15" thickBot="1" x14ac:dyDescent="0.35">
      <c r="B88" s="351"/>
      <c r="C88" s="449">
        <f>'Impact Assessment Results'!H23</f>
        <v>0</v>
      </c>
      <c r="D88" s="450">
        <f>'Impact Assessment Results'!I23</f>
        <v>0</v>
      </c>
      <c r="E88" s="451">
        <f>'Impact Assessment Results'!J23</f>
        <v>0</v>
      </c>
      <c r="F88" s="705"/>
      <c r="G88" s="455" t="s">
        <v>9</v>
      </c>
      <c r="H88" s="456"/>
      <c r="I88" s="457"/>
      <c r="J88" s="458">
        <f>'Threat Assessment Results'!G174</f>
        <v>0</v>
      </c>
      <c r="K88" s="458">
        <f>'Threat Assessment Results'!I174</f>
        <v>0</v>
      </c>
      <c r="L88" s="459">
        <f t="shared" si="39"/>
        <v>0</v>
      </c>
      <c r="M88" s="460" t="str">
        <f t="shared" si="40"/>
        <v xml:space="preserve"> </v>
      </c>
      <c r="N88" s="461" t="str">
        <f t="shared" si="41"/>
        <v xml:space="preserve"> </v>
      </c>
      <c r="O88" s="462">
        <f t="shared" si="42"/>
        <v>0</v>
      </c>
      <c r="P88" s="208" t="str">
        <f t="shared" si="38"/>
        <v>LOW</v>
      </c>
      <c r="Q88" s="481" t="s">
        <v>314</v>
      </c>
      <c r="R88" s="337" t="s">
        <v>311</v>
      </c>
      <c r="S88" s="724"/>
      <c r="T88" s="724"/>
      <c r="U88" s="208" t="s">
        <v>351</v>
      </c>
    </row>
    <row r="89" spans="2:21" ht="15" thickBot="1" x14ac:dyDescent="0.35">
      <c r="B89" s="352"/>
      <c r="C89" s="368">
        <f>'Impact Assessment Results'!H24</f>
        <v>0</v>
      </c>
      <c r="D89" s="369">
        <f>'Impact Assessment Results'!I24</f>
        <v>0</v>
      </c>
      <c r="E89" s="370">
        <f>'Impact Assessment Results'!J24</f>
        <v>0</v>
      </c>
      <c r="F89" s="706"/>
      <c r="G89" s="392" t="s">
        <v>9</v>
      </c>
      <c r="H89" s="393"/>
      <c r="I89" s="394"/>
      <c r="J89" s="273">
        <f>'Threat Assessment Results'!G185</f>
        <v>0</v>
      </c>
      <c r="K89" s="273">
        <f>'Threat Assessment Results'!I185</f>
        <v>0</v>
      </c>
      <c r="L89" s="459">
        <f t="shared" si="39"/>
        <v>0</v>
      </c>
      <c r="M89" s="429"/>
      <c r="N89" s="430"/>
      <c r="O89" s="462">
        <f t="shared" si="42"/>
        <v>0</v>
      </c>
      <c r="P89" s="208" t="str">
        <f t="shared" si="38"/>
        <v>LOW</v>
      </c>
      <c r="Q89" s="486" t="s">
        <v>314</v>
      </c>
      <c r="R89" s="338" t="s">
        <v>311</v>
      </c>
      <c r="S89" s="725"/>
      <c r="T89" s="725"/>
      <c r="U89" s="208" t="s">
        <v>351</v>
      </c>
    </row>
    <row r="90" spans="2:21" ht="15" thickBot="1" x14ac:dyDescent="0.35">
      <c r="B90" s="350"/>
      <c r="C90" s="362">
        <f>'Impact Assessment Results'!H10</f>
        <v>4</v>
      </c>
      <c r="D90" s="363">
        <f>'Impact Assessment Results'!I10</f>
        <v>1</v>
      </c>
      <c r="E90" s="364">
        <f>'Impact Assessment Results'!J10</f>
        <v>2</v>
      </c>
      <c r="F90" s="704"/>
      <c r="G90" s="386" t="s">
        <v>9</v>
      </c>
      <c r="H90" s="387"/>
      <c r="I90" s="388"/>
      <c r="J90" s="271">
        <f>'Threat Assessment Results'!G32</f>
        <v>0</v>
      </c>
      <c r="K90" s="271">
        <f>'Threat Assessment Results'!I32</f>
        <v>0</v>
      </c>
      <c r="L90" s="419">
        <f t="shared" ref="L90:L104" si="43">IF(G90=""," ",C90+J90+K90)</f>
        <v>4</v>
      </c>
      <c r="M90" s="420" t="str">
        <f t="shared" ref="M90:M104" si="44">IF(H90=""," ",D90+J90+K90)</f>
        <v xml:space="preserve"> </v>
      </c>
      <c r="N90" s="421" t="str">
        <f t="shared" ref="N90:N104" si="45">IF(I90=""," ",E90+J90+K90)</f>
        <v xml:space="preserve"> </v>
      </c>
      <c r="O90" s="422">
        <f t="shared" ref="O90:O104" si="46">MAX(L90:N90)</f>
        <v>4</v>
      </c>
      <c r="P90" s="208" t="str">
        <f t="shared" si="38"/>
        <v>MEDIUM</v>
      </c>
      <c r="Q90" s="482" t="s">
        <v>314</v>
      </c>
      <c r="R90" s="336" t="s">
        <v>311</v>
      </c>
      <c r="S90" s="723"/>
      <c r="T90" s="723"/>
      <c r="U90" s="208" t="s">
        <v>351</v>
      </c>
    </row>
    <row r="91" spans="2:21" ht="15" thickBot="1" x14ac:dyDescent="0.35">
      <c r="B91" s="351"/>
      <c r="C91" s="365">
        <f>'Impact Assessment Results'!H11</f>
        <v>4</v>
      </c>
      <c r="D91" s="366">
        <f>'Impact Assessment Results'!I11</f>
        <v>1</v>
      </c>
      <c r="E91" s="367">
        <f>'Impact Assessment Results'!J11</f>
        <v>2</v>
      </c>
      <c r="F91" s="705"/>
      <c r="G91" s="389" t="s">
        <v>9</v>
      </c>
      <c r="H91" s="390"/>
      <c r="I91" s="391"/>
      <c r="J91" s="272">
        <f>'Threat Assessment Results'!G43</f>
        <v>0</v>
      </c>
      <c r="K91" s="272">
        <f>'Threat Assessment Results'!I43</f>
        <v>0</v>
      </c>
      <c r="L91" s="423">
        <f t="shared" si="43"/>
        <v>4</v>
      </c>
      <c r="M91" s="424" t="str">
        <f t="shared" si="44"/>
        <v xml:space="preserve"> </v>
      </c>
      <c r="N91" s="425" t="str">
        <f t="shared" si="45"/>
        <v xml:space="preserve"> </v>
      </c>
      <c r="O91" s="426">
        <f t="shared" si="46"/>
        <v>4</v>
      </c>
      <c r="P91" s="208" t="str">
        <f t="shared" si="38"/>
        <v>MEDIUM</v>
      </c>
      <c r="Q91" s="481" t="s">
        <v>314</v>
      </c>
      <c r="R91" s="337" t="s">
        <v>311</v>
      </c>
      <c r="S91" s="724"/>
      <c r="T91" s="724"/>
      <c r="U91" s="208" t="s">
        <v>351</v>
      </c>
    </row>
    <row r="92" spans="2:21" ht="15" thickBot="1" x14ac:dyDescent="0.35">
      <c r="B92" s="351"/>
      <c r="C92" s="365">
        <f>'Impact Assessment Results'!H12</f>
        <v>4</v>
      </c>
      <c r="D92" s="366">
        <f>'Impact Assessment Results'!I12</f>
        <v>4</v>
      </c>
      <c r="E92" s="367">
        <f>'Impact Assessment Results'!J12</f>
        <v>4</v>
      </c>
      <c r="F92" s="705"/>
      <c r="G92" s="389" t="s">
        <v>9</v>
      </c>
      <c r="H92" s="390"/>
      <c r="I92" s="391"/>
      <c r="J92" s="272">
        <f>'Threat Assessment Results'!G54</f>
        <v>0</v>
      </c>
      <c r="K92" s="272">
        <f>'Threat Assessment Results'!I54</f>
        <v>0</v>
      </c>
      <c r="L92" s="423">
        <f t="shared" si="43"/>
        <v>4</v>
      </c>
      <c r="M92" s="424" t="str">
        <f t="shared" si="44"/>
        <v xml:space="preserve"> </v>
      </c>
      <c r="N92" s="425" t="str">
        <f t="shared" si="45"/>
        <v xml:space="preserve"> </v>
      </c>
      <c r="O92" s="426">
        <f t="shared" si="46"/>
        <v>4</v>
      </c>
      <c r="P92" s="208" t="str">
        <f t="shared" si="38"/>
        <v>MEDIUM</v>
      </c>
      <c r="Q92" s="481" t="s">
        <v>314</v>
      </c>
      <c r="R92" s="337" t="s">
        <v>311</v>
      </c>
      <c r="S92" s="724"/>
      <c r="T92" s="724"/>
      <c r="U92" s="208" t="s">
        <v>351</v>
      </c>
    </row>
    <row r="93" spans="2:21" ht="15" thickBot="1" x14ac:dyDescent="0.35">
      <c r="B93" s="351"/>
      <c r="C93" s="365">
        <f>'Impact Assessment Results'!H13</f>
        <v>4</v>
      </c>
      <c r="D93" s="366">
        <f>'Impact Assessment Results'!I13</f>
        <v>1</v>
      </c>
      <c r="E93" s="367">
        <f>'Impact Assessment Results'!J13</f>
        <v>1</v>
      </c>
      <c r="F93" s="705"/>
      <c r="G93" s="389" t="s">
        <v>9</v>
      </c>
      <c r="H93" s="390"/>
      <c r="I93" s="391"/>
      <c r="J93" s="272">
        <f>'Threat Assessment Results'!G65</f>
        <v>0</v>
      </c>
      <c r="K93" s="272">
        <f>'Threat Assessment Results'!I65</f>
        <v>0</v>
      </c>
      <c r="L93" s="423">
        <f t="shared" si="43"/>
        <v>4</v>
      </c>
      <c r="M93" s="424" t="str">
        <f t="shared" si="44"/>
        <v xml:space="preserve"> </v>
      </c>
      <c r="N93" s="425" t="str">
        <f t="shared" si="45"/>
        <v xml:space="preserve"> </v>
      </c>
      <c r="O93" s="426">
        <f t="shared" si="46"/>
        <v>4</v>
      </c>
      <c r="P93" s="208" t="str">
        <f t="shared" si="38"/>
        <v>MEDIUM</v>
      </c>
      <c r="Q93" s="481" t="s">
        <v>314</v>
      </c>
      <c r="R93" s="337" t="s">
        <v>311</v>
      </c>
      <c r="S93" s="724"/>
      <c r="T93" s="724"/>
      <c r="U93" s="208" t="s">
        <v>351</v>
      </c>
    </row>
    <row r="94" spans="2:21" ht="15" thickBot="1" x14ac:dyDescent="0.35">
      <c r="B94" s="351"/>
      <c r="C94" s="365">
        <f>'Impact Assessment Results'!H14</f>
        <v>1</v>
      </c>
      <c r="D94" s="366">
        <f>'Impact Assessment Results'!I14</f>
        <v>1</v>
      </c>
      <c r="E94" s="367">
        <f>'Impact Assessment Results'!J14</f>
        <v>1</v>
      </c>
      <c r="F94" s="705"/>
      <c r="G94" s="389" t="s">
        <v>9</v>
      </c>
      <c r="H94" s="390"/>
      <c r="I94" s="391"/>
      <c r="J94" s="272">
        <f>'Threat Assessment Results'!G76</f>
        <v>0</v>
      </c>
      <c r="K94" s="272">
        <f>'Threat Assessment Results'!I76</f>
        <v>0</v>
      </c>
      <c r="L94" s="423">
        <f t="shared" si="43"/>
        <v>1</v>
      </c>
      <c r="M94" s="424" t="str">
        <f t="shared" si="44"/>
        <v xml:space="preserve"> </v>
      </c>
      <c r="N94" s="425" t="str">
        <f t="shared" si="45"/>
        <v xml:space="preserve"> </v>
      </c>
      <c r="O94" s="426">
        <f t="shared" si="46"/>
        <v>1</v>
      </c>
      <c r="P94" s="208" t="str">
        <f t="shared" si="38"/>
        <v>LOW</v>
      </c>
      <c r="Q94" s="481" t="s">
        <v>314</v>
      </c>
      <c r="R94" s="337" t="s">
        <v>311</v>
      </c>
      <c r="S94" s="724"/>
      <c r="T94" s="724"/>
      <c r="U94" s="208" t="s">
        <v>351</v>
      </c>
    </row>
    <row r="95" spans="2:21" ht="15" thickBot="1" x14ac:dyDescent="0.35">
      <c r="B95" s="351"/>
      <c r="C95" s="365">
        <f>'Impact Assessment Results'!H15</f>
        <v>1</v>
      </c>
      <c r="D95" s="366">
        <f>'Impact Assessment Results'!I15</f>
        <v>1</v>
      </c>
      <c r="E95" s="367">
        <f>'Impact Assessment Results'!J15</f>
        <v>1</v>
      </c>
      <c r="F95" s="705"/>
      <c r="G95" s="389" t="s">
        <v>9</v>
      </c>
      <c r="H95" s="390"/>
      <c r="I95" s="391"/>
      <c r="J95" s="272">
        <f>'Threat Assessment Results'!G87</f>
        <v>0</v>
      </c>
      <c r="K95" s="272">
        <f>'Threat Assessment Results'!I87</f>
        <v>0</v>
      </c>
      <c r="L95" s="423">
        <f t="shared" si="43"/>
        <v>1</v>
      </c>
      <c r="M95" s="424" t="str">
        <f t="shared" si="44"/>
        <v xml:space="preserve"> </v>
      </c>
      <c r="N95" s="425" t="str">
        <f t="shared" si="45"/>
        <v xml:space="preserve"> </v>
      </c>
      <c r="O95" s="426">
        <f t="shared" si="46"/>
        <v>1</v>
      </c>
      <c r="P95" s="208" t="str">
        <f t="shared" si="38"/>
        <v>LOW</v>
      </c>
      <c r="Q95" s="481" t="s">
        <v>314</v>
      </c>
      <c r="R95" s="337" t="s">
        <v>311</v>
      </c>
      <c r="S95" s="724"/>
      <c r="T95" s="724"/>
      <c r="U95" s="208" t="s">
        <v>351</v>
      </c>
    </row>
    <row r="96" spans="2:21" ht="15" thickBot="1" x14ac:dyDescent="0.35">
      <c r="B96" s="351"/>
      <c r="C96" s="365">
        <f>'Impact Assessment Results'!H16</f>
        <v>0</v>
      </c>
      <c r="D96" s="366">
        <f>'Impact Assessment Results'!I16</f>
        <v>0</v>
      </c>
      <c r="E96" s="367">
        <f>'Impact Assessment Results'!J16</f>
        <v>0</v>
      </c>
      <c r="F96" s="705"/>
      <c r="G96" s="389" t="s">
        <v>9</v>
      </c>
      <c r="H96" s="390"/>
      <c r="I96" s="391"/>
      <c r="J96" s="272">
        <f>'Threat Assessment Results'!G98</f>
        <v>0</v>
      </c>
      <c r="K96" s="272">
        <f>'Threat Assessment Results'!I98</f>
        <v>0</v>
      </c>
      <c r="L96" s="423">
        <f t="shared" si="43"/>
        <v>0</v>
      </c>
      <c r="M96" s="424" t="str">
        <f t="shared" si="44"/>
        <v xml:space="preserve"> </v>
      </c>
      <c r="N96" s="425" t="str">
        <f t="shared" si="45"/>
        <v xml:space="preserve"> </v>
      </c>
      <c r="O96" s="426">
        <f t="shared" si="46"/>
        <v>0</v>
      </c>
      <c r="P96" s="208" t="str">
        <f t="shared" si="38"/>
        <v>LOW</v>
      </c>
      <c r="Q96" s="481" t="s">
        <v>314</v>
      </c>
      <c r="R96" s="337" t="s">
        <v>311</v>
      </c>
      <c r="S96" s="724"/>
      <c r="T96" s="724"/>
      <c r="U96" s="208" t="s">
        <v>351</v>
      </c>
    </row>
    <row r="97" spans="2:21" ht="15" thickBot="1" x14ac:dyDescent="0.35">
      <c r="B97" s="351"/>
      <c r="C97" s="365">
        <f>'Impact Assessment Results'!H17</f>
        <v>4</v>
      </c>
      <c r="D97" s="366">
        <f>'Impact Assessment Results'!I17</f>
        <v>4</v>
      </c>
      <c r="E97" s="367">
        <f>'Impact Assessment Results'!J17</f>
        <v>4</v>
      </c>
      <c r="F97" s="705"/>
      <c r="G97" s="389" t="s">
        <v>9</v>
      </c>
      <c r="H97" s="390"/>
      <c r="I97" s="391"/>
      <c r="J97" s="272">
        <f>'Threat Assessment Results'!G109</f>
        <v>0</v>
      </c>
      <c r="K97" s="272">
        <f>'Threat Assessment Results'!I109</f>
        <v>0</v>
      </c>
      <c r="L97" s="423">
        <f t="shared" si="43"/>
        <v>4</v>
      </c>
      <c r="M97" s="424" t="str">
        <f t="shared" si="44"/>
        <v xml:space="preserve"> </v>
      </c>
      <c r="N97" s="425" t="str">
        <f t="shared" si="45"/>
        <v xml:space="preserve"> </v>
      </c>
      <c r="O97" s="426">
        <f t="shared" si="46"/>
        <v>4</v>
      </c>
      <c r="P97" s="208" t="str">
        <f t="shared" si="38"/>
        <v>MEDIUM</v>
      </c>
      <c r="Q97" s="481" t="s">
        <v>314</v>
      </c>
      <c r="R97" s="337" t="s">
        <v>311</v>
      </c>
      <c r="S97" s="724"/>
      <c r="T97" s="724"/>
      <c r="U97" s="208" t="s">
        <v>351</v>
      </c>
    </row>
    <row r="98" spans="2:21" ht="15" thickBot="1" x14ac:dyDescent="0.35">
      <c r="B98" s="351"/>
      <c r="C98" s="365">
        <f>'Impact Assessment Results'!H18</f>
        <v>2</v>
      </c>
      <c r="D98" s="366">
        <f>'Impact Assessment Results'!I18</f>
        <v>1</v>
      </c>
      <c r="E98" s="367">
        <f>'Impact Assessment Results'!J18</f>
        <v>2</v>
      </c>
      <c r="F98" s="705"/>
      <c r="G98" s="389" t="s">
        <v>9</v>
      </c>
      <c r="H98" s="390"/>
      <c r="I98" s="391"/>
      <c r="J98" s="272">
        <f>'Threat Assessment Results'!G120</f>
        <v>0</v>
      </c>
      <c r="K98" s="272">
        <f>'Threat Assessment Results'!I120</f>
        <v>0</v>
      </c>
      <c r="L98" s="423">
        <f t="shared" si="43"/>
        <v>2</v>
      </c>
      <c r="M98" s="424" t="str">
        <f t="shared" si="44"/>
        <v xml:space="preserve"> </v>
      </c>
      <c r="N98" s="425" t="str">
        <f t="shared" si="45"/>
        <v xml:space="preserve"> </v>
      </c>
      <c r="O98" s="426">
        <f t="shared" si="46"/>
        <v>2</v>
      </c>
      <c r="P98" s="208" t="str">
        <f t="shared" si="38"/>
        <v>LOW</v>
      </c>
      <c r="Q98" s="481" t="s">
        <v>314</v>
      </c>
      <c r="R98" s="337" t="s">
        <v>311</v>
      </c>
      <c r="S98" s="724"/>
      <c r="T98" s="724"/>
      <c r="U98" s="208" t="s">
        <v>351</v>
      </c>
    </row>
    <row r="99" spans="2:21" ht="15" thickBot="1" x14ac:dyDescent="0.35">
      <c r="B99" s="351"/>
      <c r="C99" s="365">
        <f>'Impact Assessment Results'!H19</f>
        <v>4</v>
      </c>
      <c r="D99" s="366">
        <f>'Impact Assessment Results'!I19</f>
        <v>0</v>
      </c>
      <c r="E99" s="367">
        <f>'Impact Assessment Results'!J19</f>
        <v>1</v>
      </c>
      <c r="F99" s="705"/>
      <c r="G99" s="389" t="s">
        <v>9</v>
      </c>
      <c r="H99" s="390"/>
      <c r="I99" s="391"/>
      <c r="J99" s="272">
        <f>'Threat Assessment Results'!G131</f>
        <v>0</v>
      </c>
      <c r="K99" s="272">
        <f>'Threat Assessment Results'!I131</f>
        <v>0</v>
      </c>
      <c r="L99" s="423">
        <f t="shared" si="43"/>
        <v>4</v>
      </c>
      <c r="M99" s="424" t="str">
        <f t="shared" si="44"/>
        <v xml:space="preserve"> </v>
      </c>
      <c r="N99" s="425" t="str">
        <f t="shared" si="45"/>
        <v xml:space="preserve"> </v>
      </c>
      <c r="O99" s="426">
        <f t="shared" si="46"/>
        <v>4</v>
      </c>
      <c r="P99" s="208" t="str">
        <f t="shared" si="38"/>
        <v>MEDIUM</v>
      </c>
      <c r="Q99" s="481" t="s">
        <v>314</v>
      </c>
      <c r="R99" s="337" t="s">
        <v>311</v>
      </c>
      <c r="S99" s="724"/>
      <c r="T99" s="724"/>
      <c r="U99" s="208" t="s">
        <v>351</v>
      </c>
    </row>
    <row r="100" spans="2:21" ht="15" thickBot="1" x14ac:dyDescent="0.35">
      <c r="B100" s="351"/>
      <c r="C100" s="365">
        <f>'Impact Assessment Results'!H20</f>
        <v>4</v>
      </c>
      <c r="D100" s="366">
        <f>'Impact Assessment Results'!I20</f>
        <v>0</v>
      </c>
      <c r="E100" s="367">
        <f>'Impact Assessment Results'!J20</f>
        <v>1</v>
      </c>
      <c r="F100" s="705"/>
      <c r="G100" s="389" t="s">
        <v>9</v>
      </c>
      <c r="H100" s="390"/>
      <c r="I100" s="391"/>
      <c r="J100" s="272">
        <f>'Threat Assessment Results'!G142</f>
        <v>0</v>
      </c>
      <c r="K100" s="272">
        <f>'Threat Assessment Results'!I142</f>
        <v>0</v>
      </c>
      <c r="L100" s="423">
        <f t="shared" si="43"/>
        <v>4</v>
      </c>
      <c r="M100" s="424" t="str">
        <f t="shared" si="44"/>
        <v xml:space="preserve"> </v>
      </c>
      <c r="N100" s="425" t="str">
        <f t="shared" si="45"/>
        <v xml:space="preserve"> </v>
      </c>
      <c r="O100" s="426">
        <f t="shared" si="46"/>
        <v>4</v>
      </c>
      <c r="P100" s="208" t="str">
        <f t="shared" si="38"/>
        <v>MEDIUM</v>
      </c>
      <c r="Q100" s="481" t="s">
        <v>314</v>
      </c>
      <c r="R100" s="337" t="s">
        <v>311</v>
      </c>
      <c r="S100" s="724"/>
      <c r="T100" s="724"/>
      <c r="U100" s="208" t="s">
        <v>351</v>
      </c>
    </row>
    <row r="101" spans="2:21" ht="15" thickBot="1" x14ac:dyDescent="0.35">
      <c r="B101" s="351"/>
      <c r="C101" s="365">
        <f>'Impact Assessment Results'!H21</f>
        <v>0</v>
      </c>
      <c r="D101" s="366">
        <f>'Impact Assessment Results'!I21</f>
        <v>0</v>
      </c>
      <c r="E101" s="367">
        <f>'Impact Assessment Results'!J21</f>
        <v>0</v>
      </c>
      <c r="F101" s="705"/>
      <c r="G101" s="389" t="s">
        <v>9</v>
      </c>
      <c r="H101" s="390"/>
      <c r="I101" s="391"/>
      <c r="J101" s="272">
        <f>'Threat Assessment Results'!G153</f>
        <v>0</v>
      </c>
      <c r="K101" s="272">
        <f>'Threat Assessment Results'!I153</f>
        <v>0</v>
      </c>
      <c r="L101" s="423">
        <f t="shared" si="43"/>
        <v>0</v>
      </c>
      <c r="M101" s="424" t="str">
        <f t="shared" si="44"/>
        <v xml:space="preserve"> </v>
      </c>
      <c r="N101" s="425" t="str">
        <f t="shared" si="45"/>
        <v xml:space="preserve"> </v>
      </c>
      <c r="O101" s="426">
        <f t="shared" si="46"/>
        <v>0</v>
      </c>
      <c r="P101" s="208" t="str">
        <f t="shared" si="38"/>
        <v>LOW</v>
      </c>
      <c r="Q101" s="481" t="s">
        <v>314</v>
      </c>
      <c r="R101" s="337" t="s">
        <v>311</v>
      </c>
      <c r="S101" s="724"/>
      <c r="T101" s="492"/>
      <c r="U101" s="208" t="s">
        <v>351</v>
      </c>
    </row>
    <row r="102" spans="2:21" ht="15" thickBot="1" x14ac:dyDescent="0.35">
      <c r="B102" s="351"/>
      <c r="C102" s="365">
        <f>'Impact Assessment Results'!H22</f>
        <v>0</v>
      </c>
      <c r="D102" s="366">
        <f>'Impact Assessment Results'!I22</f>
        <v>0</v>
      </c>
      <c r="E102" s="367">
        <f>'Impact Assessment Results'!J22</f>
        <v>0</v>
      </c>
      <c r="F102" s="705"/>
      <c r="G102" s="389" t="s">
        <v>9</v>
      </c>
      <c r="H102" s="390"/>
      <c r="I102" s="391"/>
      <c r="J102" s="272">
        <f>'Threat Assessment Results'!G164</f>
        <v>0</v>
      </c>
      <c r="K102" s="272">
        <f>'Threat Assessment Results'!I164</f>
        <v>0</v>
      </c>
      <c r="L102" s="423">
        <f t="shared" si="43"/>
        <v>0</v>
      </c>
      <c r="M102" s="424" t="str">
        <f t="shared" si="44"/>
        <v xml:space="preserve"> </v>
      </c>
      <c r="N102" s="425" t="str">
        <f t="shared" si="45"/>
        <v xml:space="preserve"> </v>
      </c>
      <c r="O102" s="426">
        <f t="shared" si="46"/>
        <v>0</v>
      </c>
      <c r="P102" s="208" t="str">
        <f t="shared" si="38"/>
        <v>LOW</v>
      </c>
      <c r="Q102" s="481" t="s">
        <v>314</v>
      </c>
      <c r="R102" s="337" t="s">
        <v>311</v>
      </c>
      <c r="S102" s="724"/>
      <c r="T102" s="492"/>
      <c r="U102" s="208" t="s">
        <v>351</v>
      </c>
    </row>
    <row r="103" spans="2:21" ht="15" thickBot="1" x14ac:dyDescent="0.35">
      <c r="B103" s="351"/>
      <c r="C103" s="449">
        <f>'Impact Assessment Results'!H23</f>
        <v>0</v>
      </c>
      <c r="D103" s="450">
        <f>'Impact Assessment Results'!I23</f>
        <v>0</v>
      </c>
      <c r="E103" s="451">
        <f>'Impact Assessment Results'!J23</f>
        <v>0</v>
      </c>
      <c r="F103" s="705"/>
      <c r="G103" s="455" t="s">
        <v>9</v>
      </c>
      <c r="H103" s="456"/>
      <c r="I103" s="457"/>
      <c r="J103" s="458">
        <f>'Threat Assessment Results'!G175</f>
        <v>0</v>
      </c>
      <c r="K103" s="458">
        <f>'Threat Assessment Results'!I175</f>
        <v>0</v>
      </c>
      <c r="L103" s="459">
        <f t="shared" si="43"/>
        <v>0</v>
      </c>
      <c r="M103" s="460" t="str">
        <f t="shared" si="44"/>
        <v xml:space="preserve"> </v>
      </c>
      <c r="N103" s="461" t="str">
        <f t="shared" si="45"/>
        <v xml:space="preserve"> </v>
      </c>
      <c r="O103" s="462">
        <f t="shared" si="46"/>
        <v>0</v>
      </c>
      <c r="P103" s="208" t="str">
        <f t="shared" si="38"/>
        <v>LOW</v>
      </c>
      <c r="Q103" s="481" t="s">
        <v>314</v>
      </c>
      <c r="R103" s="337" t="s">
        <v>311</v>
      </c>
      <c r="S103" s="724"/>
      <c r="T103" s="492"/>
      <c r="U103" s="208" t="s">
        <v>351</v>
      </c>
    </row>
    <row r="104" spans="2:21" ht="15" thickBot="1" x14ac:dyDescent="0.35">
      <c r="B104" s="352"/>
      <c r="C104" s="368">
        <f>'Impact Assessment Results'!H24</f>
        <v>0</v>
      </c>
      <c r="D104" s="369">
        <f>'Impact Assessment Results'!I24</f>
        <v>0</v>
      </c>
      <c r="E104" s="370">
        <f>'Impact Assessment Results'!J24</f>
        <v>0</v>
      </c>
      <c r="F104" s="706"/>
      <c r="G104" s="392" t="s">
        <v>9</v>
      </c>
      <c r="H104" s="393"/>
      <c r="I104" s="394"/>
      <c r="J104" s="273">
        <f>'Threat Assessment Results'!G186</f>
        <v>0</v>
      </c>
      <c r="K104" s="273">
        <f>'Threat Assessment Results'!I186</f>
        <v>0</v>
      </c>
      <c r="L104" s="459">
        <f t="shared" si="43"/>
        <v>0</v>
      </c>
      <c r="M104" s="460" t="str">
        <f t="shared" si="44"/>
        <v xml:space="preserve"> </v>
      </c>
      <c r="N104" s="461" t="str">
        <f t="shared" si="45"/>
        <v xml:space="preserve"> </v>
      </c>
      <c r="O104" s="462">
        <f t="shared" si="46"/>
        <v>0</v>
      </c>
      <c r="P104" s="208" t="str">
        <f t="shared" si="38"/>
        <v>LOW</v>
      </c>
      <c r="Q104" s="486" t="s">
        <v>314</v>
      </c>
      <c r="R104" s="338" t="s">
        <v>311</v>
      </c>
      <c r="S104" s="725"/>
      <c r="T104" s="493"/>
      <c r="U104" s="208" t="s">
        <v>351</v>
      </c>
    </row>
    <row r="105" spans="2:21" ht="15.75" customHeight="1" thickBot="1" x14ac:dyDescent="0.35">
      <c r="B105" s="350"/>
      <c r="C105" s="362">
        <f>'Impact Assessment Results'!H10</f>
        <v>4</v>
      </c>
      <c r="D105" s="363">
        <f>'Impact Assessment Results'!I10</f>
        <v>1</v>
      </c>
      <c r="E105" s="364">
        <f>'Impact Assessment Results'!J10</f>
        <v>2</v>
      </c>
      <c r="F105" s="704"/>
      <c r="G105" s="386" t="s">
        <v>9</v>
      </c>
      <c r="H105" s="387" t="s">
        <v>9</v>
      </c>
      <c r="I105" s="388"/>
      <c r="J105" s="271">
        <f>'Threat Assessment Results'!G33</f>
        <v>0</v>
      </c>
      <c r="K105" s="271">
        <f>'Threat Assessment Results'!I33</f>
        <v>0</v>
      </c>
      <c r="L105" s="419">
        <f t="shared" ref="L105:L134" si="47">IF(G105=""," ",C105+J105+K105)</f>
        <v>4</v>
      </c>
      <c r="M105" s="420">
        <f t="shared" ref="M105:M134" si="48">IF(H105=""," ",D105+J105+K105)</f>
        <v>1</v>
      </c>
      <c r="N105" s="421" t="str">
        <f t="shared" ref="N105:N134" si="49">IF(I105=""," ",E105+J105+K105)</f>
        <v xml:space="preserve"> </v>
      </c>
      <c r="O105" s="422">
        <f t="shared" ref="O105:O134" si="50">MAX(L105:N105)</f>
        <v>4</v>
      </c>
      <c r="P105" s="208" t="str">
        <f t="shared" si="38"/>
        <v>MEDIUM</v>
      </c>
      <c r="Q105" s="482" t="s">
        <v>312</v>
      </c>
      <c r="R105" s="336" t="s">
        <v>311</v>
      </c>
      <c r="S105" s="735"/>
      <c r="T105" s="735"/>
      <c r="U105" s="208" t="s">
        <v>351</v>
      </c>
    </row>
    <row r="106" spans="2:21" ht="15" thickBot="1" x14ac:dyDescent="0.35">
      <c r="B106" s="351"/>
      <c r="C106" s="365">
        <f>'Impact Assessment Results'!H11</f>
        <v>4</v>
      </c>
      <c r="D106" s="366">
        <f>'Impact Assessment Results'!I11</f>
        <v>1</v>
      </c>
      <c r="E106" s="367">
        <f>'Impact Assessment Results'!J11</f>
        <v>2</v>
      </c>
      <c r="F106" s="705"/>
      <c r="G106" s="389" t="s">
        <v>9</v>
      </c>
      <c r="H106" s="390" t="s">
        <v>9</v>
      </c>
      <c r="I106" s="391"/>
      <c r="J106" s="272">
        <f>'Threat Assessment Results'!G44</f>
        <v>0</v>
      </c>
      <c r="K106" s="272">
        <f>'Threat Assessment Results'!I44</f>
        <v>0</v>
      </c>
      <c r="L106" s="423">
        <f t="shared" si="47"/>
        <v>4</v>
      </c>
      <c r="M106" s="424">
        <f t="shared" si="48"/>
        <v>1</v>
      </c>
      <c r="N106" s="425" t="str">
        <f t="shared" si="49"/>
        <v xml:space="preserve"> </v>
      </c>
      <c r="O106" s="426">
        <f t="shared" si="50"/>
        <v>4</v>
      </c>
      <c r="P106" s="208" t="str">
        <f t="shared" si="38"/>
        <v>MEDIUM</v>
      </c>
      <c r="Q106" s="481" t="s">
        <v>312</v>
      </c>
      <c r="R106" s="337" t="s">
        <v>311</v>
      </c>
      <c r="S106" s="736"/>
      <c r="T106" s="736"/>
      <c r="U106" s="208" t="s">
        <v>351</v>
      </c>
    </row>
    <row r="107" spans="2:21" ht="15" thickBot="1" x14ac:dyDescent="0.35">
      <c r="B107" s="351"/>
      <c r="C107" s="365">
        <f>'Impact Assessment Results'!H12</f>
        <v>4</v>
      </c>
      <c r="D107" s="366">
        <f>'Impact Assessment Results'!I12</f>
        <v>4</v>
      </c>
      <c r="E107" s="367">
        <f>'Impact Assessment Results'!J12</f>
        <v>4</v>
      </c>
      <c r="F107" s="705"/>
      <c r="G107" s="389" t="s">
        <v>9</v>
      </c>
      <c r="H107" s="390" t="s">
        <v>9</v>
      </c>
      <c r="I107" s="391"/>
      <c r="J107" s="272">
        <f>'Threat Assessment Results'!G55</f>
        <v>0</v>
      </c>
      <c r="K107" s="272">
        <f>'Threat Assessment Results'!I55</f>
        <v>0</v>
      </c>
      <c r="L107" s="423">
        <f t="shared" si="47"/>
        <v>4</v>
      </c>
      <c r="M107" s="424">
        <f t="shared" si="48"/>
        <v>4</v>
      </c>
      <c r="N107" s="425" t="str">
        <f t="shared" si="49"/>
        <v xml:space="preserve"> </v>
      </c>
      <c r="O107" s="426">
        <f t="shared" si="50"/>
        <v>4</v>
      </c>
      <c r="P107" s="208" t="str">
        <f t="shared" si="38"/>
        <v>MEDIUM</v>
      </c>
      <c r="Q107" s="481" t="s">
        <v>312</v>
      </c>
      <c r="R107" s="337" t="s">
        <v>311</v>
      </c>
      <c r="S107" s="736"/>
      <c r="T107" s="736"/>
      <c r="U107" s="208" t="s">
        <v>351</v>
      </c>
    </row>
    <row r="108" spans="2:21" ht="15" thickBot="1" x14ac:dyDescent="0.35">
      <c r="B108" s="351"/>
      <c r="C108" s="365">
        <f>'Impact Assessment Results'!H13</f>
        <v>4</v>
      </c>
      <c r="D108" s="366">
        <f>'Impact Assessment Results'!I13</f>
        <v>1</v>
      </c>
      <c r="E108" s="367">
        <f>'Impact Assessment Results'!J13</f>
        <v>1</v>
      </c>
      <c r="F108" s="705"/>
      <c r="G108" s="389" t="s">
        <v>9</v>
      </c>
      <c r="H108" s="390" t="s">
        <v>9</v>
      </c>
      <c r="I108" s="391"/>
      <c r="J108" s="272">
        <f>'Threat Assessment Results'!G66</f>
        <v>0</v>
      </c>
      <c r="K108" s="272">
        <f>'Threat Assessment Results'!I66</f>
        <v>0</v>
      </c>
      <c r="L108" s="423">
        <f t="shared" si="47"/>
        <v>4</v>
      </c>
      <c r="M108" s="424">
        <f t="shared" si="48"/>
        <v>1</v>
      </c>
      <c r="N108" s="425" t="str">
        <f t="shared" si="49"/>
        <v xml:space="preserve"> </v>
      </c>
      <c r="O108" s="426">
        <f t="shared" si="50"/>
        <v>4</v>
      </c>
      <c r="P108" s="208" t="str">
        <f t="shared" si="38"/>
        <v>MEDIUM</v>
      </c>
      <c r="Q108" s="481" t="s">
        <v>312</v>
      </c>
      <c r="R108" s="337" t="s">
        <v>311</v>
      </c>
      <c r="S108" s="736"/>
      <c r="T108" s="736"/>
      <c r="U108" s="208" t="s">
        <v>351</v>
      </c>
    </row>
    <row r="109" spans="2:21" ht="15" thickBot="1" x14ac:dyDescent="0.35">
      <c r="B109" s="351"/>
      <c r="C109" s="365">
        <f>'Impact Assessment Results'!H14</f>
        <v>1</v>
      </c>
      <c r="D109" s="366">
        <f>'Impact Assessment Results'!I14</f>
        <v>1</v>
      </c>
      <c r="E109" s="367">
        <f>'Impact Assessment Results'!J14</f>
        <v>1</v>
      </c>
      <c r="F109" s="705"/>
      <c r="G109" s="389" t="s">
        <v>9</v>
      </c>
      <c r="H109" s="390" t="s">
        <v>9</v>
      </c>
      <c r="I109" s="391"/>
      <c r="J109" s="272">
        <f>'Threat Assessment Results'!G77</f>
        <v>0</v>
      </c>
      <c r="K109" s="272">
        <f>'Threat Assessment Results'!I77</f>
        <v>0</v>
      </c>
      <c r="L109" s="423">
        <f t="shared" si="47"/>
        <v>1</v>
      </c>
      <c r="M109" s="424">
        <f t="shared" si="48"/>
        <v>1</v>
      </c>
      <c r="N109" s="425" t="str">
        <f t="shared" si="49"/>
        <v xml:space="preserve"> </v>
      </c>
      <c r="O109" s="426">
        <f t="shared" si="50"/>
        <v>1</v>
      </c>
      <c r="P109" s="208" t="str">
        <f t="shared" si="38"/>
        <v>LOW</v>
      </c>
      <c r="Q109" s="481" t="s">
        <v>312</v>
      </c>
      <c r="R109" s="337" t="s">
        <v>311</v>
      </c>
      <c r="S109" s="736"/>
      <c r="T109" s="736"/>
      <c r="U109" s="208" t="s">
        <v>351</v>
      </c>
    </row>
    <row r="110" spans="2:21" ht="15" thickBot="1" x14ac:dyDescent="0.35">
      <c r="B110" s="351"/>
      <c r="C110" s="365">
        <f>'Impact Assessment Results'!H15</f>
        <v>1</v>
      </c>
      <c r="D110" s="366">
        <f>'Impact Assessment Results'!I15</f>
        <v>1</v>
      </c>
      <c r="E110" s="367">
        <f>'Impact Assessment Results'!J15</f>
        <v>1</v>
      </c>
      <c r="F110" s="705"/>
      <c r="G110" s="389" t="s">
        <v>9</v>
      </c>
      <c r="H110" s="390" t="s">
        <v>9</v>
      </c>
      <c r="I110" s="391"/>
      <c r="J110" s="272">
        <f>'Threat Assessment Results'!G88</f>
        <v>0</v>
      </c>
      <c r="K110" s="272">
        <f>'Threat Assessment Results'!I88</f>
        <v>0</v>
      </c>
      <c r="L110" s="423">
        <f t="shared" si="47"/>
        <v>1</v>
      </c>
      <c r="M110" s="424">
        <f t="shared" si="48"/>
        <v>1</v>
      </c>
      <c r="N110" s="425" t="str">
        <f t="shared" si="49"/>
        <v xml:space="preserve"> </v>
      </c>
      <c r="O110" s="426">
        <f t="shared" si="50"/>
        <v>1</v>
      </c>
      <c r="P110" s="208" t="str">
        <f t="shared" si="38"/>
        <v>LOW</v>
      </c>
      <c r="Q110" s="481" t="s">
        <v>312</v>
      </c>
      <c r="R110" s="337" t="s">
        <v>311</v>
      </c>
      <c r="S110" s="736"/>
      <c r="T110" s="736"/>
      <c r="U110" s="208" t="s">
        <v>351</v>
      </c>
    </row>
    <row r="111" spans="2:21" ht="15" thickBot="1" x14ac:dyDescent="0.35">
      <c r="B111" s="351"/>
      <c r="C111" s="365">
        <f>'Impact Assessment Results'!H16</f>
        <v>0</v>
      </c>
      <c r="D111" s="366">
        <f>'Impact Assessment Results'!I16</f>
        <v>0</v>
      </c>
      <c r="E111" s="367">
        <f>'Impact Assessment Results'!J16</f>
        <v>0</v>
      </c>
      <c r="F111" s="705"/>
      <c r="G111" s="389" t="s">
        <v>9</v>
      </c>
      <c r="H111" s="390" t="s">
        <v>9</v>
      </c>
      <c r="I111" s="391"/>
      <c r="J111" s="272">
        <f>'Threat Assessment Results'!G99</f>
        <v>0</v>
      </c>
      <c r="K111" s="272">
        <f>'Threat Assessment Results'!I99</f>
        <v>0</v>
      </c>
      <c r="L111" s="423">
        <f t="shared" si="47"/>
        <v>0</v>
      </c>
      <c r="M111" s="424">
        <f t="shared" si="48"/>
        <v>0</v>
      </c>
      <c r="N111" s="425" t="str">
        <f t="shared" si="49"/>
        <v xml:space="preserve"> </v>
      </c>
      <c r="O111" s="426">
        <f t="shared" si="50"/>
        <v>0</v>
      </c>
      <c r="P111" s="208" t="str">
        <f t="shared" si="38"/>
        <v>LOW</v>
      </c>
      <c r="Q111" s="474" t="s">
        <v>312</v>
      </c>
      <c r="R111" s="337" t="s">
        <v>311</v>
      </c>
      <c r="S111" s="736"/>
      <c r="T111" s="736"/>
      <c r="U111" s="208" t="s">
        <v>351</v>
      </c>
    </row>
    <row r="112" spans="2:21" ht="15" thickBot="1" x14ac:dyDescent="0.35">
      <c r="B112" s="351"/>
      <c r="C112" s="365">
        <f>'Impact Assessment Results'!H17</f>
        <v>4</v>
      </c>
      <c r="D112" s="366">
        <f>'Impact Assessment Results'!I17</f>
        <v>4</v>
      </c>
      <c r="E112" s="367">
        <f>'Impact Assessment Results'!J17</f>
        <v>4</v>
      </c>
      <c r="F112" s="705"/>
      <c r="G112" s="389" t="s">
        <v>9</v>
      </c>
      <c r="H112" s="390" t="s">
        <v>9</v>
      </c>
      <c r="I112" s="391"/>
      <c r="J112" s="272">
        <f>'Threat Assessment Results'!G110</f>
        <v>0</v>
      </c>
      <c r="K112" s="272">
        <f>'Threat Assessment Results'!I110</f>
        <v>0</v>
      </c>
      <c r="L112" s="423">
        <f t="shared" si="47"/>
        <v>4</v>
      </c>
      <c r="M112" s="424">
        <f t="shared" si="48"/>
        <v>4</v>
      </c>
      <c r="N112" s="425" t="str">
        <f t="shared" si="49"/>
        <v xml:space="preserve"> </v>
      </c>
      <c r="O112" s="426">
        <f t="shared" si="50"/>
        <v>4</v>
      </c>
      <c r="P112" s="208" t="str">
        <f t="shared" si="38"/>
        <v>MEDIUM</v>
      </c>
      <c r="Q112" s="481" t="s">
        <v>312</v>
      </c>
      <c r="R112" s="337" t="s">
        <v>311</v>
      </c>
      <c r="S112" s="733"/>
      <c r="T112" s="733"/>
      <c r="U112" s="208" t="s">
        <v>351</v>
      </c>
    </row>
    <row r="113" spans="2:21" ht="15" thickBot="1" x14ac:dyDescent="0.35">
      <c r="B113" s="351"/>
      <c r="C113" s="365">
        <f>'Impact Assessment Results'!H18</f>
        <v>2</v>
      </c>
      <c r="D113" s="366">
        <f>'Impact Assessment Results'!I18</f>
        <v>1</v>
      </c>
      <c r="E113" s="367">
        <f>'Impact Assessment Results'!J18</f>
        <v>2</v>
      </c>
      <c r="F113" s="705"/>
      <c r="G113" s="389" t="s">
        <v>9</v>
      </c>
      <c r="H113" s="390" t="s">
        <v>9</v>
      </c>
      <c r="I113" s="391"/>
      <c r="J113" s="272">
        <f>'Threat Assessment Results'!G121</f>
        <v>0</v>
      </c>
      <c r="K113" s="272">
        <f>'Threat Assessment Results'!I121</f>
        <v>0</v>
      </c>
      <c r="L113" s="423">
        <f t="shared" si="47"/>
        <v>2</v>
      </c>
      <c r="M113" s="424">
        <f t="shared" si="48"/>
        <v>1</v>
      </c>
      <c r="N113" s="425" t="str">
        <f t="shared" si="49"/>
        <v xml:space="preserve"> </v>
      </c>
      <c r="O113" s="426">
        <f t="shared" si="50"/>
        <v>2</v>
      </c>
      <c r="P113" s="208" t="str">
        <f t="shared" si="38"/>
        <v>LOW</v>
      </c>
      <c r="Q113" s="481" t="s">
        <v>312</v>
      </c>
      <c r="R113" s="337" t="s">
        <v>311</v>
      </c>
      <c r="S113" s="733"/>
      <c r="T113" s="733"/>
      <c r="U113" s="208" t="s">
        <v>351</v>
      </c>
    </row>
    <row r="114" spans="2:21" ht="15" thickBot="1" x14ac:dyDescent="0.35">
      <c r="B114" s="351"/>
      <c r="C114" s="365">
        <f>'Impact Assessment Results'!H19</f>
        <v>4</v>
      </c>
      <c r="D114" s="366">
        <f>'Impact Assessment Results'!I19</f>
        <v>0</v>
      </c>
      <c r="E114" s="367">
        <f>'Impact Assessment Results'!J19</f>
        <v>1</v>
      </c>
      <c r="F114" s="705"/>
      <c r="G114" s="389" t="s">
        <v>9</v>
      </c>
      <c r="H114" s="390" t="s">
        <v>9</v>
      </c>
      <c r="I114" s="391"/>
      <c r="J114" s="272">
        <f>'Threat Assessment Results'!G132</f>
        <v>0</v>
      </c>
      <c r="K114" s="272">
        <f>'Threat Assessment Results'!I132</f>
        <v>0</v>
      </c>
      <c r="L114" s="423">
        <f t="shared" si="47"/>
        <v>4</v>
      </c>
      <c r="M114" s="424">
        <f t="shared" si="48"/>
        <v>0</v>
      </c>
      <c r="N114" s="425" t="str">
        <f t="shared" si="49"/>
        <v xml:space="preserve"> </v>
      </c>
      <c r="O114" s="426">
        <f t="shared" si="50"/>
        <v>4</v>
      </c>
      <c r="P114" s="208" t="str">
        <f t="shared" si="38"/>
        <v>MEDIUM</v>
      </c>
      <c r="Q114" s="481" t="s">
        <v>312</v>
      </c>
      <c r="R114" s="337" t="s">
        <v>311</v>
      </c>
      <c r="S114" s="733"/>
      <c r="T114" s="733"/>
      <c r="U114" s="208" t="s">
        <v>351</v>
      </c>
    </row>
    <row r="115" spans="2:21" ht="15" thickBot="1" x14ac:dyDescent="0.35">
      <c r="B115" s="351"/>
      <c r="C115" s="365">
        <f>'Impact Assessment Results'!H20</f>
        <v>4</v>
      </c>
      <c r="D115" s="366">
        <f>'Impact Assessment Results'!I20</f>
        <v>0</v>
      </c>
      <c r="E115" s="367">
        <f>'Impact Assessment Results'!J20</f>
        <v>1</v>
      </c>
      <c r="F115" s="705"/>
      <c r="G115" s="389" t="s">
        <v>9</v>
      </c>
      <c r="H115" s="390" t="s">
        <v>9</v>
      </c>
      <c r="I115" s="391"/>
      <c r="J115" s="272">
        <f>'Threat Assessment Results'!G143</f>
        <v>0</v>
      </c>
      <c r="K115" s="272">
        <f>'Threat Assessment Results'!I143</f>
        <v>0</v>
      </c>
      <c r="L115" s="423">
        <f t="shared" si="47"/>
        <v>4</v>
      </c>
      <c r="M115" s="424">
        <f t="shared" si="48"/>
        <v>0</v>
      </c>
      <c r="N115" s="425" t="str">
        <f t="shared" si="49"/>
        <v xml:space="preserve"> </v>
      </c>
      <c r="O115" s="426">
        <f t="shared" si="50"/>
        <v>4</v>
      </c>
      <c r="P115" s="208" t="str">
        <f t="shared" si="38"/>
        <v>MEDIUM</v>
      </c>
      <c r="Q115" s="481" t="s">
        <v>312</v>
      </c>
      <c r="R115" s="337" t="s">
        <v>311</v>
      </c>
      <c r="S115" s="733"/>
      <c r="T115" s="733"/>
      <c r="U115" s="208" t="s">
        <v>351</v>
      </c>
    </row>
    <row r="116" spans="2:21" ht="15" thickBot="1" x14ac:dyDescent="0.35">
      <c r="B116" s="351"/>
      <c r="C116" s="365">
        <f>'Impact Assessment Results'!H21</f>
        <v>0</v>
      </c>
      <c r="D116" s="366">
        <f>'Impact Assessment Results'!I21</f>
        <v>0</v>
      </c>
      <c r="E116" s="367">
        <f>'Impact Assessment Results'!J21</f>
        <v>0</v>
      </c>
      <c r="F116" s="705"/>
      <c r="G116" s="389" t="s">
        <v>9</v>
      </c>
      <c r="H116" s="390" t="s">
        <v>9</v>
      </c>
      <c r="I116" s="391"/>
      <c r="J116" s="272">
        <f>'Threat Assessment Results'!G154</f>
        <v>0</v>
      </c>
      <c r="K116" s="272">
        <f>'Threat Assessment Results'!I154</f>
        <v>0</v>
      </c>
      <c r="L116" s="423">
        <f t="shared" si="47"/>
        <v>0</v>
      </c>
      <c r="M116" s="424">
        <f t="shared" si="48"/>
        <v>0</v>
      </c>
      <c r="N116" s="425" t="str">
        <f t="shared" si="49"/>
        <v xml:space="preserve"> </v>
      </c>
      <c r="O116" s="426">
        <f t="shared" si="50"/>
        <v>0</v>
      </c>
      <c r="P116" s="208" t="str">
        <f t="shared" si="38"/>
        <v>LOW</v>
      </c>
      <c r="Q116" s="481" t="s">
        <v>314</v>
      </c>
      <c r="R116" s="337" t="s">
        <v>311</v>
      </c>
      <c r="S116" s="724"/>
      <c r="T116" s="724"/>
      <c r="U116" s="208" t="s">
        <v>351</v>
      </c>
    </row>
    <row r="117" spans="2:21" ht="15" thickBot="1" x14ac:dyDescent="0.35">
      <c r="B117" s="351"/>
      <c r="C117" s="365">
        <f>'Impact Assessment Results'!H22</f>
        <v>0</v>
      </c>
      <c r="D117" s="366">
        <f>'Impact Assessment Results'!I22</f>
        <v>0</v>
      </c>
      <c r="E117" s="367">
        <f>'Impact Assessment Results'!J22</f>
        <v>0</v>
      </c>
      <c r="F117" s="705"/>
      <c r="G117" s="389" t="s">
        <v>9</v>
      </c>
      <c r="H117" s="390" t="s">
        <v>9</v>
      </c>
      <c r="I117" s="391"/>
      <c r="J117" s="272">
        <f>'Threat Assessment Results'!G165</f>
        <v>0</v>
      </c>
      <c r="K117" s="272">
        <f>'Threat Assessment Results'!I165</f>
        <v>0</v>
      </c>
      <c r="L117" s="423">
        <f t="shared" si="47"/>
        <v>0</v>
      </c>
      <c r="M117" s="424">
        <f t="shared" si="48"/>
        <v>0</v>
      </c>
      <c r="N117" s="425" t="str">
        <f t="shared" si="49"/>
        <v xml:space="preserve"> </v>
      </c>
      <c r="O117" s="426">
        <f t="shared" si="50"/>
        <v>0</v>
      </c>
      <c r="P117" s="208" t="str">
        <f t="shared" si="38"/>
        <v>LOW</v>
      </c>
      <c r="Q117" s="481" t="s">
        <v>312</v>
      </c>
      <c r="R117" s="337" t="s">
        <v>311</v>
      </c>
      <c r="S117" s="724"/>
      <c r="T117" s="724"/>
      <c r="U117" s="208" t="s">
        <v>351</v>
      </c>
    </row>
    <row r="118" spans="2:21" ht="15" thickBot="1" x14ac:dyDescent="0.35">
      <c r="B118" s="351"/>
      <c r="C118" s="449">
        <f>'Impact Assessment Results'!H23</f>
        <v>0</v>
      </c>
      <c r="D118" s="450">
        <f>'Impact Assessment Results'!I23</f>
        <v>0</v>
      </c>
      <c r="E118" s="451">
        <f>'Impact Assessment Results'!J23</f>
        <v>0</v>
      </c>
      <c r="F118" s="705"/>
      <c r="G118" s="455" t="s">
        <v>9</v>
      </c>
      <c r="H118" s="456" t="s">
        <v>9</v>
      </c>
      <c r="I118" s="457"/>
      <c r="J118" s="458">
        <f>'Threat Assessment Results'!G176</f>
        <v>0</v>
      </c>
      <c r="K118" s="458">
        <f>'Threat Assessment Results'!I176</f>
        <v>0</v>
      </c>
      <c r="L118" s="459">
        <f t="shared" si="47"/>
        <v>0</v>
      </c>
      <c r="M118" s="460">
        <f t="shared" si="48"/>
        <v>0</v>
      </c>
      <c r="N118" s="461" t="str">
        <f t="shared" si="49"/>
        <v xml:space="preserve"> </v>
      </c>
      <c r="O118" s="462">
        <f t="shared" si="50"/>
        <v>0</v>
      </c>
      <c r="P118" s="208" t="str">
        <f t="shared" si="38"/>
        <v>LOW</v>
      </c>
      <c r="Q118" s="481" t="s">
        <v>314</v>
      </c>
      <c r="R118" s="337" t="s">
        <v>311</v>
      </c>
      <c r="S118" s="724"/>
      <c r="T118" s="724"/>
      <c r="U118" s="208" t="s">
        <v>351</v>
      </c>
    </row>
    <row r="119" spans="2:21" ht="15" thickBot="1" x14ac:dyDescent="0.35">
      <c r="B119" s="352"/>
      <c r="C119" s="368">
        <f>'Impact Assessment Results'!H24</f>
        <v>0</v>
      </c>
      <c r="D119" s="369">
        <f>'Impact Assessment Results'!I24</f>
        <v>0</v>
      </c>
      <c r="E119" s="370">
        <f>'Impact Assessment Results'!J24</f>
        <v>0</v>
      </c>
      <c r="F119" s="706"/>
      <c r="G119" s="392" t="s">
        <v>9</v>
      </c>
      <c r="H119" s="393" t="s">
        <v>9</v>
      </c>
      <c r="I119" s="394"/>
      <c r="J119" s="273">
        <f>'Threat Assessment Results'!G187</f>
        <v>0</v>
      </c>
      <c r="K119" s="273">
        <f>'Threat Assessment Results'!I187</f>
        <v>0</v>
      </c>
      <c r="L119" s="459">
        <f t="shared" si="47"/>
        <v>0</v>
      </c>
      <c r="M119" s="460">
        <f t="shared" si="48"/>
        <v>0</v>
      </c>
      <c r="N119" s="430"/>
      <c r="O119" s="462">
        <f t="shared" si="50"/>
        <v>0</v>
      </c>
      <c r="P119" s="208" t="str">
        <f t="shared" si="38"/>
        <v>LOW</v>
      </c>
      <c r="Q119" s="486" t="s">
        <v>314</v>
      </c>
      <c r="R119" s="338" t="s">
        <v>311</v>
      </c>
      <c r="S119" s="725"/>
      <c r="T119" s="725"/>
      <c r="U119" s="208" t="s">
        <v>351</v>
      </c>
    </row>
    <row r="120" spans="2:21" ht="15" thickBot="1" x14ac:dyDescent="0.35">
      <c r="B120" s="350"/>
      <c r="C120" s="362">
        <f>'Impact Assessment Results'!H10</f>
        <v>4</v>
      </c>
      <c r="D120" s="363">
        <f>'Impact Assessment Results'!I10</f>
        <v>1</v>
      </c>
      <c r="E120" s="364">
        <f>'Impact Assessment Results'!J10</f>
        <v>2</v>
      </c>
      <c r="F120" s="704"/>
      <c r="G120" s="386" t="s">
        <v>9</v>
      </c>
      <c r="H120" s="387"/>
      <c r="I120" s="388"/>
      <c r="J120" s="271">
        <f>'Threat Assessment Results'!G34</f>
        <v>0</v>
      </c>
      <c r="K120" s="271">
        <f>'Threat Assessment Results'!I34</f>
        <v>0</v>
      </c>
      <c r="L120" s="419">
        <f t="shared" si="47"/>
        <v>4</v>
      </c>
      <c r="M120" s="420" t="str">
        <f t="shared" si="48"/>
        <v xml:space="preserve"> </v>
      </c>
      <c r="N120" s="421" t="str">
        <f t="shared" si="49"/>
        <v xml:space="preserve"> </v>
      </c>
      <c r="O120" s="422">
        <f t="shared" si="50"/>
        <v>4</v>
      </c>
      <c r="P120" s="208" t="str">
        <f t="shared" si="38"/>
        <v>MEDIUM</v>
      </c>
      <c r="Q120" s="482" t="s">
        <v>312</v>
      </c>
      <c r="R120" s="336" t="s">
        <v>311</v>
      </c>
      <c r="S120" s="723"/>
      <c r="T120" s="723"/>
      <c r="U120" s="208" t="s">
        <v>351</v>
      </c>
    </row>
    <row r="121" spans="2:21" ht="15" thickBot="1" x14ac:dyDescent="0.35">
      <c r="B121" s="351"/>
      <c r="C121" s="365">
        <f>'Impact Assessment Results'!H11</f>
        <v>4</v>
      </c>
      <c r="D121" s="366">
        <f>'Impact Assessment Results'!I11</f>
        <v>1</v>
      </c>
      <c r="E121" s="367">
        <f>'Impact Assessment Results'!J11</f>
        <v>2</v>
      </c>
      <c r="F121" s="705"/>
      <c r="G121" s="389" t="s">
        <v>9</v>
      </c>
      <c r="H121" s="390"/>
      <c r="I121" s="391"/>
      <c r="J121" s="272">
        <f>'Threat Assessment Results'!G45</f>
        <v>0</v>
      </c>
      <c r="K121" s="272">
        <f>'Threat Assessment Results'!I45</f>
        <v>0</v>
      </c>
      <c r="L121" s="423">
        <f t="shared" si="47"/>
        <v>4</v>
      </c>
      <c r="M121" s="424" t="str">
        <f t="shared" si="48"/>
        <v xml:space="preserve"> </v>
      </c>
      <c r="N121" s="425" t="str">
        <f t="shared" si="49"/>
        <v xml:space="preserve"> </v>
      </c>
      <c r="O121" s="426">
        <f t="shared" si="50"/>
        <v>4</v>
      </c>
      <c r="P121" s="208" t="str">
        <f t="shared" si="38"/>
        <v>MEDIUM</v>
      </c>
      <c r="Q121" s="481" t="s">
        <v>312</v>
      </c>
      <c r="R121" s="337" t="s">
        <v>311</v>
      </c>
      <c r="S121" s="724"/>
      <c r="T121" s="724"/>
      <c r="U121" s="208" t="s">
        <v>351</v>
      </c>
    </row>
    <row r="122" spans="2:21" ht="15" thickBot="1" x14ac:dyDescent="0.35">
      <c r="B122" s="351"/>
      <c r="C122" s="365">
        <f>'Impact Assessment Results'!H12</f>
        <v>4</v>
      </c>
      <c r="D122" s="366">
        <f>'Impact Assessment Results'!I12</f>
        <v>4</v>
      </c>
      <c r="E122" s="367">
        <f>'Impact Assessment Results'!J12</f>
        <v>4</v>
      </c>
      <c r="F122" s="705"/>
      <c r="G122" s="389" t="s">
        <v>9</v>
      </c>
      <c r="H122" s="390"/>
      <c r="I122" s="391"/>
      <c r="J122" s="272">
        <f>'Threat Assessment Results'!G56</f>
        <v>0</v>
      </c>
      <c r="K122" s="272">
        <f>'Threat Assessment Results'!I56</f>
        <v>0</v>
      </c>
      <c r="L122" s="423">
        <f t="shared" si="47"/>
        <v>4</v>
      </c>
      <c r="M122" s="424" t="str">
        <f t="shared" si="48"/>
        <v xml:space="preserve"> </v>
      </c>
      <c r="N122" s="425" t="str">
        <f t="shared" si="49"/>
        <v xml:space="preserve"> </v>
      </c>
      <c r="O122" s="426">
        <f t="shared" si="50"/>
        <v>4</v>
      </c>
      <c r="P122" s="208" t="str">
        <f t="shared" si="38"/>
        <v>MEDIUM</v>
      </c>
      <c r="Q122" s="481" t="s">
        <v>312</v>
      </c>
      <c r="R122" s="337" t="s">
        <v>311</v>
      </c>
      <c r="S122" s="724"/>
      <c r="T122" s="724"/>
      <c r="U122" s="208" t="s">
        <v>351</v>
      </c>
    </row>
    <row r="123" spans="2:21" ht="15" thickBot="1" x14ac:dyDescent="0.35">
      <c r="B123" s="351"/>
      <c r="C123" s="365">
        <f>'Impact Assessment Results'!H13</f>
        <v>4</v>
      </c>
      <c r="D123" s="366">
        <f>'Impact Assessment Results'!I13</f>
        <v>1</v>
      </c>
      <c r="E123" s="367">
        <f>'Impact Assessment Results'!J13</f>
        <v>1</v>
      </c>
      <c r="F123" s="705"/>
      <c r="G123" s="389" t="s">
        <v>9</v>
      </c>
      <c r="H123" s="390"/>
      <c r="I123" s="391"/>
      <c r="J123" s="272">
        <f>'Threat Assessment Results'!G67</f>
        <v>0</v>
      </c>
      <c r="K123" s="272">
        <f>'Threat Assessment Results'!I67</f>
        <v>0</v>
      </c>
      <c r="L123" s="423">
        <f t="shared" si="47"/>
        <v>4</v>
      </c>
      <c r="M123" s="424" t="str">
        <f t="shared" si="48"/>
        <v xml:space="preserve"> </v>
      </c>
      <c r="N123" s="425" t="str">
        <f t="shared" si="49"/>
        <v xml:space="preserve"> </v>
      </c>
      <c r="O123" s="426">
        <f t="shared" si="50"/>
        <v>4</v>
      </c>
      <c r="P123" s="208" t="str">
        <f t="shared" si="38"/>
        <v>MEDIUM</v>
      </c>
      <c r="Q123" s="481" t="s">
        <v>312</v>
      </c>
      <c r="R123" s="337" t="s">
        <v>311</v>
      </c>
      <c r="S123" s="724"/>
      <c r="T123" s="724"/>
      <c r="U123" s="208" t="s">
        <v>351</v>
      </c>
    </row>
    <row r="124" spans="2:21" ht="15" thickBot="1" x14ac:dyDescent="0.35">
      <c r="B124" s="351"/>
      <c r="C124" s="365">
        <f>'Impact Assessment Results'!H14</f>
        <v>1</v>
      </c>
      <c r="D124" s="366">
        <f>'Impact Assessment Results'!I14</f>
        <v>1</v>
      </c>
      <c r="E124" s="367">
        <f>'Impact Assessment Results'!J14</f>
        <v>1</v>
      </c>
      <c r="F124" s="705"/>
      <c r="G124" s="389" t="s">
        <v>9</v>
      </c>
      <c r="H124" s="390"/>
      <c r="I124" s="391"/>
      <c r="J124" s="272">
        <f>'Threat Assessment Results'!G78</f>
        <v>0</v>
      </c>
      <c r="K124" s="272">
        <f>'Threat Assessment Results'!I78</f>
        <v>0</v>
      </c>
      <c r="L124" s="423">
        <f t="shared" si="47"/>
        <v>1</v>
      </c>
      <c r="M124" s="424" t="str">
        <f t="shared" si="48"/>
        <v xml:space="preserve"> </v>
      </c>
      <c r="N124" s="425" t="str">
        <f t="shared" si="49"/>
        <v xml:space="preserve"> </v>
      </c>
      <c r="O124" s="426">
        <f t="shared" si="50"/>
        <v>1</v>
      </c>
      <c r="P124" s="208" t="str">
        <f t="shared" si="38"/>
        <v>LOW</v>
      </c>
      <c r="Q124" s="481" t="s">
        <v>312</v>
      </c>
      <c r="R124" s="337" t="s">
        <v>311</v>
      </c>
      <c r="S124" s="724"/>
      <c r="T124" s="724"/>
      <c r="U124" s="208" t="s">
        <v>351</v>
      </c>
    </row>
    <row r="125" spans="2:21" ht="15" thickBot="1" x14ac:dyDescent="0.35">
      <c r="B125" s="351"/>
      <c r="C125" s="365">
        <f>'Impact Assessment Results'!H15</f>
        <v>1</v>
      </c>
      <c r="D125" s="366">
        <f>'Impact Assessment Results'!I15</f>
        <v>1</v>
      </c>
      <c r="E125" s="367">
        <f>'Impact Assessment Results'!J15</f>
        <v>1</v>
      </c>
      <c r="F125" s="705"/>
      <c r="G125" s="389" t="s">
        <v>9</v>
      </c>
      <c r="H125" s="390"/>
      <c r="I125" s="391"/>
      <c r="J125" s="272">
        <f>'Threat Assessment Results'!G89</f>
        <v>0</v>
      </c>
      <c r="K125" s="272">
        <f>'Threat Assessment Results'!I89</f>
        <v>0</v>
      </c>
      <c r="L125" s="423">
        <f t="shared" si="47"/>
        <v>1</v>
      </c>
      <c r="M125" s="424" t="str">
        <f t="shared" si="48"/>
        <v xml:space="preserve"> </v>
      </c>
      <c r="N125" s="425" t="str">
        <f t="shared" si="49"/>
        <v xml:space="preserve"> </v>
      </c>
      <c r="O125" s="426">
        <f t="shared" si="50"/>
        <v>1</v>
      </c>
      <c r="P125" s="208" t="str">
        <f t="shared" si="38"/>
        <v>LOW</v>
      </c>
      <c r="Q125" s="481" t="s">
        <v>312</v>
      </c>
      <c r="R125" s="337" t="s">
        <v>311</v>
      </c>
      <c r="S125" s="724"/>
      <c r="T125" s="724"/>
      <c r="U125" s="208" t="s">
        <v>351</v>
      </c>
    </row>
    <row r="126" spans="2:21" ht="15" thickBot="1" x14ac:dyDescent="0.35">
      <c r="B126" s="351"/>
      <c r="C126" s="365">
        <f>'Impact Assessment Results'!H16</f>
        <v>0</v>
      </c>
      <c r="D126" s="366">
        <f>'Impact Assessment Results'!I16</f>
        <v>0</v>
      </c>
      <c r="E126" s="367">
        <f>'Impact Assessment Results'!J16</f>
        <v>0</v>
      </c>
      <c r="F126" s="705"/>
      <c r="G126" s="389" t="s">
        <v>9</v>
      </c>
      <c r="H126" s="390"/>
      <c r="I126" s="391"/>
      <c r="J126" s="272">
        <f>'Threat Assessment Results'!G100</f>
        <v>0</v>
      </c>
      <c r="K126" s="272">
        <f>'Threat Assessment Results'!I100</f>
        <v>0</v>
      </c>
      <c r="L126" s="423">
        <f t="shared" si="47"/>
        <v>0</v>
      </c>
      <c r="M126" s="424" t="str">
        <f t="shared" si="48"/>
        <v xml:space="preserve"> </v>
      </c>
      <c r="N126" s="425" t="str">
        <f t="shared" si="49"/>
        <v xml:space="preserve"> </v>
      </c>
      <c r="O126" s="426">
        <f t="shared" si="50"/>
        <v>0</v>
      </c>
      <c r="P126" s="208" t="str">
        <f t="shared" si="38"/>
        <v>LOW</v>
      </c>
      <c r="Q126" s="481" t="s">
        <v>312</v>
      </c>
      <c r="R126" s="337" t="s">
        <v>311</v>
      </c>
      <c r="S126" s="724"/>
      <c r="T126" s="724"/>
      <c r="U126" s="208" t="s">
        <v>351</v>
      </c>
    </row>
    <row r="127" spans="2:21" ht="15" thickBot="1" x14ac:dyDescent="0.35">
      <c r="B127" s="351"/>
      <c r="C127" s="365">
        <f>'Impact Assessment Results'!H17</f>
        <v>4</v>
      </c>
      <c r="D127" s="366">
        <f>'Impact Assessment Results'!I17</f>
        <v>4</v>
      </c>
      <c r="E127" s="367">
        <f>'Impact Assessment Results'!J17</f>
        <v>4</v>
      </c>
      <c r="F127" s="705"/>
      <c r="G127" s="389" t="s">
        <v>9</v>
      </c>
      <c r="H127" s="390"/>
      <c r="I127" s="391"/>
      <c r="J127" s="272">
        <f>'Threat Assessment Results'!G111</f>
        <v>0</v>
      </c>
      <c r="K127" s="272">
        <f>'Threat Assessment Results'!I111</f>
        <v>0</v>
      </c>
      <c r="L127" s="423">
        <f t="shared" si="47"/>
        <v>4</v>
      </c>
      <c r="M127" s="424" t="str">
        <f t="shared" si="48"/>
        <v xml:space="preserve"> </v>
      </c>
      <c r="N127" s="425" t="str">
        <f t="shared" si="49"/>
        <v xml:space="preserve"> </v>
      </c>
      <c r="O127" s="426">
        <f t="shared" si="50"/>
        <v>4</v>
      </c>
      <c r="P127" s="208" t="str">
        <f t="shared" si="38"/>
        <v>MEDIUM</v>
      </c>
      <c r="Q127" s="481" t="s">
        <v>312</v>
      </c>
      <c r="R127" s="337" t="s">
        <v>311</v>
      </c>
      <c r="S127" s="724"/>
      <c r="T127" s="724"/>
      <c r="U127" s="208" t="s">
        <v>351</v>
      </c>
    </row>
    <row r="128" spans="2:21" ht="15" thickBot="1" x14ac:dyDescent="0.35">
      <c r="B128" s="351"/>
      <c r="C128" s="365">
        <f>'Impact Assessment Results'!H18</f>
        <v>2</v>
      </c>
      <c r="D128" s="366">
        <f>'Impact Assessment Results'!I18</f>
        <v>1</v>
      </c>
      <c r="E128" s="367">
        <f>'Impact Assessment Results'!J18</f>
        <v>2</v>
      </c>
      <c r="F128" s="705"/>
      <c r="G128" s="389" t="s">
        <v>9</v>
      </c>
      <c r="H128" s="390"/>
      <c r="I128" s="391"/>
      <c r="J128" s="272">
        <f>'Threat Assessment Results'!G122</f>
        <v>0</v>
      </c>
      <c r="K128" s="272">
        <f>'Threat Assessment Results'!I122</f>
        <v>0</v>
      </c>
      <c r="L128" s="423">
        <f t="shared" si="47"/>
        <v>2</v>
      </c>
      <c r="M128" s="424" t="str">
        <f t="shared" si="48"/>
        <v xml:space="preserve"> </v>
      </c>
      <c r="N128" s="425" t="str">
        <f t="shared" si="49"/>
        <v xml:space="preserve"> </v>
      </c>
      <c r="O128" s="426">
        <f t="shared" si="50"/>
        <v>2</v>
      </c>
      <c r="P128" s="208" t="str">
        <f t="shared" si="38"/>
        <v>LOW</v>
      </c>
      <c r="Q128" s="481" t="s">
        <v>312</v>
      </c>
      <c r="R128" s="337" t="s">
        <v>311</v>
      </c>
      <c r="S128" s="724"/>
      <c r="T128" s="724"/>
      <c r="U128" s="208" t="s">
        <v>351</v>
      </c>
    </row>
    <row r="129" spans="2:21" ht="15" thickBot="1" x14ac:dyDescent="0.35">
      <c r="B129" s="351"/>
      <c r="C129" s="365">
        <f>'Impact Assessment Results'!H19</f>
        <v>4</v>
      </c>
      <c r="D129" s="366">
        <f>'Impact Assessment Results'!I19</f>
        <v>0</v>
      </c>
      <c r="E129" s="367">
        <f>'Impact Assessment Results'!J19</f>
        <v>1</v>
      </c>
      <c r="F129" s="705"/>
      <c r="G129" s="389" t="s">
        <v>9</v>
      </c>
      <c r="H129" s="390"/>
      <c r="I129" s="391"/>
      <c r="J129" s="272">
        <f>'Threat Assessment Results'!G133</f>
        <v>0</v>
      </c>
      <c r="K129" s="272">
        <f>'Threat Assessment Results'!I133</f>
        <v>0</v>
      </c>
      <c r="L129" s="423">
        <f t="shared" si="47"/>
        <v>4</v>
      </c>
      <c r="M129" s="424" t="str">
        <f t="shared" si="48"/>
        <v xml:space="preserve"> </v>
      </c>
      <c r="N129" s="425" t="str">
        <f t="shared" si="49"/>
        <v xml:space="preserve"> </v>
      </c>
      <c r="O129" s="426">
        <f t="shared" si="50"/>
        <v>4</v>
      </c>
      <c r="P129" s="208" t="str">
        <f t="shared" si="38"/>
        <v>MEDIUM</v>
      </c>
      <c r="Q129" s="481" t="s">
        <v>312</v>
      </c>
      <c r="R129" s="337" t="s">
        <v>311</v>
      </c>
      <c r="S129" s="724"/>
      <c r="T129" s="724"/>
      <c r="U129" s="208" t="s">
        <v>351</v>
      </c>
    </row>
    <row r="130" spans="2:21" ht="15" thickBot="1" x14ac:dyDescent="0.35">
      <c r="B130" s="351"/>
      <c r="C130" s="365">
        <f>'Impact Assessment Results'!H20</f>
        <v>4</v>
      </c>
      <c r="D130" s="366">
        <f>'Impact Assessment Results'!I20</f>
        <v>0</v>
      </c>
      <c r="E130" s="367">
        <f>'Impact Assessment Results'!J20</f>
        <v>1</v>
      </c>
      <c r="F130" s="705"/>
      <c r="G130" s="389" t="s">
        <v>9</v>
      </c>
      <c r="H130" s="390"/>
      <c r="I130" s="391"/>
      <c r="J130" s="272">
        <f>'Threat Assessment Results'!G144</f>
        <v>0</v>
      </c>
      <c r="K130" s="272">
        <f>'Threat Assessment Results'!I144</f>
        <v>0</v>
      </c>
      <c r="L130" s="423">
        <f t="shared" si="47"/>
        <v>4</v>
      </c>
      <c r="M130" s="424" t="str">
        <f t="shared" si="48"/>
        <v xml:space="preserve"> </v>
      </c>
      <c r="N130" s="425" t="str">
        <f t="shared" si="49"/>
        <v xml:space="preserve"> </v>
      </c>
      <c r="O130" s="426">
        <f t="shared" si="50"/>
        <v>4</v>
      </c>
      <c r="P130" s="208" t="str">
        <f t="shared" si="38"/>
        <v>MEDIUM</v>
      </c>
      <c r="Q130" s="481" t="s">
        <v>312</v>
      </c>
      <c r="R130" s="337" t="s">
        <v>311</v>
      </c>
      <c r="S130" s="724"/>
      <c r="T130" s="724"/>
      <c r="U130" s="208" t="s">
        <v>351</v>
      </c>
    </row>
    <row r="131" spans="2:21" ht="15" thickBot="1" x14ac:dyDescent="0.35">
      <c r="B131" s="351"/>
      <c r="C131" s="365">
        <f>'Impact Assessment Results'!H21</f>
        <v>0</v>
      </c>
      <c r="D131" s="366">
        <f>'Impact Assessment Results'!I21</f>
        <v>0</v>
      </c>
      <c r="E131" s="367">
        <f>'Impact Assessment Results'!J21</f>
        <v>0</v>
      </c>
      <c r="F131" s="705"/>
      <c r="G131" s="389" t="s">
        <v>9</v>
      </c>
      <c r="H131" s="390"/>
      <c r="I131" s="391"/>
      <c r="J131" s="272">
        <f>'Threat Assessment Results'!G155</f>
        <v>0</v>
      </c>
      <c r="K131" s="272">
        <f>'Threat Assessment Results'!I155</f>
        <v>0</v>
      </c>
      <c r="L131" s="423">
        <f t="shared" si="47"/>
        <v>0</v>
      </c>
      <c r="M131" s="424" t="str">
        <f t="shared" si="48"/>
        <v xml:space="preserve"> </v>
      </c>
      <c r="N131" s="425" t="str">
        <f t="shared" si="49"/>
        <v xml:space="preserve"> </v>
      </c>
      <c r="O131" s="426">
        <f t="shared" si="50"/>
        <v>0</v>
      </c>
      <c r="P131" s="208" t="str">
        <f t="shared" si="38"/>
        <v>LOW</v>
      </c>
      <c r="Q131" s="481" t="s">
        <v>312</v>
      </c>
      <c r="R131" s="337" t="s">
        <v>311</v>
      </c>
      <c r="S131" s="724"/>
      <c r="T131" s="724"/>
      <c r="U131" s="208" t="s">
        <v>351</v>
      </c>
    </row>
    <row r="132" spans="2:21" ht="15" thickBot="1" x14ac:dyDescent="0.35">
      <c r="B132" s="351"/>
      <c r="C132" s="365">
        <f>'Impact Assessment Results'!H22</f>
        <v>0</v>
      </c>
      <c r="D132" s="366">
        <f>'Impact Assessment Results'!I22</f>
        <v>0</v>
      </c>
      <c r="E132" s="367">
        <f>'Impact Assessment Results'!J22</f>
        <v>0</v>
      </c>
      <c r="F132" s="705"/>
      <c r="G132" s="389" t="s">
        <v>9</v>
      </c>
      <c r="H132" s="390"/>
      <c r="I132" s="391"/>
      <c r="J132" s="272">
        <f>'Threat Assessment Results'!G166</f>
        <v>0</v>
      </c>
      <c r="K132" s="272">
        <f>'Threat Assessment Results'!I166</f>
        <v>0</v>
      </c>
      <c r="L132" s="423">
        <f t="shared" si="47"/>
        <v>0</v>
      </c>
      <c r="M132" s="424" t="str">
        <f t="shared" si="48"/>
        <v xml:space="preserve"> </v>
      </c>
      <c r="N132" s="425" t="str">
        <f t="shared" si="49"/>
        <v xml:space="preserve"> </v>
      </c>
      <c r="O132" s="426">
        <f t="shared" si="50"/>
        <v>0</v>
      </c>
      <c r="P132" s="208" t="str">
        <f t="shared" si="38"/>
        <v>LOW</v>
      </c>
      <c r="Q132" s="481" t="s">
        <v>312</v>
      </c>
      <c r="R132" s="337" t="s">
        <v>311</v>
      </c>
      <c r="S132" s="724"/>
      <c r="T132" s="724"/>
      <c r="U132" s="208" t="s">
        <v>351</v>
      </c>
    </row>
    <row r="133" spans="2:21" ht="15" thickBot="1" x14ac:dyDescent="0.35">
      <c r="B133" s="351"/>
      <c r="C133" s="449">
        <f>'Impact Assessment Results'!H23</f>
        <v>0</v>
      </c>
      <c r="D133" s="450">
        <f>'Impact Assessment Results'!I23</f>
        <v>0</v>
      </c>
      <c r="E133" s="451">
        <f>'Impact Assessment Results'!J23</f>
        <v>0</v>
      </c>
      <c r="F133" s="705"/>
      <c r="G133" s="455" t="s">
        <v>9</v>
      </c>
      <c r="H133" s="456"/>
      <c r="I133" s="457"/>
      <c r="J133" s="458">
        <f>'Threat Assessment Results'!G177</f>
        <v>0</v>
      </c>
      <c r="K133" s="458">
        <f>'Threat Assessment Results'!I177</f>
        <v>0</v>
      </c>
      <c r="L133" s="459">
        <f t="shared" si="47"/>
        <v>0</v>
      </c>
      <c r="M133" s="460" t="str">
        <f t="shared" si="48"/>
        <v xml:space="preserve"> </v>
      </c>
      <c r="N133" s="461" t="str">
        <f t="shared" si="49"/>
        <v xml:space="preserve"> </v>
      </c>
      <c r="O133" s="462">
        <f t="shared" si="50"/>
        <v>0</v>
      </c>
      <c r="P133" s="208" t="str">
        <f t="shared" si="38"/>
        <v>LOW</v>
      </c>
      <c r="Q133" s="481" t="s">
        <v>312</v>
      </c>
      <c r="R133" s="337" t="s">
        <v>311</v>
      </c>
      <c r="S133" s="724"/>
      <c r="T133" s="724"/>
      <c r="U133" s="208" t="s">
        <v>351</v>
      </c>
    </row>
    <row r="134" spans="2:21" ht="15" thickBot="1" x14ac:dyDescent="0.35">
      <c r="B134" s="352"/>
      <c r="C134" s="368">
        <f>'Impact Assessment Results'!H24</f>
        <v>0</v>
      </c>
      <c r="D134" s="369">
        <f>'Impact Assessment Results'!I24</f>
        <v>0</v>
      </c>
      <c r="E134" s="370">
        <f>'Impact Assessment Results'!J24</f>
        <v>0</v>
      </c>
      <c r="F134" s="706"/>
      <c r="G134" s="392" t="s">
        <v>9</v>
      </c>
      <c r="H134" s="393"/>
      <c r="I134" s="394"/>
      <c r="J134" s="273">
        <f>'Threat Assessment Results'!G188</f>
        <v>0</v>
      </c>
      <c r="K134" s="273">
        <f>'Threat Assessment Results'!I188</f>
        <v>0</v>
      </c>
      <c r="L134" s="459">
        <f t="shared" si="47"/>
        <v>0</v>
      </c>
      <c r="M134" s="460" t="str">
        <f t="shared" si="48"/>
        <v xml:space="preserve"> </v>
      </c>
      <c r="N134" s="461" t="str">
        <f t="shared" si="49"/>
        <v xml:space="preserve"> </v>
      </c>
      <c r="O134" s="462">
        <f t="shared" si="50"/>
        <v>0</v>
      </c>
      <c r="P134" s="208" t="str">
        <f t="shared" si="38"/>
        <v>LOW</v>
      </c>
      <c r="Q134" s="486" t="s">
        <v>314</v>
      </c>
      <c r="R134" s="338" t="s">
        <v>311</v>
      </c>
      <c r="S134" s="725"/>
      <c r="T134" s="725"/>
      <c r="U134" s="208" t="s">
        <v>351</v>
      </c>
    </row>
    <row r="135" spans="2:21" ht="34.5" customHeight="1" thickBot="1" x14ac:dyDescent="0.35">
      <c r="B135" s="350"/>
      <c r="C135" s="362">
        <f>'Impact Assessment Results'!H10</f>
        <v>4</v>
      </c>
      <c r="D135" s="363">
        <f>'Impact Assessment Results'!I10</f>
        <v>1</v>
      </c>
      <c r="E135" s="364">
        <f>'Impact Assessment Results'!J10</f>
        <v>2</v>
      </c>
      <c r="F135" s="704"/>
      <c r="G135" s="386" t="s">
        <v>9</v>
      </c>
      <c r="H135" s="387" t="s">
        <v>9</v>
      </c>
      <c r="I135" s="388" t="s">
        <v>9</v>
      </c>
      <c r="J135" s="271">
        <f>'Threat Assessment Results'!G35</f>
        <v>0</v>
      </c>
      <c r="K135" s="271">
        <f>'Threat Assessment Results'!I35</f>
        <v>0</v>
      </c>
      <c r="L135" s="419">
        <f t="shared" ref="L135:L164" si="51">IF(G135=""," ",C135+J135+K135)</f>
        <v>4</v>
      </c>
      <c r="M135" s="420">
        <f t="shared" ref="M135:M164" si="52">IF(H135=""," ",D135+J135+K135)</f>
        <v>1</v>
      </c>
      <c r="N135" s="421">
        <f t="shared" ref="N135:N164" si="53">IF(I135=""," ",E135+J135+K135)</f>
        <v>2</v>
      </c>
      <c r="O135" s="422">
        <f t="shared" ref="O135:O164" si="54">MAX(L135:N135)</f>
        <v>4</v>
      </c>
      <c r="P135" s="208" t="str">
        <f t="shared" si="38"/>
        <v>MEDIUM</v>
      </c>
      <c r="Q135" s="482" t="s">
        <v>314</v>
      </c>
      <c r="R135" s="336" t="s">
        <v>311</v>
      </c>
      <c r="S135" s="723"/>
      <c r="T135" s="723"/>
      <c r="U135" s="208" t="s">
        <v>351</v>
      </c>
    </row>
    <row r="136" spans="2:21" ht="30.75" customHeight="1" thickBot="1" x14ac:dyDescent="0.35">
      <c r="B136" s="351"/>
      <c r="C136" s="365">
        <f>'Impact Assessment Results'!H11</f>
        <v>4</v>
      </c>
      <c r="D136" s="366">
        <f>'Impact Assessment Results'!I11</f>
        <v>1</v>
      </c>
      <c r="E136" s="367">
        <f>'Impact Assessment Results'!J11</f>
        <v>2</v>
      </c>
      <c r="F136" s="705"/>
      <c r="G136" s="389" t="s">
        <v>9</v>
      </c>
      <c r="H136" s="390" t="s">
        <v>9</v>
      </c>
      <c r="I136" s="391" t="s">
        <v>9</v>
      </c>
      <c r="J136" s="272">
        <f>'Threat Assessment Results'!G46</f>
        <v>0</v>
      </c>
      <c r="K136" s="272">
        <f>'Threat Assessment Results'!I46</f>
        <v>0</v>
      </c>
      <c r="L136" s="423">
        <f t="shared" si="51"/>
        <v>4</v>
      </c>
      <c r="M136" s="424">
        <f t="shared" si="52"/>
        <v>1</v>
      </c>
      <c r="N136" s="425">
        <f t="shared" si="53"/>
        <v>2</v>
      </c>
      <c r="O136" s="426">
        <f t="shared" si="54"/>
        <v>4</v>
      </c>
      <c r="P136" s="208" t="str">
        <f t="shared" si="38"/>
        <v>MEDIUM</v>
      </c>
      <c r="Q136" s="481" t="s">
        <v>312</v>
      </c>
      <c r="R136" s="337" t="s">
        <v>311</v>
      </c>
      <c r="S136" s="724"/>
      <c r="T136" s="724"/>
      <c r="U136" s="208" t="s">
        <v>351</v>
      </c>
    </row>
    <row r="137" spans="2:21" ht="15" thickBot="1" x14ac:dyDescent="0.35">
      <c r="B137" s="351"/>
      <c r="C137" s="365">
        <f>'Impact Assessment Results'!H12</f>
        <v>4</v>
      </c>
      <c r="D137" s="366">
        <f>'Impact Assessment Results'!I12</f>
        <v>4</v>
      </c>
      <c r="E137" s="367">
        <f>'Impact Assessment Results'!J12</f>
        <v>4</v>
      </c>
      <c r="F137" s="705"/>
      <c r="G137" s="389" t="s">
        <v>9</v>
      </c>
      <c r="H137" s="390" t="s">
        <v>9</v>
      </c>
      <c r="I137" s="391" t="s">
        <v>9</v>
      </c>
      <c r="J137" s="272">
        <f>'Threat Assessment Results'!G57</f>
        <v>0</v>
      </c>
      <c r="K137" s="272">
        <f>'Threat Assessment Results'!I57</f>
        <v>0</v>
      </c>
      <c r="L137" s="423">
        <f t="shared" si="51"/>
        <v>4</v>
      </c>
      <c r="M137" s="424">
        <f t="shared" si="52"/>
        <v>4</v>
      </c>
      <c r="N137" s="425">
        <f t="shared" si="53"/>
        <v>4</v>
      </c>
      <c r="O137" s="426">
        <f t="shared" si="54"/>
        <v>4</v>
      </c>
      <c r="P137" s="208" t="str">
        <f t="shared" ref="P137:P200" si="55">IF(O137&lt;=2,"LOW",IF(O137&lt;=5,"MEDIUM","HIGH"))</f>
        <v>MEDIUM</v>
      </c>
      <c r="Q137" s="481" t="s">
        <v>312</v>
      </c>
      <c r="R137" s="337" t="s">
        <v>311</v>
      </c>
      <c r="S137" s="724"/>
      <c r="T137" s="724"/>
      <c r="U137" s="208" t="s">
        <v>351</v>
      </c>
    </row>
    <row r="138" spans="2:21" ht="15" thickBot="1" x14ac:dyDescent="0.35">
      <c r="B138" s="351"/>
      <c r="C138" s="365">
        <f>'Impact Assessment Results'!H13</f>
        <v>4</v>
      </c>
      <c r="D138" s="366">
        <f>'Impact Assessment Results'!I13</f>
        <v>1</v>
      </c>
      <c r="E138" s="367">
        <f>'Impact Assessment Results'!J13</f>
        <v>1</v>
      </c>
      <c r="F138" s="705"/>
      <c r="G138" s="389" t="s">
        <v>9</v>
      </c>
      <c r="H138" s="390" t="s">
        <v>9</v>
      </c>
      <c r="I138" s="391" t="s">
        <v>9</v>
      </c>
      <c r="J138" s="272">
        <f>'Threat Assessment Results'!G68</f>
        <v>0</v>
      </c>
      <c r="K138" s="272">
        <f>'Threat Assessment Results'!I68</f>
        <v>0</v>
      </c>
      <c r="L138" s="423">
        <f t="shared" si="51"/>
        <v>4</v>
      </c>
      <c r="M138" s="424">
        <f t="shared" si="52"/>
        <v>1</v>
      </c>
      <c r="N138" s="425">
        <f t="shared" si="53"/>
        <v>1</v>
      </c>
      <c r="O138" s="426">
        <f t="shared" si="54"/>
        <v>4</v>
      </c>
      <c r="P138" s="208" t="str">
        <f t="shared" si="55"/>
        <v>MEDIUM</v>
      </c>
      <c r="Q138" s="481" t="s">
        <v>314</v>
      </c>
      <c r="R138" s="337" t="s">
        <v>311</v>
      </c>
      <c r="S138" s="724"/>
      <c r="T138" s="724"/>
      <c r="U138" s="208" t="str">
        <f t="shared" ref="U138:U170" si="56">IF(O138&lt;=2,"LOW",IF(O138&lt;=5,"MEDIUM","HIGH"))</f>
        <v>MEDIUM</v>
      </c>
    </row>
    <row r="139" spans="2:21" ht="15" thickBot="1" x14ac:dyDescent="0.35">
      <c r="B139" s="351"/>
      <c r="C139" s="365">
        <f>'Impact Assessment Results'!H14</f>
        <v>1</v>
      </c>
      <c r="D139" s="366">
        <f>'Impact Assessment Results'!I14</f>
        <v>1</v>
      </c>
      <c r="E139" s="367">
        <f>'Impact Assessment Results'!J14</f>
        <v>1</v>
      </c>
      <c r="F139" s="705"/>
      <c r="G139" s="389" t="s">
        <v>9</v>
      </c>
      <c r="H139" s="390" t="s">
        <v>9</v>
      </c>
      <c r="I139" s="391" t="s">
        <v>9</v>
      </c>
      <c r="J139" s="272">
        <f>'Threat Assessment Results'!G79</f>
        <v>0</v>
      </c>
      <c r="K139" s="272">
        <f>'Threat Assessment Results'!I79</f>
        <v>0</v>
      </c>
      <c r="L139" s="423">
        <f t="shared" si="51"/>
        <v>1</v>
      </c>
      <c r="M139" s="424">
        <f t="shared" si="52"/>
        <v>1</v>
      </c>
      <c r="N139" s="425">
        <f t="shared" si="53"/>
        <v>1</v>
      </c>
      <c r="O139" s="426">
        <f t="shared" si="54"/>
        <v>1</v>
      </c>
      <c r="P139" s="208" t="str">
        <f t="shared" si="55"/>
        <v>LOW</v>
      </c>
      <c r="Q139" s="481" t="s">
        <v>312</v>
      </c>
      <c r="R139" s="337" t="s">
        <v>311</v>
      </c>
      <c r="S139" s="724"/>
      <c r="T139" s="724"/>
      <c r="U139" s="208" t="s">
        <v>351</v>
      </c>
    </row>
    <row r="140" spans="2:21" ht="15" thickBot="1" x14ac:dyDescent="0.35">
      <c r="B140" s="351"/>
      <c r="C140" s="365">
        <f>'Impact Assessment Results'!H15</f>
        <v>1</v>
      </c>
      <c r="D140" s="366">
        <f>'Impact Assessment Results'!I15</f>
        <v>1</v>
      </c>
      <c r="E140" s="367">
        <f>'Impact Assessment Results'!J15</f>
        <v>1</v>
      </c>
      <c r="F140" s="705"/>
      <c r="G140" s="389" t="s">
        <v>9</v>
      </c>
      <c r="H140" s="390" t="s">
        <v>9</v>
      </c>
      <c r="I140" s="391" t="s">
        <v>9</v>
      </c>
      <c r="J140" s="272">
        <f>'Threat Assessment Results'!G90</f>
        <v>0</v>
      </c>
      <c r="K140" s="272">
        <f>'Threat Assessment Results'!I90</f>
        <v>0</v>
      </c>
      <c r="L140" s="423">
        <f t="shared" si="51"/>
        <v>1</v>
      </c>
      <c r="M140" s="424">
        <f t="shared" si="52"/>
        <v>1</v>
      </c>
      <c r="N140" s="425">
        <f t="shared" si="53"/>
        <v>1</v>
      </c>
      <c r="O140" s="426">
        <f t="shared" si="54"/>
        <v>1</v>
      </c>
      <c r="P140" s="208" t="str">
        <f t="shared" si="55"/>
        <v>LOW</v>
      </c>
      <c r="Q140" s="481" t="s">
        <v>312</v>
      </c>
      <c r="R140" s="337" t="s">
        <v>311</v>
      </c>
      <c r="S140" s="724"/>
      <c r="T140" s="724"/>
      <c r="U140" s="208" t="s">
        <v>351</v>
      </c>
    </row>
    <row r="141" spans="2:21" ht="15" thickBot="1" x14ac:dyDescent="0.35">
      <c r="B141" s="351"/>
      <c r="C141" s="365">
        <f>'Impact Assessment Results'!H16</f>
        <v>0</v>
      </c>
      <c r="D141" s="366">
        <f>'Impact Assessment Results'!I16</f>
        <v>0</v>
      </c>
      <c r="E141" s="367">
        <f>'Impact Assessment Results'!J16</f>
        <v>0</v>
      </c>
      <c r="F141" s="705"/>
      <c r="G141" s="389" t="s">
        <v>9</v>
      </c>
      <c r="H141" s="390" t="s">
        <v>9</v>
      </c>
      <c r="I141" s="391" t="s">
        <v>9</v>
      </c>
      <c r="J141" s="272">
        <f>'Threat Assessment Results'!G101</f>
        <v>0</v>
      </c>
      <c r="K141" s="272">
        <f>'Threat Assessment Results'!I101</f>
        <v>0</v>
      </c>
      <c r="L141" s="423">
        <f t="shared" si="51"/>
        <v>0</v>
      </c>
      <c r="M141" s="424">
        <f t="shared" si="52"/>
        <v>0</v>
      </c>
      <c r="N141" s="425">
        <f t="shared" si="53"/>
        <v>0</v>
      </c>
      <c r="O141" s="426">
        <f t="shared" si="54"/>
        <v>0</v>
      </c>
      <c r="P141" s="208" t="str">
        <f t="shared" si="55"/>
        <v>LOW</v>
      </c>
      <c r="Q141" s="481" t="s">
        <v>312</v>
      </c>
      <c r="R141" s="337" t="s">
        <v>311</v>
      </c>
      <c r="S141" s="724"/>
      <c r="T141" s="724"/>
      <c r="U141" s="208" t="s">
        <v>351</v>
      </c>
    </row>
    <row r="142" spans="2:21" ht="15" thickBot="1" x14ac:dyDescent="0.35">
      <c r="B142" s="351"/>
      <c r="C142" s="365">
        <f>'Impact Assessment Results'!H17</f>
        <v>4</v>
      </c>
      <c r="D142" s="366">
        <f>'Impact Assessment Results'!I17</f>
        <v>4</v>
      </c>
      <c r="E142" s="367">
        <f>'Impact Assessment Results'!J17</f>
        <v>4</v>
      </c>
      <c r="F142" s="705"/>
      <c r="G142" s="389" t="s">
        <v>9</v>
      </c>
      <c r="H142" s="390" t="s">
        <v>9</v>
      </c>
      <c r="I142" s="391" t="s">
        <v>9</v>
      </c>
      <c r="J142" s="272">
        <f>'Threat Assessment Results'!G112</f>
        <v>0</v>
      </c>
      <c r="K142" s="272">
        <f>'Threat Assessment Results'!I112</f>
        <v>0</v>
      </c>
      <c r="L142" s="423">
        <f t="shared" si="51"/>
        <v>4</v>
      </c>
      <c r="M142" s="424">
        <f t="shared" si="52"/>
        <v>4</v>
      </c>
      <c r="N142" s="425">
        <f t="shared" si="53"/>
        <v>4</v>
      </c>
      <c r="O142" s="426">
        <f t="shared" si="54"/>
        <v>4</v>
      </c>
      <c r="P142" s="208" t="str">
        <f t="shared" si="55"/>
        <v>MEDIUM</v>
      </c>
      <c r="Q142" s="481" t="s">
        <v>312</v>
      </c>
      <c r="R142" s="337" t="s">
        <v>311</v>
      </c>
      <c r="S142" s="724"/>
      <c r="T142" s="724"/>
      <c r="U142" s="208" t="s">
        <v>351</v>
      </c>
    </row>
    <row r="143" spans="2:21" ht="15" thickBot="1" x14ac:dyDescent="0.35">
      <c r="B143" s="351"/>
      <c r="C143" s="365">
        <f>'Impact Assessment Results'!H18</f>
        <v>2</v>
      </c>
      <c r="D143" s="366">
        <f>'Impact Assessment Results'!I18</f>
        <v>1</v>
      </c>
      <c r="E143" s="367">
        <f>'Impact Assessment Results'!J18</f>
        <v>2</v>
      </c>
      <c r="F143" s="705"/>
      <c r="G143" s="389" t="s">
        <v>9</v>
      </c>
      <c r="H143" s="390" t="s">
        <v>9</v>
      </c>
      <c r="I143" s="391" t="s">
        <v>9</v>
      </c>
      <c r="J143" s="272">
        <f>'Threat Assessment Results'!G123</f>
        <v>0</v>
      </c>
      <c r="K143" s="272">
        <f>'Threat Assessment Results'!I123</f>
        <v>0</v>
      </c>
      <c r="L143" s="423">
        <f t="shared" si="51"/>
        <v>2</v>
      </c>
      <c r="M143" s="424">
        <f t="shared" si="52"/>
        <v>1</v>
      </c>
      <c r="N143" s="425">
        <f t="shared" si="53"/>
        <v>2</v>
      </c>
      <c r="O143" s="426">
        <f t="shared" si="54"/>
        <v>2</v>
      </c>
      <c r="P143" s="208" t="str">
        <f t="shared" si="55"/>
        <v>LOW</v>
      </c>
      <c r="Q143" s="481" t="s">
        <v>312</v>
      </c>
      <c r="R143" s="337" t="s">
        <v>311</v>
      </c>
      <c r="S143" s="724"/>
      <c r="T143" s="724"/>
      <c r="U143" s="208" t="s">
        <v>351</v>
      </c>
    </row>
    <row r="144" spans="2:21" ht="15" thickBot="1" x14ac:dyDescent="0.35">
      <c r="B144" s="351"/>
      <c r="C144" s="365">
        <f>'Impact Assessment Results'!H19</f>
        <v>4</v>
      </c>
      <c r="D144" s="366">
        <f>'Impact Assessment Results'!I19</f>
        <v>0</v>
      </c>
      <c r="E144" s="367">
        <f>'Impact Assessment Results'!J19</f>
        <v>1</v>
      </c>
      <c r="F144" s="705"/>
      <c r="G144" s="389" t="s">
        <v>9</v>
      </c>
      <c r="H144" s="390" t="s">
        <v>9</v>
      </c>
      <c r="I144" s="391" t="s">
        <v>9</v>
      </c>
      <c r="J144" s="272">
        <f>'Threat Assessment Results'!G134</f>
        <v>0</v>
      </c>
      <c r="K144" s="272">
        <f>'Threat Assessment Results'!I134</f>
        <v>0</v>
      </c>
      <c r="L144" s="423">
        <f t="shared" si="51"/>
        <v>4</v>
      </c>
      <c r="M144" s="424">
        <f t="shared" si="52"/>
        <v>0</v>
      </c>
      <c r="N144" s="425">
        <f t="shared" si="53"/>
        <v>1</v>
      </c>
      <c r="O144" s="426">
        <f t="shared" si="54"/>
        <v>4</v>
      </c>
      <c r="P144" s="208" t="str">
        <f t="shared" si="55"/>
        <v>MEDIUM</v>
      </c>
      <c r="Q144" s="481" t="s">
        <v>312</v>
      </c>
      <c r="R144" s="337" t="s">
        <v>311</v>
      </c>
      <c r="S144" s="724"/>
      <c r="T144" s="724"/>
      <c r="U144" s="208" t="s">
        <v>351</v>
      </c>
    </row>
    <row r="145" spans="2:21" ht="15" thickBot="1" x14ac:dyDescent="0.35">
      <c r="B145" s="351"/>
      <c r="C145" s="365">
        <f>'Impact Assessment Results'!H20</f>
        <v>4</v>
      </c>
      <c r="D145" s="366">
        <f>'Impact Assessment Results'!I20</f>
        <v>0</v>
      </c>
      <c r="E145" s="367">
        <f>'Impact Assessment Results'!J20</f>
        <v>1</v>
      </c>
      <c r="F145" s="705"/>
      <c r="G145" s="389" t="s">
        <v>9</v>
      </c>
      <c r="H145" s="390" t="s">
        <v>9</v>
      </c>
      <c r="I145" s="391" t="s">
        <v>9</v>
      </c>
      <c r="J145" s="272">
        <f>'Threat Assessment Results'!G145</f>
        <v>0</v>
      </c>
      <c r="K145" s="272">
        <f>'Threat Assessment Results'!I145</f>
        <v>0</v>
      </c>
      <c r="L145" s="423">
        <f t="shared" si="51"/>
        <v>4</v>
      </c>
      <c r="M145" s="424">
        <f t="shared" si="52"/>
        <v>0</v>
      </c>
      <c r="N145" s="425">
        <f t="shared" si="53"/>
        <v>1</v>
      </c>
      <c r="O145" s="426">
        <f t="shared" si="54"/>
        <v>4</v>
      </c>
      <c r="P145" s="208" t="str">
        <f t="shared" si="55"/>
        <v>MEDIUM</v>
      </c>
      <c r="Q145" s="481" t="s">
        <v>312</v>
      </c>
      <c r="R145" s="337" t="s">
        <v>311</v>
      </c>
      <c r="S145" s="724"/>
      <c r="T145" s="724"/>
      <c r="U145" s="208" t="s">
        <v>351</v>
      </c>
    </row>
    <row r="146" spans="2:21" ht="15" thickBot="1" x14ac:dyDescent="0.35">
      <c r="B146" s="351"/>
      <c r="C146" s="365">
        <f>'Impact Assessment Results'!H21</f>
        <v>0</v>
      </c>
      <c r="D146" s="366">
        <f>'Impact Assessment Results'!I21</f>
        <v>0</v>
      </c>
      <c r="E146" s="367">
        <f>'Impact Assessment Results'!J21</f>
        <v>0</v>
      </c>
      <c r="F146" s="705"/>
      <c r="G146" s="389" t="s">
        <v>9</v>
      </c>
      <c r="H146" s="390" t="s">
        <v>9</v>
      </c>
      <c r="I146" s="391" t="s">
        <v>9</v>
      </c>
      <c r="J146" s="272">
        <f>'Threat Assessment Results'!G156</f>
        <v>0</v>
      </c>
      <c r="K146" s="272">
        <f>'Threat Assessment Results'!I156</f>
        <v>0</v>
      </c>
      <c r="L146" s="423">
        <f t="shared" si="51"/>
        <v>0</v>
      </c>
      <c r="M146" s="424">
        <f t="shared" si="52"/>
        <v>0</v>
      </c>
      <c r="N146" s="425">
        <f t="shared" si="53"/>
        <v>0</v>
      </c>
      <c r="O146" s="426">
        <f t="shared" si="54"/>
        <v>0</v>
      </c>
      <c r="P146" s="208" t="str">
        <f t="shared" si="55"/>
        <v>LOW</v>
      </c>
      <c r="Q146" s="481" t="s">
        <v>312</v>
      </c>
      <c r="R146" s="337" t="s">
        <v>311</v>
      </c>
      <c r="S146" s="724"/>
      <c r="T146" s="724"/>
      <c r="U146" s="208" t="s">
        <v>351</v>
      </c>
    </row>
    <row r="147" spans="2:21" ht="15" thickBot="1" x14ac:dyDescent="0.35">
      <c r="B147" s="351"/>
      <c r="C147" s="365">
        <f>'Impact Assessment Results'!H22</f>
        <v>0</v>
      </c>
      <c r="D147" s="366">
        <f>'Impact Assessment Results'!I22</f>
        <v>0</v>
      </c>
      <c r="E147" s="367">
        <f>'Impact Assessment Results'!J22</f>
        <v>0</v>
      </c>
      <c r="F147" s="705"/>
      <c r="G147" s="389" t="s">
        <v>9</v>
      </c>
      <c r="H147" s="390" t="s">
        <v>9</v>
      </c>
      <c r="I147" s="391" t="s">
        <v>9</v>
      </c>
      <c r="J147" s="272">
        <f>'Threat Assessment Results'!G167</f>
        <v>0</v>
      </c>
      <c r="K147" s="272">
        <f>'Threat Assessment Results'!I167</f>
        <v>0</v>
      </c>
      <c r="L147" s="423">
        <f t="shared" si="51"/>
        <v>0</v>
      </c>
      <c r="M147" s="424">
        <f t="shared" si="52"/>
        <v>0</v>
      </c>
      <c r="N147" s="425">
        <f t="shared" si="53"/>
        <v>0</v>
      </c>
      <c r="O147" s="426">
        <f t="shared" si="54"/>
        <v>0</v>
      </c>
      <c r="P147" s="208" t="str">
        <f t="shared" si="55"/>
        <v>LOW</v>
      </c>
      <c r="Q147" s="481" t="s">
        <v>312</v>
      </c>
      <c r="R147" s="337" t="s">
        <v>311</v>
      </c>
      <c r="S147" s="724"/>
      <c r="T147" s="724"/>
      <c r="U147" s="208" t="s">
        <v>351</v>
      </c>
    </row>
    <row r="148" spans="2:21" ht="15" thickBot="1" x14ac:dyDescent="0.35">
      <c r="B148" s="351"/>
      <c r="C148" s="449">
        <f>'Impact Assessment Results'!H23</f>
        <v>0</v>
      </c>
      <c r="D148" s="450">
        <f>'Impact Assessment Results'!I23</f>
        <v>0</v>
      </c>
      <c r="E148" s="451">
        <f>'Impact Assessment Results'!J23</f>
        <v>0</v>
      </c>
      <c r="F148" s="705"/>
      <c r="G148" s="455" t="s">
        <v>9</v>
      </c>
      <c r="H148" s="456" t="s">
        <v>9</v>
      </c>
      <c r="I148" s="457" t="s">
        <v>9</v>
      </c>
      <c r="J148" s="458">
        <f>'Threat Assessment Results'!G178</f>
        <v>0</v>
      </c>
      <c r="K148" s="458">
        <f>'Threat Assessment Results'!I178</f>
        <v>0</v>
      </c>
      <c r="L148" s="459">
        <f t="shared" si="51"/>
        <v>0</v>
      </c>
      <c r="M148" s="460">
        <f t="shared" si="52"/>
        <v>0</v>
      </c>
      <c r="N148" s="461">
        <f t="shared" si="53"/>
        <v>0</v>
      </c>
      <c r="O148" s="462">
        <f t="shared" si="54"/>
        <v>0</v>
      </c>
      <c r="P148" s="208" t="str">
        <f t="shared" si="55"/>
        <v>LOW</v>
      </c>
      <c r="Q148" s="481" t="s">
        <v>312</v>
      </c>
      <c r="R148" s="337" t="s">
        <v>311</v>
      </c>
      <c r="S148" s="724"/>
      <c r="T148" s="724"/>
      <c r="U148" s="208" t="s">
        <v>351</v>
      </c>
    </row>
    <row r="149" spans="2:21" ht="15" thickBot="1" x14ac:dyDescent="0.35">
      <c r="B149" s="352"/>
      <c r="C149" s="368">
        <f>'Impact Assessment Results'!H24</f>
        <v>0</v>
      </c>
      <c r="D149" s="369">
        <f>'Impact Assessment Results'!I24</f>
        <v>0</v>
      </c>
      <c r="E149" s="370">
        <f>'Impact Assessment Results'!J24</f>
        <v>0</v>
      </c>
      <c r="F149" s="706"/>
      <c r="G149" s="392" t="s">
        <v>9</v>
      </c>
      <c r="H149" s="393" t="s">
        <v>9</v>
      </c>
      <c r="I149" s="394" t="s">
        <v>9</v>
      </c>
      <c r="J149" s="273">
        <f>'Threat Assessment Results'!G189</f>
        <v>0</v>
      </c>
      <c r="K149" s="273">
        <f>'Threat Assessment Results'!I189</f>
        <v>0</v>
      </c>
      <c r="L149" s="459">
        <f t="shared" si="51"/>
        <v>0</v>
      </c>
      <c r="M149" s="460">
        <f t="shared" si="52"/>
        <v>0</v>
      </c>
      <c r="N149" s="461">
        <f t="shared" si="53"/>
        <v>0</v>
      </c>
      <c r="O149" s="462">
        <f t="shared" si="54"/>
        <v>0</v>
      </c>
      <c r="P149" s="208" t="str">
        <f t="shared" si="55"/>
        <v>LOW</v>
      </c>
      <c r="Q149" s="486" t="s">
        <v>314</v>
      </c>
      <c r="R149" s="338" t="s">
        <v>311</v>
      </c>
      <c r="S149" s="725"/>
      <c r="T149" s="725"/>
      <c r="U149" s="208" t="s">
        <v>351</v>
      </c>
    </row>
    <row r="150" spans="2:21" ht="36.75" customHeight="1" thickBot="1" x14ac:dyDescent="0.35">
      <c r="B150" s="350"/>
      <c r="C150" s="362">
        <f>'Impact Assessment Results'!H10</f>
        <v>4</v>
      </c>
      <c r="D150" s="363">
        <f>'Impact Assessment Results'!I10</f>
        <v>1</v>
      </c>
      <c r="E150" s="364">
        <f>'Impact Assessment Results'!J10</f>
        <v>2</v>
      </c>
      <c r="F150" s="704"/>
      <c r="G150" s="386" t="s">
        <v>9</v>
      </c>
      <c r="H150" s="387" t="s">
        <v>9</v>
      </c>
      <c r="I150" s="388" t="s">
        <v>9</v>
      </c>
      <c r="J150" s="271">
        <f>'Threat Assessment Results'!G36</f>
        <v>0</v>
      </c>
      <c r="K150" s="271">
        <f>'Threat Assessment Results'!I36</f>
        <v>0</v>
      </c>
      <c r="L150" s="419">
        <f t="shared" si="51"/>
        <v>4</v>
      </c>
      <c r="M150" s="420">
        <f t="shared" si="52"/>
        <v>1</v>
      </c>
      <c r="N150" s="421">
        <f t="shared" si="53"/>
        <v>2</v>
      </c>
      <c r="O150" s="422">
        <f t="shared" si="54"/>
        <v>4</v>
      </c>
      <c r="P150" s="208" t="str">
        <f t="shared" si="55"/>
        <v>MEDIUM</v>
      </c>
      <c r="Q150" s="482" t="s">
        <v>314</v>
      </c>
      <c r="R150" s="336" t="s">
        <v>311</v>
      </c>
      <c r="S150" s="723"/>
      <c r="T150" s="723"/>
      <c r="U150" s="208" t="str">
        <f t="shared" si="56"/>
        <v>MEDIUM</v>
      </c>
    </row>
    <row r="151" spans="2:21" ht="15" thickBot="1" x14ac:dyDescent="0.35">
      <c r="B151" s="351"/>
      <c r="C151" s="365">
        <f>'Impact Assessment Results'!H11</f>
        <v>4</v>
      </c>
      <c r="D151" s="366">
        <f>'Impact Assessment Results'!I11</f>
        <v>1</v>
      </c>
      <c r="E151" s="367">
        <f>'Impact Assessment Results'!J11</f>
        <v>2</v>
      </c>
      <c r="F151" s="705"/>
      <c r="G151" s="389" t="s">
        <v>9</v>
      </c>
      <c r="H151" s="390" t="s">
        <v>9</v>
      </c>
      <c r="I151" s="391" t="s">
        <v>9</v>
      </c>
      <c r="J151" s="272">
        <f>'Threat Assessment Results'!G47</f>
        <v>0</v>
      </c>
      <c r="K151" s="272">
        <f>'Threat Assessment Results'!I47</f>
        <v>0</v>
      </c>
      <c r="L151" s="423">
        <f t="shared" si="51"/>
        <v>4</v>
      </c>
      <c r="M151" s="424">
        <f t="shared" si="52"/>
        <v>1</v>
      </c>
      <c r="N151" s="425">
        <f t="shared" si="53"/>
        <v>2</v>
      </c>
      <c r="O151" s="426">
        <f t="shared" si="54"/>
        <v>4</v>
      </c>
      <c r="P151" s="208" t="str">
        <f t="shared" si="55"/>
        <v>MEDIUM</v>
      </c>
      <c r="Q151" s="481" t="s">
        <v>312</v>
      </c>
      <c r="R151" s="337" t="s">
        <v>311</v>
      </c>
      <c r="S151" s="724"/>
      <c r="T151" s="724"/>
      <c r="U151" s="208" t="s">
        <v>351</v>
      </c>
    </row>
    <row r="152" spans="2:21" ht="15" thickBot="1" x14ac:dyDescent="0.35">
      <c r="B152" s="351"/>
      <c r="C152" s="365">
        <f>'Impact Assessment Results'!H12</f>
        <v>4</v>
      </c>
      <c r="D152" s="366">
        <f>'Impact Assessment Results'!I12</f>
        <v>4</v>
      </c>
      <c r="E152" s="367">
        <f>'Impact Assessment Results'!J12</f>
        <v>4</v>
      </c>
      <c r="F152" s="705"/>
      <c r="G152" s="389" t="s">
        <v>9</v>
      </c>
      <c r="H152" s="390" t="s">
        <v>9</v>
      </c>
      <c r="I152" s="391" t="s">
        <v>9</v>
      </c>
      <c r="J152" s="272">
        <f>'Threat Assessment Results'!G58</f>
        <v>0</v>
      </c>
      <c r="K152" s="272">
        <f>'Threat Assessment Results'!I58</f>
        <v>0</v>
      </c>
      <c r="L152" s="423">
        <f t="shared" si="51"/>
        <v>4</v>
      </c>
      <c r="M152" s="424">
        <f t="shared" si="52"/>
        <v>4</v>
      </c>
      <c r="N152" s="425">
        <f t="shared" si="53"/>
        <v>4</v>
      </c>
      <c r="O152" s="426">
        <f t="shared" si="54"/>
        <v>4</v>
      </c>
      <c r="P152" s="208" t="str">
        <f t="shared" si="55"/>
        <v>MEDIUM</v>
      </c>
      <c r="Q152" s="481" t="s">
        <v>312</v>
      </c>
      <c r="R152" s="337" t="s">
        <v>311</v>
      </c>
      <c r="S152" s="724"/>
      <c r="T152" s="724"/>
      <c r="U152" s="208" t="s">
        <v>351</v>
      </c>
    </row>
    <row r="153" spans="2:21" ht="15" thickBot="1" x14ac:dyDescent="0.35">
      <c r="B153" s="351"/>
      <c r="C153" s="365">
        <f>'Impact Assessment Results'!H13</f>
        <v>4</v>
      </c>
      <c r="D153" s="366">
        <f>'Impact Assessment Results'!I13</f>
        <v>1</v>
      </c>
      <c r="E153" s="367">
        <f>'Impact Assessment Results'!J13</f>
        <v>1</v>
      </c>
      <c r="F153" s="705"/>
      <c r="G153" s="389" t="s">
        <v>9</v>
      </c>
      <c r="H153" s="390" t="s">
        <v>9</v>
      </c>
      <c r="I153" s="391" t="s">
        <v>9</v>
      </c>
      <c r="J153" s="272">
        <f>'Threat Assessment Results'!G69</f>
        <v>0</v>
      </c>
      <c r="K153" s="272">
        <f>'Threat Assessment Results'!I69</f>
        <v>0</v>
      </c>
      <c r="L153" s="423">
        <f t="shared" si="51"/>
        <v>4</v>
      </c>
      <c r="M153" s="424">
        <f t="shared" si="52"/>
        <v>1</v>
      </c>
      <c r="N153" s="425">
        <f t="shared" si="53"/>
        <v>1</v>
      </c>
      <c r="O153" s="426">
        <f t="shared" si="54"/>
        <v>4</v>
      </c>
      <c r="P153" s="208" t="str">
        <f t="shared" si="55"/>
        <v>MEDIUM</v>
      </c>
      <c r="Q153" s="481" t="s">
        <v>314</v>
      </c>
      <c r="R153" s="337" t="s">
        <v>311</v>
      </c>
      <c r="S153" s="724"/>
      <c r="T153" s="724"/>
      <c r="U153" s="208" t="str">
        <f t="shared" si="56"/>
        <v>MEDIUM</v>
      </c>
    </row>
    <row r="154" spans="2:21" ht="15" thickBot="1" x14ac:dyDescent="0.35">
      <c r="B154" s="351"/>
      <c r="C154" s="365">
        <f>'Impact Assessment Results'!H14</f>
        <v>1</v>
      </c>
      <c r="D154" s="366">
        <f>'Impact Assessment Results'!I14</f>
        <v>1</v>
      </c>
      <c r="E154" s="367">
        <f>'Impact Assessment Results'!J14</f>
        <v>1</v>
      </c>
      <c r="F154" s="705"/>
      <c r="G154" s="389" t="s">
        <v>9</v>
      </c>
      <c r="H154" s="390" t="s">
        <v>9</v>
      </c>
      <c r="I154" s="391" t="s">
        <v>9</v>
      </c>
      <c r="J154" s="272">
        <f>'Threat Assessment Results'!G80</f>
        <v>0</v>
      </c>
      <c r="K154" s="272">
        <f>'Threat Assessment Results'!I80</f>
        <v>0</v>
      </c>
      <c r="L154" s="423">
        <f t="shared" si="51"/>
        <v>1</v>
      </c>
      <c r="M154" s="424">
        <f t="shared" si="52"/>
        <v>1</v>
      </c>
      <c r="N154" s="425">
        <f t="shared" si="53"/>
        <v>1</v>
      </c>
      <c r="O154" s="426">
        <f t="shared" si="54"/>
        <v>1</v>
      </c>
      <c r="P154" s="208" t="str">
        <f t="shared" si="55"/>
        <v>LOW</v>
      </c>
      <c r="Q154" s="481" t="s">
        <v>314</v>
      </c>
      <c r="R154" s="337" t="s">
        <v>311</v>
      </c>
      <c r="S154" s="724"/>
      <c r="T154" s="724"/>
      <c r="U154" s="208" t="str">
        <f t="shared" si="56"/>
        <v>LOW</v>
      </c>
    </row>
    <row r="155" spans="2:21" ht="15" thickBot="1" x14ac:dyDescent="0.35">
      <c r="B155" s="351"/>
      <c r="C155" s="365">
        <f>'Impact Assessment Results'!H15</f>
        <v>1</v>
      </c>
      <c r="D155" s="366">
        <f>'Impact Assessment Results'!I15</f>
        <v>1</v>
      </c>
      <c r="E155" s="367">
        <f>'Impact Assessment Results'!J15</f>
        <v>1</v>
      </c>
      <c r="F155" s="705"/>
      <c r="G155" s="389" t="s">
        <v>9</v>
      </c>
      <c r="H155" s="390" t="s">
        <v>9</v>
      </c>
      <c r="I155" s="391" t="s">
        <v>9</v>
      </c>
      <c r="J155" s="272">
        <f>'Threat Assessment Results'!G91</f>
        <v>0</v>
      </c>
      <c r="K155" s="272">
        <f>'Threat Assessment Results'!I91</f>
        <v>0</v>
      </c>
      <c r="L155" s="423">
        <f t="shared" si="51"/>
        <v>1</v>
      </c>
      <c r="M155" s="424">
        <f t="shared" si="52"/>
        <v>1</v>
      </c>
      <c r="N155" s="425">
        <f t="shared" si="53"/>
        <v>1</v>
      </c>
      <c r="O155" s="426">
        <f t="shared" si="54"/>
        <v>1</v>
      </c>
      <c r="P155" s="208" t="str">
        <f t="shared" si="55"/>
        <v>LOW</v>
      </c>
      <c r="Q155" s="481" t="s">
        <v>312</v>
      </c>
      <c r="R155" s="337" t="s">
        <v>311</v>
      </c>
      <c r="S155" s="724"/>
      <c r="T155" s="724"/>
      <c r="U155" s="208" t="s">
        <v>351</v>
      </c>
    </row>
    <row r="156" spans="2:21" ht="15" thickBot="1" x14ac:dyDescent="0.35">
      <c r="B156" s="351"/>
      <c r="C156" s="365">
        <f>'Impact Assessment Results'!H16</f>
        <v>0</v>
      </c>
      <c r="D156" s="366">
        <f>'Impact Assessment Results'!I16</f>
        <v>0</v>
      </c>
      <c r="E156" s="367">
        <f>'Impact Assessment Results'!J16</f>
        <v>0</v>
      </c>
      <c r="F156" s="705"/>
      <c r="G156" s="389" t="s">
        <v>9</v>
      </c>
      <c r="H156" s="390" t="s">
        <v>9</v>
      </c>
      <c r="I156" s="391" t="s">
        <v>9</v>
      </c>
      <c r="J156" s="272">
        <f>'Threat Assessment Results'!G102</f>
        <v>0</v>
      </c>
      <c r="K156" s="272">
        <f>'Threat Assessment Results'!I102</f>
        <v>0</v>
      </c>
      <c r="L156" s="423">
        <f t="shared" si="51"/>
        <v>0</v>
      </c>
      <c r="M156" s="424">
        <f t="shared" si="52"/>
        <v>0</v>
      </c>
      <c r="N156" s="425">
        <f t="shared" si="53"/>
        <v>0</v>
      </c>
      <c r="O156" s="426">
        <f t="shared" si="54"/>
        <v>0</v>
      </c>
      <c r="P156" s="208" t="str">
        <f t="shared" si="55"/>
        <v>LOW</v>
      </c>
      <c r="Q156" s="481" t="s">
        <v>312</v>
      </c>
      <c r="R156" s="337" t="s">
        <v>311</v>
      </c>
      <c r="S156" s="724"/>
      <c r="T156" s="724"/>
      <c r="U156" s="208" t="s">
        <v>351</v>
      </c>
    </row>
    <row r="157" spans="2:21" ht="15" thickBot="1" x14ac:dyDescent="0.35">
      <c r="B157" s="351"/>
      <c r="C157" s="365">
        <f>'Impact Assessment Results'!H17</f>
        <v>4</v>
      </c>
      <c r="D157" s="366">
        <f>'Impact Assessment Results'!I17</f>
        <v>4</v>
      </c>
      <c r="E157" s="367">
        <f>'Impact Assessment Results'!J17</f>
        <v>4</v>
      </c>
      <c r="F157" s="705"/>
      <c r="G157" s="389" t="s">
        <v>9</v>
      </c>
      <c r="H157" s="390" t="s">
        <v>9</v>
      </c>
      <c r="I157" s="391" t="s">
        <v>9</v>
      </c>
      <c r="J157" s="272">
        <f>'Threat Assessment Results'!G113</f>
        <v>0</v>
      </c>
      <c r="K157" s="272">
        <f>'Threat Assessment Results'!I113</f>
        <v>0</v>
      </c>
      <c r="L157" s="423">
        <f t="shared" si="51"/>
        <v>4</v>
      </c>
      <c r="M157" s="424">
        <f t="shared" si="52"/>
        <v>4</v>
      </c>
      <c r="N157" s="425">
        <f t="shared" si="53"/>
        <v>4</v>
      </c>
      <c r="O157" s="426">
        <f t="shared" si="54"/>
        <v>4</v>
      </c>
      <c r="P157" s="208" t="str">
        <f t="shared" si="55"/>
        <v>MEDIUM</v>
      </c>
      <c r="Q157" s="481" t="s">
        <v>312</v>
      </c>
      <c r="R157" s="337" t="s">
        <v>311</v>
      </c>
      <c r="S157" s="724"/>
      <c r="T157" s="724"/>
      <c r="U157" s="208" t="s">
        <v>351</v>
      </c>
    </row>
    <row r="158" spans="2:21" ht="15" thickBot="1" x14ac:dyDescent="0.35">
      <c r="B158" s="351"/>
      <c r="C158" s="365">
        <f>'Impact Assessment Results'!H18</f>
        <v>2</v>
      </c>
      <c r="D158" s="366">
        <f>'Impact Assessment Results'!I18</f>
        <v>1</v>
      </c>
      <c r="E158" s="367">
        <f>'Impact Assessment Results'!J18</f>
        <v>2</v>
      </c>
      <c r="F158" s="705"/>
      <c r="G158" s="389" t="s">
        <v>9</v>
      </c>
      <c r="H158" s="390" t="s">
        <v>9</v>
      </c>
      <c r="I158" s="391" t="s">
        <v>9</v>
      </c>
      <c r="J158" s="272">
        <f>'Threat Assessment Results'!G124</f>
        <v>0</v>
      </c>
      <c r="K158" s="272">
        <f>'Threat Assessment Results'!I124</f>
        <v>0</v>
      </c>
      <c r="L158" s="423">
        <f t="shared" si="51"/>
        <v>2</v>
      </c>
      <c r="M158" s="424">
        <f t="shared" si="52"/>
        <v>1</v>
      </c>
      <c r="N158" s="425">
        <f t="shared" si="53"/>
        <v>2</v>
      </c>
      <c r="O158" s="426">
        <f t="shared" si="54"/>
        <v>2</v>
      </c>
      <c r="P158" s="208" t="str">
        <f t="shared" si="55"/>
        <v>LOW</v>
      </c>
      <c r="Q158" s="481" t="s">
        <v>312</v>
      </c>
      <c r="R158" s="337" t="s">
        <v>311</v>
      </c>
      <c r="S158" s="724"/>
      <c r="T158" s="724"/>
      <c r="U158" s="208" t="s">
        <v>351</v>
      </c>
    </row>
    <row r="159" spans="2:21" ht="15" thickBot="1" x14ac:dyDescent="0.35">
      <c r="B159" s="351"/>
      <c r="C159" s="365">
        <f>'Impact Assessment Results'!H19</f>
        <v>4</v>
      </c>
      <c r="D159" s="366">
        <f>'Impact Assessment Results'!I19</f>
        <v>0</v>
      </c>
      <c r="E159" s="367">
        <f>'Impact Assessment Results'!J19</f>
        <v>1</v>
      </c>
      <c r="F159" s="705"/>
      <c r="G159" s="389" t="s">
        <v>9</v>
      </c>
      <c r="H159" s="390" t="s">
        <v>9</v>
      </c>
      <c r="I159" s="391" t="s">
        <v>9</v>
      </c>
      <c r="J159" s="272">
        <f>'Threat Assessment Results'!G135</f>
        <v>0</v>
      </c>
      <c r="K159" s="272">
        <f>'Threat Assessment Results'!I135</f>
        <v>0</v>
      </c>
      <c r="L159" s="423">
        <f t="shared" si="51"/>
        <v>4</v>
      </c>
      <c r="M159" s="424">
        <f t="shared" si="52"/>
        <v>0</v>
      </c>
      <c r="N159" s="425">
        <f t="shared" si="53"/>
        <v>1</v>
      </c>
      <c r="O159" s="426">
        <f t="shared" si="54"/>
        <v>4</v>
      </c>
      <c r="P159" s="208" t="str">
        <f t="shared" si="55"/>
        <v>MEDIUM</v>
      </c>
      <c r="Q159" s="481" t="s">
        <v>312</v>
      </c>
      <c r="R159" s="337" t="s">
        <v>311</v>
      </c>
      <c r="S159" s="724"/>
      <c r="T159" s="724"/>
      <c r="U159" s="208" t="s">
        <v>351</v>
      </c>
    </row>
    <row r="160" spans="2:21" ht="15" thickBot="1" x14ac:dyDescent="0.35">
      <c r="B160" s="351"/>
      <c r="C160" s="365">
        <f>'Impact Assessment Results'!H20</f>
        <v>4</v>
      </c>
      <c r="D160" s="366">
        <f>'Impact Assessment Results'!I20</f>
        <v>0</v>
      </c>
      <c r="E160" s="367">
        <f>'Impact Assessment Results'!J20</f>
        <v>1</v>
      </c>
      <c r="F160" s="705"/>
      <c r="G160" s="389" t="s">
        <v>9</v>
      </c>
      <c r="H160" s="390" t="s">
        <v>9</v>
      </c>
      <c r="I160" s="391" t="s">
        <v>9</v>
      </c>
      <c r="J160" s="272">
        <f>'Threat Assessment Results'!G146</f>
        <v>0</v>
      </c>
      <c r="K160" s="272">
        <f>'Threat Assessment Results'!I146</f>
        <v>0</v>
      </c>
      <c r="L160" s="423">
        <f t="shared" si="51"/>
        <v>4</v>
      </c>
      <c r="M160" s="424">
        <f t="shared" si="52"/>
        <v>0</v>
      </c>
      <c r="N160" s="425">
        <f t="shared" si="53"/>
        <v>1</v>
      </c>
      <c r="O160" s="426">
        <f t="shared" si="54"/>
        <v>4</v>
      </c>
      <c r="P160" s="208" t="str">
        <f t="shared" si="55"/>
        <v>MEDIUM</v>
      </c>
      <c r="Q160" s="481" t="s">
        <v>312</v>
      </c>
      <c r="R160" s="337" t="s">
        <v>311</v>
      </c>
      <c r="S160" s="724"/>
      <c r="T160" s="724"/>
      <c r="U160" s="208" t="s">
        <v>351</v>
      </c>
    </row>
    <row r="161" spans="2:21" ht="15" thickBot="1" x14ac:dyDescent="0.35">
      <c r="B161" s="351"/>
      <c r="C161" s="365">
        <f>'Impact Assessment Results'!H21</f>
        <v>0</v>
      </c>
      <c r="D161" s="366">
        <f>'Impact Assessment Results'!I21</f>
        <v>0</v>
      </c>
      <c r="E161" s="367">
        <f>'Impact Assessment Results'!J21</f>
        <v>0</v>
      </c>
      <c r="F161" s="705"/>
      <c r="G161" s="389" t="s">
        <v>9</v>
      </c>
      <c r="H161" s="390" t="s">
        <v>9</v>
      </c>
      <c r="I161" s="391" t="s">
        <v>9</v>
      </c>
      <c r="J161" s="272">
        <f>'Threat Assessment Results'!G157</f>
        <v>0</v>
      </c>
      <c r="K161" s="272">
        <f>'Threat Assessment Results'!I157</f>
        <v>0</v>
      </c>
      <c r="L161" s="423">
        <f t="shared" si="51"/>
        <v>0</v>
      </c>
      <c r="M161" s="424">
        <f t="shared" si="52"/>
        <v>0</v>
      </c>
      <c r="N161" s="425">
        <f t="shared" si="53"/>
        <v>0</v>
      </c>
      <c r="O161" s="426">
        <f t="shared" si="54"/>
        <v>0</v>
      </c>
      <c r="P161" s="208" t="str">
        <f t="shared" si="55"/>
        <v>LOW</v>
      </c>
      <c r="Q161" s="481" t="s">
        <v>312</v>
      </c>
      <c r="R161" s="337" t="s">
        <v>311</v>
      </c>
      <c r="S161" s="724"/>
      <c r="T161" s="724"/>
      <c r="U161" s="208" t="s">
        <v>351</v>
      </c>
    </row>
    <row r="162" spans="2:21" ht="15" thickBot="1" x14ac:dyDescent="0.35">
      <c r="B162" s="351"/>
      <c r="C162" s="365">
        <f>'Impact Assessment Results'!H22</f>
        <v>0</v>
      </c>
      <c r="D162" s="366">
        <f>'Impact Assessment Results'!I22</f>
        <v>0</v>
      </c>
      <c r="E162" s="367">
        <f>'Impact Assessment Results'!J22</f>
        <v>0</v>
      </c>
      <c r="F162" s="705"/>
      <c r="G162" s="389" t="s">
        <v>9</v>
      </c>
      <c r="H162" s="390" t="s">
        <v>9</v>
      </c>
      <c r="I162" s="391" t="s">
        <v>9</v>
      </c>
      <c r="J162" s="272">
        <f>'Threat Assessment Results'!G168</f>
        <v>0</v>
      </c>
      <c r="K162" s="272">
        <f>'Threat Assessment Results'!I168</f>
        <v>0</v>
      </c>
      <c r="L162" s="423">
        <f t="shared" si="51"/>
        <v>0</v>
      </c>
      <c r="M162" s="424">
        <f t="shared" si="52"/>
        <v>0</v>
      </c>
      <c r="N162" s="425">
        <f t="shared" si="53"/>
        <v>0</v>
      </c>
      <c r="O162" s="426">
        <f t="shared" si="54"/>
        <v>0</v>
      </c>
      <c r="P162" s="208" t="str">
        <f t="shared" si="55"/>
        <v>LOW</v>
      </c>
      <c r="Q162" s="481" t="s">
        <v>312</v>
      </c>
      <c r="R162" s="337" t="s">
        <v>311</v>
      </c>
      <c r="S162" s="724"/>
      <c r="T162" s="724"/>
      <c r="U162" s="208" t="s">
        <v>351</v>
      </c>
    </row>
    <row r="163" spans="2:21" ht="15" thickBot="1" x14ac:dyDescent="0.35">
      <c r="B163" s="351"/>
      <c r="C163" s="449">
        <f>'Impact Assessment Results'!H23</f>
        <v>0</v>
      </c>
      <c r="D163" s="450">
        <f>'Impact Assessment Results'!I23</f>
        <v>0</v>
      </c>
      <c r="E163" s="451">
        <f>'Impact Assessment Results'!J23</f>
        <v>0</v>
      </c>
      <c r="F163" s="705"/>
      <c r="G163" s="455" t="s">
        <v>9</v>
      </c>
      <c r="H163" s="456" t="s">
        <v>9</v>
      </c>
      <c r="I163" s="457" t="s">
        <v>9</v>
      </c>
      <c r="J163" s="458">
        <f>'Threat Assessment Results'!G179</f>
        <v>0</v>
      </c>
      <c r="K163" s="458">
        <f>'Threat Assessment Results'!I179</f>
        <v>0</v>
      </c>
      <c r="L163" s="459">
        <f t="shared" si="51"/>
        <v>0</v>
      </c>
      <c r="M163" s="460">
        <f t="shared" si="52"/>
        <v>0</v>
      </c>
      <c r="N163" s="461">
        <f t="shared" si="53"/>
        <v>0</v>
      </c>
      <c r="O163" s="462">
        <f t="shared" si="54"/>
        <v>0</v>
      </c>
      <c r="P163" s="208" t="str">
        <f t="shared" si="55"/>
        <v>LOW</v>
      </c>
      <c r="Q163" s="481" t="s">
        <v>312</v>
      </c>
      <c r="R163" s="337" t="s">
        <v>311</v>
      </c>
      <c r="S163" s="724"/>
      <c r="T163" s="724"/>
      <c r="U163" s="208" t="s">
        <v>351</v>
      </c>
    </row>
    <row r="164" spans="2:21" ht="15" thickBot="1" x14ac:dyDescent="0.35">
      <c r="B164" s="352"/>
      <c r="C164" s="368">
        <f>'Impact Assessment Results'!H24</f>
        <v>0</v>
      </c>
      <c r="D164" s="369">
        <f>'Impact Assessment Results'!I24</f>
        <v>0</v>
      </c>
      <c r="E164" s="370">
        <f>'Impact Assessment Results'!J24</f>
        <v>0</v>
      </c>
      <c r="F164" s="706"/>
      <c r="G164" s="392" t="s">
        <v>9</v>
      </c>
      <c r="H164" s="393" t="s">
        <v>9</v>
      </c>
      <c r="I164" s="394" t="s">
        <v>9</v>
      </c>
      <c r="J164" s="273">
        <f>'Threat Assessment Results'!G190</f>
        <v>0</v>
      </c>
      <c r="K164" s="273">
        <f>'Threat Assessment Results'!I190</f>
        <v>0</v>
      </c>
      <c r="L164" s="459">
        <f t="shared" si="51"/>
        <v>0</v>
      </c>
      <c r="M164" s="460">
        <f t="shared" si="52"/>
        <v>0</v>
      </c>
      <c r="N164" s="461">
        <f t="shared" si="53"/>
        <v>0</v>
      </c>
      <c r="O164" s="462">
        <f t="shared" si="54"/>
        <v>0</v>
      </c>
      <c r="P164" s="208" t="str">
        <f t="shared" si="55"/>
        <v>LOW</v>
      </c>
      <c r="Q164" s="486" t="s">
        <v>314</v>
      </c>
      <c r="R164" s="338" t="s">
        <v>311</v>
      </c>
      <c r="S164" s="725"/>
      <c r="T164" s="725"/>
      <c r="U164" s="208" t="s">
        <v>351</v>
      </c>
    </row>
    <row r="165" spans="2:21" ht="30.75" customHeight="1" thickBot="1" x14ac:dyDescent="0.35">
      <c r="B165" s="350"/>
      <c r="C165" s="362">
        <f>'Impact Assessment Results'!H10</f>
        <v>4</v>
      </c>
      <c r="D165" s="363">
        <f>'Impact Assessment Results'!I10</f>
        <v>1</v>
      </c>
      <c r="E165" s="364">
        <f>'Impact Assessment Results'!J10</f>
        <v>2</v>
      </c>
      <c r="F165" s="704"/>
      <c r="G165" s="386" t="s">
        <v>9</v>
      </c>
      <c r="H165" s="387" t="s">
        <v>9</v>
      </c>
      <c r="I165" s="388" t="s">
        <v>9</v>
      </c>
      <c r="J165" s="271">
        <f>'Threat Assessment Results'!G37</f>
        <v>0</v>
      </c>
      <c r="K165" s="271">
        <f>'Threat Assessment Results'!I37</f>
        <v>0</v>
      </c>
      <c r="L165" s="419">
        <f t="shared" ref="L165:L179" si="57">IF(G165=""," ",C165+J165+K165)</f>
        <v>4</v>
      </c>
      <c r="M165" s="420">
        <f t="shared" ref="M165:M179" si="58">IF(H165=""," ",D165+J165+K165)</f>
        <v>1</v>
      </c>
      <c r="N165" s="421">
        <f t="shared" ref="N165:N179" si="59">IF(I165=""," ",E165+J165+K165)</f>
        <v>2</v>
      </c>
      <c r="O165" s="422">
        <f t="shared" ref="O165:O179" si="60">MAX(L165:N165)</f>
        <v>4</v>
      </c>
      <c r="P165" s="208" t="str">
        <f t="shared" si="55"/>
        <v>MEDIUM</v>
      </c>
      <c r="Q165" s="482" t="s">
        <v>314</v>
      </c>
      <c r="R165" s="336" t="s">
        <v>311</v>
      </c>
      <c r="S165" s="723"/>
      <c r="T165" s="723"/>
      <c r="U165" s="208" t="str">
        <f t="shared" si="56"/>
        <v>MEDIUM</v>
      </c>
    </row>
    <row r="166" spans="2:21" ht="30.75" customHeight="1" thickBot="1" x14ac:dyDescent="0.35">
      <c r="B166" s="351"/>
      <c r="C166" s="365">
        <f>'Impact Assessment Results'!H11</f>
        <v>4</v>
      </c>
      <c r="D166" s="366">
        <f>'Impact Assessment Results'!I11</f>
        <v>1</v>
      </c>
      <c r="E166" s="367">
        <f>'Impact Assessment Results'!J11</f>
        <v>2</v>
      </c>
      <c r="F166" s="705"/>
      <c r="G166" s="389" t="s">
        <v>9</v>
      </c>
      <c r="H166" s="390" t="s">
        <v>9</v>
      </c>
      <c r="I166" s="391" t="s">
        <v>9</v>
      </c>
      <c r="J166" s="272">
        <f>'Threat Assessment Results'!G48</f>
        <v>0</v>
      </c>
      <c r="K166" s="272">
        <f>'Threat Assessment Results'!I48</f>
        <v>0</v>
      </c>
      <c r="L166" s="423">
        <f t="shared" si="57"/>
        <v>4</v>
      </c>
      <c r="M166" s="424">
        <f t="shared" si="58"/>
        <v>1</v>
      </c>
      <c r="N166" s="425">
        <f t="shared" si="59"/>
        <v>2</v>
      </c>
      <c r="O166" s="426">
        <f t="shared" si="60"/>
        <v>4</v>
      </c>
      <c r="P166" s="208" t="str">
        <f t="shared" si="55"/>
        <v>MEDIUM</v>
      </c>
      <c r="Q166" s="481" t="s">
        <v>314</v>
      </c>
      <c r="R166" s="337" t="s">
        <v>311</v>
      </c>
      <c r="S166" s="724"/>
      <c r="T166" s="724"/>
      <c r="U166" s="208" t="str">
        <f t="shared" si="56"/>
        <v>MEDIUM</v>
      </c>
    </row>
    <row r="167" spans="2:21" ht="15" thickBot="1" x14ac:dyDescent="0.35">
      <c r="B167" s="351"/>
      <c r="C167" s="365">
        <f>'Impact Assessment Results'!H12</f>
        <v>4</v>
      </c>
      <c r="D167" s="366">
        <f>'Impact Assessment Results'!I12</f>
        <v>4</v>
      </c>
      <c r="E167" s="367">
        <f>'Impact Assessment Results'!J12</f>
        <v>4</v>
      </c>
      <c r="F167" s="705"/>
      <c r="G167" s="389" t="s">
        <v>9</v>
      </c>
      <c r="H167" s="390" t="s">
        <v>9</v>
      </c>
      <c r="I167" s="391" t="s">
        <v>9</v>
      </c>
      <c r="J167" s="272">
        <f>'Threat Assessment Results'!G59</f>
        <v>0</v>
      </c>
      <c r="K167" s="272">
        <f>'Threat Assessment Results'!I59</f>
        <v>0</v>
      </c>
      <c r="L167" s="423">
        <f t="shared" si="57"/>
        <v>4</v>
      </c>
      <c r="M167" s="424">
        <f t="shared" si="58"/>
        <v>4</v>
      </c>
      <c r="N167" s="425">
        <f t="shared" si="59"/>
        <v>4</v>
      </c>
      <c r="O167" s="426">
        <f t="shared" si="60"/>
        <v>4</v>
      </c>
      <c r="P167" s="208" t="str">
        <f t="shared" si="55"/>
        <v>MEDIUM</v>
      </c>
      <c r="Q167" s="481" t="s">
        <v>312</v>
      </c>
      <c r="R167" s="337" t="s">
        <v>311</v>
      </c>
      <c r="S167" s="724"/>
      <c r="T167" s="724"/>
      <c r="U167" s="208" t="s">
        <v>351</v>
      </c>
    </row>
    <row r="168" spans="2:21" ht="15" thickBot="1" x14ac:dyDescent="0.35">
      <c r="B168" s="351"/>
      <c r="C168" s="365">
        <f>'Impact Assessment Results'!H13</f>
        <v>4</v>
      </c>
      <c r="D168" s="366">
        <f>'Impact Assessment Results'!I13</f>
        <v>1</v>
      </c>
      <c r="E168" s="367">
        <f>'Impact Assessment Results'!J13</f>
        <v>1</v>
      </c>
      <c r="F168" s="705"/>
      <c r="G168" s="389" t="s">
        <v>9</v>
      </c>
      <c r="H168" s="390" t="s">
        <v>9</v>
      </c>
      <c r="I168" s="391" t="s">
        <v>9</v>
      </c>
      <c r="J168" s="272">
        <f>'Threat Assessment Results'!G70</f>
        <v>0</v>
      </c>
      <c r="K168" s="272">
        <f>'Threat Assessment Results'!I70</f>
        <v>0</v>
      </c>
      <c r="L168" s="423">
        <f t="shared" si="57"/>
        <v>4</v>
      </c>
      <c r="M168" s="424">
        <f t="shared" si="58"/>
        <v>1</v>
      </c>
      <c r="N168" s="425">
        <f t="shared" si="59"/>
        <v>1</v>
      </c>
      <c r="O168" s="426">
        <f t="shared" si="60"/>
        <v>4</v>
      </c>
      <c r="P168" s="208" t="str">
        <f t="shared" si="55"/>
        <v>MEDIUM</v>
      </c>
      <c r="Q168" s="481" t="s">
        <v>314</v>
      </c>
      <c r="R168" s="337" t="s">
        <v>311</v>
      </c>
      <c r="S168" s="724"/>
      <c r="T168" s="724"/>
      <c r="U168" s="208" t="str">
        <f t="shared" si="56"/>
        <v>MEDIUM</v>
      </c>
    </row>
    <row r="169" spans="2:21" ht="15" thickBot="1" x14ac:dyDescent="0.35">
      <c r="B169" s="351"/>
      <c r="C169" s="365">
        <f>'Impact Assessment Results'!H14</f>
        <v>1</v>
      </c>
      <c r="D169" s="366">
        <f>'Impact Assessment Results'!I14</f>
        <v>1</v>
      </c>
      <c r="E169" s="367">
        <f>'Impact Assessment Results'!J14</f>
        <v>1</v>
      </c>
      <c r="F169" s="705"/>
      <c r="G169" s="389" t="s">
        <v>9</v>
      </c>
      <c r="H169" s="390" t="s">
        <v>9</v>
      </c>
      <c r="I169" s="391" t="s">
        <v>9</v>
      </c>
      <c r="J169" s="272">
        <f>'Threat Assessment Results'!G81</f>
        <v>0</v>
      </c>
      <c r="K169" s="272">
        <f>'Threat Assessment Results'!I81</f>
        <v>0</v>
      </c>
      <c r="L169" s="423">
        <f t="shared" si="57"/>
        <v>1</v>
      </c>
      <c r="M169" s="424">
        <f t="shared" si="58"/>
        <v>1</v>
      </c>
      <c r="N169" s="425">
        <f t="shared" si="59"/>
        <v>1</v>
      </c>
      <c r="O169" s="426">
        <f t="shared" si="60"/>
        <v>1</v>
      </c>
      <c r="P169" s="208" t="str">
        <f t="shared" si="55"/>
        <v>LOW</v>
      </c>
      <c r="Q169" s="481" t="s">
        <v>314</v>
      </c>
      <c r="R169" s="337" t="s">
        <v>311</v>
      </c>
      <c r="S169" s="724"/>
      <c r="T169" s="724"/>
      <c r="U169" s="208" t="str">
        <f t="shared" si="56"/>
        <v>LOW</v>
      </c>
    </row>
    <row r="170" spans="2:21" ht="15" thickBot="1" x14ac:dyDescent="0.35">
      <c r="B170" s="351"/>
      <c r="C170" s="365">
        <f>'Impact Assessment Results'!H15</f>
        <v>1</v>
      </c>
      <c r="D170" s="366">
        <f>'Impact Assessment Results'!I15</f>
        <v>1</v>
      </c>
      <c r="E170" s="367">
        <f>'Impact Assessment Results'!J15</f>
        <v>1</v>
      </c>
      <c r="F170" s="705"/>
      <c r="G170" s="389" t="s">
        <v>9</v>
      </c>
      <c r="H170" s="390" t="s">
        <v>9</v>
      </c>
      <c r="I170" s="391" t="s">
        <v>9</v>
      </c>
      <c r="J170" s="272">
        <f>'Threat Assessment Results'!G92</f>
        <v>0</v>
      </c>
      <c r="K170" s="272">
        <f>'Threat Assessment Results'!I92</f>
        <v>0</v>
      </c>
      <c r="L170" s="423">
        <f t="shared" si="57"/>
        <v>1</v>
      </c>
      <c r="M170" s="424">
        <f t="shared" si="58"/>
        <v>1</v>
      </c>
      <c r="N170" s="425">
        <f t="shared" si="59"/>
        <v>1</v>
      </c>
      <c r="O170" s="426">
        <f t="shared" si="60"/>
        <v>1</v>
      </c>
      <c r="P170" s="208" t="str">
        <f t="shared" si="55"/>
        <v>LOW</v>
      </c>
      <c r="Q170" s="481" t="s">
        <v>314</v>
      </c>
      <c r="R170" s="337" t="s">
        <v>311</v>
      </c>
      <c r="S170" s="724"/>
      <c r="T170" s="724"/>
      <c r="U170" s="208" t="str">
        <f t="shared" si="56"/>
        <v>LOW</v>
      </c>
    </row>
    <row r="171" spans="2:21" ht="15" thickBot="1" x14ac:dyDescent="0.35">
      <c r="B171" s="351"/>
      <c r="C171" s="365">
        <f>'Impact Assessment Results'!H16</f>
        <v>0</v>
      </c>
      <c r="D171" s="366">
        <f>'Impact Assessment Results'!I16</f>
        <v>0</v>
      </c>
      <c r="E171" s="367">
        <f>'Impact Assessment Results'!J16</f>
        <v>0</v>
      </c>
      <c r="F171" s="705"/>
      <c r="G171" s="389" t="s">
        <v>9</v>
      </c>
      <c r="H171" s="390" t="s">
        <v>9</v>
      </c>
      <c r="I171" s="391" t="s">
        <v>9</v>
      </c>
      <c r="J171" s="272">
        <f>'Threat Assessment Results'!G103</f>
        <v>0</v>
      </c>
      <c r="K171" s="272">
        <f>'Threat Assessment Results'!I103</f>
        <v>0</v>
      </c>
      <c r="L171" s="423">
        <f t="shared" si="57"/>
        <v>0</v>
      </c>
      <c r="M171" s="424">
        <f t="shared" si="58"/>
        <v>0</v>
      </c>
      <c r="N171" s="425">
        <f t="shared" si="59"/>
        <v>0</v>
      </c>
      <c r="O171" s="426">
        <f t="shared" si="60"/>
        <v>0</v>
      </c>
      <c r="P171" s="208" t="str">
        <f t="shared" si="55"/>
        <v>LOW</v>
      </c>
      <c r="Q171" s="481" t="s">
        <v>312</v>
      </c>
      <c r="R171" s="337" t="s">
        <v>311</v>
      </c>
      <c r="S171" s="724"/>
      <c r="T171" s="724"/>
      <c r="U171" s="208" t="s">
        <v>351</v>
      </c>
    </row>
    <row r="172" spans="2:21" ht="15" thickBot="1" x14ac:dyDescent="0.35">
      <c r="B172" s="351"/>
      <c r="C172" s="365">
        <f>'Impact Assessment Results'!H17</f>
        <v>4</v>
      </c>
      <c r="D172" s="366">
        <f>'Impact Assessment Results'!I17</f>
        <v>4</v>
      </c>
      <c r="E172" s="367">
        <f>'Impact Assessment Results'!J17</f>
        <v>4</v>
      </c>
      <c r="F172" s="705"/>
      <c r="G172" s="389" t="s">
        <v>9</v>
      </c>
      <c r="H172" s="390" t="s">
        <v>9</v>
      </c>
      <c r="I172" s="391" t="s">
        <v>9</v>
      </c>
      <c r="J172" s="272">
        <f>'Threat Assessment Results'!G114</f>
        <v>0</v>
      </c>
      <c r="K172" s="272">
        <f>'Threat Assessment Results'!I114</f>
        <v>0</v>
      </c>
      <c r="L172" s="423">
        <f t="shared" si="57"/>
        <v>4</v>
      </c>
      <c r="M172" s="424">
        <f t="shared" si="58"/>
        <v>4</v>
      </c>
      <c r="N172" s="425">
        <f t="shared" si="59"/>
        <v>4</v>
      </c>
      <c r="O172" s="426">
        <f t="shared" si="60"/>
        <v>4</v>
      </c>
      <c r="P172" s="208" t="str">
        <f t="shared" si="55"/>
        <v>MEDIUM</v>
      </c>
      <c r="Q172" s="481" t="s">
        <v>312</v>
      </c>
      <c r="R172" s="337" t="s">
        <v>311</v>
      </c>
      <c r="S172" s="724"/>
      <c r="T172" s="724"/>
      <c r="U172" s="208" t="s">
        <v>351</v>
      </c>
    </row>
    <row r="173" spans="2:21" ht="15" thickBot="1" x14ac:dyDescent="0.35">
      <c r="B173" s="351"/>
      <c r="C173" s="365">
        <f>'Impact Assessment Results'!H18</f>
        <v>2</v>
      </c>
      <c r="D173" s="366">
        <f>'Impact Assessment Results'!I18</f>
        <v>1</v>
      </c>
      <c r="E173" s="367">
        <f>'Impact Assessment Results'!J18</f>
        <v>2</v>
      </c>
      <c r="F173" s="705"/>
      <c r="G173" s="389" t="s">
        <v>9</v>
      </c>
      <c r="H173" s="390" t="s">
        <v>9</v>
      </c>
      <c r="I173" s="391" t="s">
        <v>9</v>
      </c>
      <c r="J173" s="272">
        <f>'Threat Assessment Results'!G125</f>
        <v>0</v>
      </c>
      <c r="K173" s="272">
        <f>'Threat Assessment Results'!I125</f>
        <v>0</v>
      </c>
      <c r="L173" s="423">
        <f t="shared" si="57"/>
        <v>2</v>
      </c>
      <c r="M173" s="424">
        <f t="shared" si="58"/>
        <v>1</v>
      </c>
      <c r="N173" s="425">
        <f t="shared" si="59"/>
        <v>2</v>
      </c>
      <c r="O173" s="426">
        <f t="shared" si="60"/>
        <v>2</v>
      </c>
      <c r="P173" s="208" t="str">
        <f t="shared" si="55"/>
        <v>LOW</v>
      </c>
      <c r="Q173" s="481" t="s">
        <v>312</v>
      </c>
      <c r="R173" s="337" t="s">
        <v>311</v>
      </c>
      <c r="S173" s="724"/>
      <c r="T173" s="724"/>
      <c r="U173" s="208" t="s">
        <v>351</v>
      </c>
    </row>
    <row r="174" spans="2:21" ht="15" thickBot="1" x14ac:dyDescent="0.35">
      <c r="B174" s="351"/>
      <c r="C174" s="365">
        <f>'Impact Assessment Results'!H19</f>
        <v>4</v>
      </c>
      <c r="D174" s="366">
        <f>'Impact Assessment Results'!I19</f>
        <v>0</v>
      </c>
      <c r="E174" s="367">
        <f>'Impact Assessment Results'!J19</f>
        <v>1</v>
      </c>
      <c r="F174" s="705"/>
      <c r="G174" s="389" t="s">
        <v>9</v>
      </c>
      <c r="H174" s="390" t="s">
        <v>9</v>
      </c>
      <c r="I174" s="391" t="s">
        <v>9</v>
      </c>
      <c r="J174" s="272">
        <f>'Threat Assessment Results'!G136</f>
        <v>0</v>
      </c>
      <c r="K174" s="272">
        <f>'Threat Assessment Results'!I136</f>
        <v>0</v>
      </c>
      <c r="L174" s="423">
        <f t="shared" si="57"/>
        <v>4</v>
      </c>
      <c r="M174" s="424">
        <f t="shared" si="58"/>
        <v>0</v>
      </c>
      <c r="N174" s="425">
        <f t="shared" si="59"/>
        <v>1</v>
      </c>
      <c r="O174" s="426">
        <f t="shared" si="60"/>
        <v>4</v>
      </c>
      <c r="P174" s="208" t="str">
        <f t="shared" si="55"/>
        <v>MEDIUM</v>
      </c>
      <c r="Q174" s="481" t="s">
        <v>312</v>
      </c>
      <c r="R174" s="337" t="s">
        <v>311</v>
      </c>
      <c r="S174" s="724"/>
      <c r="T174" s="724"/>
      <c r="U174" s="208" t="s">
        <v>351</v>
      </c>
    </row>
    <row r="175" spans="2:21" ht="15" thickBot="1" x14ac:dyDescent="0.35">
      <c r="B175" s="351"/>
      <c r="C175" s="365">
        <f>'Impact Assessment Results'!H20</f>
        <v>4</v>
      </c>
      <c r="D175" s="366">
        <f>'Impact Assessment Results'!I20</f>
        <v>0</v>
      </c>
      <c r="E175" s="367">
        <f>'Impact Assessment Results'!J20</f>
        <v>1</v>
      </c>
      <c r="F175" s="705"/>
      <c r="G175" s="389" t="s">
        <v>9</v>
      </c>
      <c r="H175" s="390" t="s">
        <v>9</v>
      </c>
      <c r="I175" s="391" t="s">
        <v>9</v>
      </c>
      <c r="J175" s="272">
        <f>'Threat Assessment Results'!G147</f>
        <v>0</v>
      </c>
      <c r="K175" s="272">
        <f>'Threat Assessment Results'!I147</f>
        <v>0</v>
      </c>
      <c r="L175" s="423">
        <f t="shared" si="57"/>
        <v>4</v>
      </c>
      <c r="M175" s="424">
        <f t="shared" si="58"/>
        <v>0</v>
      </c>
      <c r="N175" s="425">
        <f t="shared" si="59"/>
        <v>1</v>
      </c>
      <c r="O175" s="426">
        <f t="shared" si="60"/>
        <v>4</v>
      </c>
      <c r="P175" s="208" t="str">
        <f t="shared" si="55"/>
        <v>MEDIUM</v>
      </c>
      <c r="Q175" s="481" t="s">
        <v>312</v>
      </c>
      <c r="R175" s="337" t="s">
        <v>311</v>
      </c>
      <c r="S175" s="724"/>
      <c r="T175" s="724"/>
      <c r="U175" s="208" t="s">
        <v>351</v>
      </c>
    </row>
    <row r="176" spans="2:21" ht="15" thickBot="1" x14ac:dyDescent="0.35">
      <c r="B176" s="351"/>
      <c r="C176" s="365">
        <f>'Impact Assessment Results'!H21</f>
        <v>0</v>
      </c>
      <c r="D176" s="366">
        <f>'Impact Assessment Results'!I21</f>
        <v>0</v>
      </c>
      <c r="E176" s="367">
        <f>'Impact Assessment Results'!J21</f>
        <v>0</v>
      </c>
      <c r="F176" s="705"/>
      <c r="G176" s="389" t="s">
        <v>9</v>
      </c>
      <c r="H176" s="390" t="s">
        <v>9</v>
      </c>
      <c r="I176" s="391" t="s">
        <v>9</v>
      </c>
      <c r="J176" s="272">
        <f>'Threat Assessment Results'!G158</f>
        <v>0</v>
      </c>
      <c r="K176" s="272">
        <f>'Threat Assessment Results'!I158</f>
        <v>0</v>
      </c>
      <c r="L176" s="423">
        <f t="shared" si="57"/>
        <v>0</v>
      </c>
      <c r="M176" s="424">
        <f t="shared" si="58"/>
        <v>0</v>
      </c>
      <c r="N176" s="425">
        <f t="shared" si="59"/>
        <v>0</v>
      </c>
      <c r="O176" s="426">
        <f t="shared" si="60"/>
        <v>0</v>
      </c>
      <c r="P176" s="208" t="str">
        <f t="shared" si="55"/>
        <v>LOW</v>
      </c>
      <c r="Q176" s="481" t="s">
        <v>312</v>
      </c>
      <c r="R176" s="337" t="s">
        <v>311</v>
      </c>
      <c r="S176" s="724"/>
      <c r="T176" s="724"/>
      <c r="U176" s="208" t="s">
        <v>351</v>
      </c>
    </row>
    <row r="177" spans="2:21" ht="15" thickBot="1" x14ac:dyDescent="0.35">
      <c r="B177" s="351"/>
      <c r="C177" s="365">
        <f>'Impact Assessment Results'!H22</f>
        <v>0</v>
      </c>
      <c r="D177" s="366">
        <f>'Impact Assessment Results'!I22</f>
        <v>0</v>
      </c>
      <c r="E177" s="367">
        <f>'Impact Assessment Results'!J22</f>
        <v>0</v>
      </c>
      <c r="F177" s="705"/>
      <c r="G177" s="389" t="s">
        <v>9</v>
      </c>
      <c r="H177" s="390" t="s">
        <v>9</v>
      </c>
      <c r="I177" s="391" t="s">
        <v>9</v>
      </c>
      <c r="J177" s="272">
        <f>'Threat Assessment Results'!G169</f>
        <v>0</v>
      </c>
      <c r="K177" s="272">
        <f>'Threat Assessment Results'!I169</f>
        <v>0</v>
      </c>
      <c r="L177" s="423">
        <f t="shared" si="57"/>
        <v>0</v>
      </c>
      <c r="M177" s="424">
        <f t="shared" si="58"/>
        <v>0</v>
      </c>
      <c r="N177" s="425">
        <f t="shared" si="59"/>
        <v>0</v>
      </c>
      <c r="O177" s="426">
        <f t="shared" si="60"/>
        <v>0</v>
      </c>
      <c r="P177" s="208" t="str">
        <f t="shared" si="55"/>
        <v>LOW</v>
      </c>
      <c r="Q177" s="481" t="s">
        <v>312</v>
      </c>
      <c r="R177" s="337" t="s">
        <v>311</v>
      </c>
      <c r="S177" s="724"/>
      <c r="T177" s="724"/>
      <c r="U177" s="208" t="s">
        <v>351</v>
      </c>
    </row>
    <row r="178" spans="2:21" ht="15" thickBot="1" x14ac:dyDescent="0.35">
      <c r="B178" s="351"/>
      <c r="C178" s="449">
        <f>'Impact Assessment Results'!H23</f>
        <v>0</v>
      </c>
      <c r="D178" s="450">
        <f>'Impact Assessment Results'!I23</f>
        <v>0</v>
      </c>
      <c r="E178" s="451">
        <f>'Impact Assessment Results'!J23</f>
        <v>0</v>
      </c>
      <c r="F178" s="705"/>
      <c r="G178" s="455" t="s">
        <v>9</v>
      </c>
      <c r="H178" s="456" t="s">
        <v>9</v>
      </c>
      <c r="I178" s="457" t="s">
        <v>9</v>
      </c>
      <c r="J178" s="458">
        <f>'Threat Assessment Results'!G180</f>
        <v>0</v>
      </c>
      <c r="K178" s="458">
        <f>'Threat Assessment Results'!I180</f>
        <v>0</v>
      </c>
      <c r="L178" s="459">
        <f t="shared" si="57"/>
        <v>0</v>
      </c>
      <c r="M178" s="460">
        <f t="shared" si="58"/>
        <v>0</v>
      </c>
      <c r="N178" s="461">
        <f t="shared" si="59"/>
        <v>0</v>
      </c>
      <c r="O178" s="462">
        <f t="shared" si="60"/>
        <v>0</v>
      </c>
      <c r="P178" s="208" t="str">
        <f t="shared" si="55"/>
        <v>LOW</v>
      </c>
      <c r="Q178" s="481" t="s">
        <v>312</v>
      </c>
      <c r="R178" s="337" t="s">
        <v>311</v>
      </c>
      <c r="S178" s="724"/>
      <c r="T178" s="724"/>
      <c r="U178" s="208" t="s">
        <v>351</v>
      </c>
    </row>
    <row r="179" spans="2:21" ht="15" thickBot="1" x14ac:dyDescent="0.35">
      <c r="B179" s="352"/>
      <c r="C179" s="368">
        <f>'Impact Assessment Results'!H24</f>
        <v>0</v>
      </c>
      <c r="D179" s="369">
        <f>'Impact Assessment Results'!I24</f>
        <v>0</v>
      </c>
      <c r="E179" s="370">
        <f>'Impact Assessment Results'!J24</f>
        <v>0</v>
      </c>
      <c r="F179" s="706"/>
      <c r="G179" s="392" t="s">
        <v>9</v>
      </c>
      <c r="H179" s="393" t="s">
        <v>9</v>
      </c>
      <c r="I179" s="393" t="s">
        <v>9</v>
      </c>
      <c r="J179" s="244">
        <f>'Threat Assessment Results'!G191</f>
        <v>0</v>
      </c>
      <c r="K179" s="244">
        <f>'Threat Assessment Results'!I191</f>
        <v>0</v>
      </c>
      <c r="L179" s="459">
        <f t="shared" si="57"/>
        <v>0</v>
      </c>
      <c r="M179" s="460">
        <f t="shared" si="58"/>
        <v>0</v>
      </c>
      <c r="N179" s="461">
        <f t="shared" si="59"/>
        <v>0</v>
      </c>
      <c r="O179" s="462">
        <f t="shared" si="60"/>
        <v>0</v>
      </c>
      <c r="P179" s="208" t="str">
        <f t="shared" si="55"/>
        <v>LOW</v>
      </c>
      <c r="Q179" s="486" t="s">
        <v>314</v>
      </c>
      <c r="R179" s="338" t="s">
        <v>311</v>
      </c>
      <c r="S179" s="725"/>
      <c r="T179" s="725"/>
      <c r="U179" s="208" t="s">
        <v>351</v>
      </c>
    </row>
    <row r="180" spans="2:21" ht="27" customHeight="1" thickBot="1" x14ac:dyDescent="0.35">
      <c r="B180" s="350"/>
      <c r="C180" s="362">
        <f>'Impact Assessment Results'!H10</f>
        <v>4</v>
      </c>
      <c r="D180" s="363">
        <f>'Impact Assessment Results'!I10</f>
        <v>1</v>
      </c>
      <c r="E180" s="364">
        <f>'Impact Assessment Results'!J10</f>
        <v>2</v>
      </c>
      <c r="F180" s="704"/>
      <c r="G180" s="386" t="s">
        <v>9</v>
      </c>
      <c r="H180" s="387" t="s">
        <v>9</v>
      </c>
      <c r="I180" s="388"/>
      <c r="J180" s="271">
        <f>'Threat Assessment Results'!G38</f>
        <v>0</v>
      </c>
      <c r="K180" s="271">
        <f>'Threat Assessment Results'!I38</f>
        <v>0</v>
      </c>
      <c r="L180" s="419">
        <f t="shared" ref="L180:L213" si="61">IF(G180=""," ",C180+J180+K180)</f>
        <v>4</v>
      </c>
      <c r="M180" s="420">
        <f t="shared" ref="M180:M213" si="62">IF(H180=""," ",D180+J180+K180)</f>
        <v>1</v>
      </c>
      <c r="N180" s="421" t="str">
        <f t="shared" ref="N180:N213" si="63">IF(I180=""," ",E180+J180+K180)</f>
        <v xml:space="preserve"> </v>
      </c>
      <c r="O180" s="422">
        <f t="shared" ref="O180:O213" si="64">MAX(L180:N180)</f>
        <v>4</v>
      </c>
      <c r="P180" s="208" t="str">
        <f t="shared" si="55"/>
        <v>MEDIUM</v>
      </c>
      <c r="Q180" s="482" t="s">
        <v>314</v>
      </c>
      <c r="R180" s="336" t="s">
        <v>311</v>
      </c>
      <c r="S180" s="723"/>
      <c r="T180" s="723"/>
      <c r="U180" s="208" t="s">
        <v>351</v>
      </c>
    </row>
    <row r="181" spans="2:21" ht="30.75" customHeight="1" thickBot="1" x14ac:dyDescent="0.35">
      <c r="B181" s="351"/>
      <c r="C181" s="365">
        <f>'Impact Assessment Results'!H11</f>
        <v>4</v>
      </c>
      <c r="D181" s="366">
        <f>'Impact Assessment Results'!I11</f>
        <v>1</v>
      </c>
      <c r="E181" s="367">
        <f>'Impact Assessment Results'!J11</f>
        <v>2</v>
      </c>
      <c r="F181" s="705"/>
      <c r="G181" s="389" t="s">
        <v>9</v>
      </c>
      <c r="H181" s="390" t="s">
        <v>9</v>
      </c>
      <c r="I181" s="391"/>
      <c r="J181" s="272">
        <f>'Threat Assessment Results'!G49</f>
        <v>0</v>
      </c>
      <c r="K181" s="272">
        <f>'Threat Assessment Results'!I49</f>
        <v>0</v>
      </c>
      <c r="L181" s="423">
        <f t="shared" si="61"/>
        <v>4</v>
      </c>
      <c r="M181" s="424">
        <f t="shared" si="62"/>
        <v>1</v>
      </c>
      <c r="N181" s="425" t="str">
        <f t="shared" si="63"/>
        <v xml:space="preserve"> </v>
      </c>
      <c r="O181" s="426">
        <f t="shared" si="64"/>
        <v>4</v>
      </c>
      <c r="P181" s="208" t="str">
        <f t="shared" si="55"/>
        <v>MEDIUM</v>
      </c>
      <c r="Q181" s="481" t="s">
        <v>314</v>
      </c>
      <c r="R181" s="337" t="s">
        <v>311</v>
      </c>
      <c r="S181" s="724"/>
      <c r="T181" s="724"/>
      <c r="U181" s="208" t="s">
        <v>351</v>
      </c>
    </row>
    <row r="182" spans="2:21" ht="15" thickBot="1" x14ac:dyDescent="0.35">
      <c r="B182" s="351"/>
      <c r="C182" s="365">
        <f>'Impact Assessment Results'!H12</f>
        <v>4</v>
      </c>
      <c r="D182" s="366">
        <f>'Impact Assessment Results'!I12</f>
        <v>4</v>
      </c>
      <c r="E182" s="367">
        <f>'Impact Assessment Results'!J12</f>
        <v>4</v>
      </c>
      <c r="F182" s="705"/>
      <c r="G182" s="389" t="s">
        <v>9</v>
      </c>
      <c r="H182" s="390" t="s">
        <v>9</v>
      </c>
      <c r="I182" s="391"/>
      <c r="J182" s="272">
        <f>'Threat Assessment Results'!G60</f>
        <v>0</v>
      </c>
      <c r="K182" s="272">
        <f>'Threat Assessment Results'!I60</f>
        <v>0</v>
      </c>
      <c r="L182" s="423">
        <f t="shared" si="61"/>
        <v>4</v>
      </c>
      <c r="M182" s="424">
        <f t="shared" si="62"/>
        <v>4</v>
      </c>
      <c r="N182" s="425" t="str">
        <f t="shared" si="63"/>
        <v xml:space="preserve"> </v>
      </c>
      <c r="O182" s="426">
        <f t="shared" si="64"/>
        <v>4</v>
      </c>
      <c r="P182" s="208" t="str">
        <f t="shared" si="55"/>
        <v>MEDIUM</v>
      </c>
      <c r="Q182" s="481" t="s">
        <v>314</v>
      </c>
      <c r="R182" s="337" t="s">
        <v>311</v>
      </c>
      <c r="S182" s="724"/>
      <c r="T182" s="724"/>
      <c r="U182" s="208" t="s">
        <v>351</v>
      </c>
    </row>
    <row r="183" spans="2:21" ht="15" thickBot="1" x14ac:dyDescent="0.35">
      <c r="B183" s="351"/>
      <c r="C183" s="365">
        <f>'Impact Assessment Results'!H13</f>
        <v>4</v>
      </c>
      <c r="D183" s="366">
        <f>'Impact Assessment Results'!I13</f>
        <v>1</v>
      </c>
      <c r="E183" s="367">
        <f>'Impact Assessment Results'!J13</f>
        <v>1</v>
      </c>
      <c r="F183" s="705"/>
      <c r="G183" s="389" t="s">
        <v>9</v>
      </c>
      <c r="H183" s="390" t="s">
        <v>9</v>
      </c>
      <c r="I183" s="391"/>
      <c r="J183" s="272">
        <f>'Threat Assessment Results'!G71</f>
        <v>0</v>
      </c>
      <c r="K183" s="272">
        <f>'Threat Assessment Results'!I71</f>
        <v>0</v>
      </c>
      <c r="L183" s="423">
        <f t="shared" si="61"/>
        <v>4</v>
      </c>
      <c r="M183" s="424">
        <f t="shared" si="62"/>
        <v>1</v>
      </c>
      <c r="N183" s="425" t="str">
        <f t="shared" si="63"/>
        <v xml:space="preserve"> </v>
      </c>
      <c r="O183" s="426">
        <f t="shared" si="64"/>
        <v>4</v>
      </c>
      <c r="P183" s="208" t="str">
        <f t="shared" si="55"/>
        <v>MEDIUM</v>
      </c>
      <c r="Q183" s="481" t="s">
        <v>314</v>
      </c>
      <c r="R183" s="337" t="s">
        <v>311</v>
      </c>
      <c r="S183" s="724"/>
      <c r="T183" s="724"/>
      <c r="U183" s="208" t="s">
        <v>351</v>
      </c>
    </row>
    <row r="184" spans="2:21" ht="15" thickBot="1" x14ac:dyDescent="0.35">
      <c r="B184" s="351"/>
      <c r="C184" s="365">
        <f>'Impact Assessment Results'!H14</f>
        <v>1</v>
      </c>
      <c r="D184" s="366">
        <f>'Impact Assessment Results'!I14</f>
        <v>1</v>
      </c>
      <c r="E184" s="367">
        <f>'Impact Assessment Results'!J14</f>
        <v>1</v>
      </c>
      <c r="F184" s="705"/>
      <c r="G184" s="389" t="s">
        <v>9</v>
      </c>
      <c r="H184" s="390" t="s">
        <v>9</v>
      </c>
      <c r="I184" s="391"/>
      <c r="J184" s="272">
        <f>'Threat Assessment Results'!G82</f>
        <v>0</v>
      </c>
      <c r="K184" s="272">
        <f>'Threat Assessment Results'!I82</f>
        <v>0</v>
      </c>
      <c r="L184" s="423">
        <f t="shared" si="61"/>
        <v>1</v>
      </c>
      <c r="M184" s="424">
        <f t="shared" si="62"/>
        <v>1</v>
      </c>
      <c r="N184" s="425" t="str">
        <f t="shared" si="63"/>
        <v xml:space="preserve"> </v>
      </c>
      <c r="O184" s="426">
        <f t="shared" si="64"/>
        <v>1</v>
      </c>
      <c r="P184" s="208" t="str">
        <f t="shared" si="55"/>
        <v>LOW</v>
      </c>
      <c r="Q184" s="481" t="s">
        <v>312</v>
      </c>
      <c r="R184" s="337" t="s">
        <v>311</v>
      </c>
      <c r="S184" s="724"/>
      <c r="T184" s="724"/>
      <c r="U184" s="208" t="s">
        <v>351</v>
      </c>
    </row>
    <row r="185" spans="2:21" ht="15" thickBot="1" x14ac:dyDescent="0.35">
      <c r="B185" s="351"/>
      <c r="C185" s="365">
        <f>'Impact Assessment Results'!H15</f>
        <v>1</v>
      </c>
      <c r="D185" s="366">
        <f>'Impact Assessment Results'!I15</f>
        <v>1</v>
      </c>
      <c r="E185" s="367">
        <f>'Impact Assessment Results'!J15</f>
        <v>1</v>
      </c>
      <c r="F185" s="705"/>
      <c r="G185" s="389" t="s">
        <v>9</v>
      </c>
      <c r="H185" s="390" t="s">
        <v>9</v>
      </c>
      <c r="I185" s="391"/>
      <c r="J185" s="272">
        <f>'Threat Assessment Results'!G93</f>
        <v>0</v>
      </c>
      <c r="K185" s="272">
        <f>'Threat Assessment Results'!I93</f>
        <v>0</v>
      </c>
      <c r="L185" s="423">
        <f t="shared" si="61"/>
        <v>1</v>
      </c>
      <c r="M185" s="424">
        <f t="shared" si="62"/>
        <v>1</v>
      </c>
      <c r="N185" s="425" t="str">
        <f t="shared" si="63"/>
        <v xml:space="preserve"> </v>
      </c>
      <c r="O185" s="426">
        <f t="shared" si="64"/>
        <v>1</v>
      </c>
      <c r="P185" s="208" t="str">
        <f t="shared" si="55"/>
        <v>LOW</v>
      </c>
      <c r="Q185" s="481" t="s">
        <v>314</v>
      </c>
      <c r="R185" s="337" t="s">
        <v>311</v>
      </c>
      <c r="S185" s="724"/>
      <c r="T185" s="724"/>
      <c r="U185" s="208" t="s">
        <v>351</v>
      </c>
    </row>
    <row r="186" spans="2:21" ht="15" thickBot="1" x14ac:dyDescent="0.35">
      <c r="B186" s="351"/>
      <c r="C186" s="365">
        <f>'Impact Assessment Results'!H16</f>
        <v>0</v>
      </c>
      <c r="D186" s="366">
        <f>'Impact Assessment Results'!I16</f>
        <v>0</v>
      </c>
      <c r="E186" s="367">
        <f>'Impact Assessment Results'!J16</f>
        <v>0</v>
      </c>
      <c r="F186" s="705"/>
      <c r="G186" s="389" t="s">
        <v>9</v>
      </c>
      <c r="H186" s="390" t="s">
        <v>9</v>
      </c>
      <c r="I186" s="391"/>
      <c r="J186" s="272">
        <f>'Threat Assessment Results'!G104</f>
        <v>0</v>
      </c>
      <c r="K186" s="272">
        <f>'Threat Assessment Results'!I104</f>
        <v>0</v>
      </c>
      <c r="L186" s="423">
        <f t="shared" si="61"/>
        <v>0</v>
      </c>
      <c r="M186" s="424">
        <f t="shared" si="62"/>
        <v>0</v>
      </c>
      <c r="N186" s="425" t="str">
        <f t="shared" si="63"/>
        <v xml:space="preserve"> </v>
      </c>
      <c r="O186" s="426">
        <f t="shared" si="64"/>
        <v>0</v>
      </c>
      <c r="P186" s="208" t="str">
        <f t="shared" si="55"/>
        <v>LOW</v>
      </c>
      <c r="Q186" s="481" t="s">
        <v>314</v>
      </c>
      <c r="R186" s="337" t="s">
        <v>311</v>
      </c>
      <c r="S186" s="724"/>
      <c r="T186" s="724"/>
      <c r="U186" s="208" t="s">
        <v>351</v>
      </c>
    </row>
    <row r="187" spans="2:21" ht="15" thickBot="1" x14ac:dyDescent="0.35">
      <c r="B187" s="351"/>
      <c r="C187" s="365">
        <f>'Impact Assessment Results'!H17</f>
        <v>4</v>
      </c>
      <c r="D187" s="366">
        <f>'Impact Assessment Results'!I17</f>
        <v>4</v>
      </c>
      <c r="E187" s="367">
        <f>'Impact Assessment Results'!J17</f>
        <v>4</v>
      </c>
      <c r="F187" s="705"/>
      <c r="G187" s="389" t="s">
        <v>9</v>
      </c>
      <c r="H187" s="390" t="s">
        <v>9</v>
      </c>
      <c r="I187" s="391"/>
      <c r="J187" s="272">
        <f>'Threat Assessment Results'!G115</f>
        <v>0</v>
      </c>
      <c r="K187" s="272">
        <f>'Threat Assessment Results'!I115</f>
        <v>0</v>
      </c>
      <c r="L187" s="423">
        <f t="shared" si="61"/>
        <v>4</v>
      </c>
      <c r="M187" s="424">
        <f t="shared" si="62"/>
        <v>4</v>
      </c>
      <c r="N187" s="425" t="str">
        <f t="shared" si="63"/>
        <v xml:space="preserve"> </v>
      </c>
      <c r="O187" s="426">
        <f t="shared" si="64"/>
        <v>4</v>
      </c>
      <c r="P187" s="208" t="str">
        <f t="shared" si="55"/>
        <v>MEDIUM</v>
      </c>
      <c r="Q187" s="481" t="s">
        <v>314</v>
      </c>
      <c r="R187" s="337" t="s">
        <v>311</v>
      </c>
      <c r="S187" s="724"/>
      <c r="T187" s="724"/>
      <c r="U187" s="208" t="s">
        <v>351</v>
      </c>
    </row>
    <row r="188" spans="2:21" ht="15" thickBot="1" x14ac:dyDescent="0.35">
      <c r="B188" s="351"/>
      <c r="C188" s="365">
        <f>'Impact Assessment Results'!H18</f>
        <v>2</v>
      </c>
      <c r="D188" s="366">
        <f>'Impact Assessment Results'!I18</f>
        <v>1</v>
      </c>
      <c r="E188" s="367">
        <f>'Impact Assessment Results'!J18</f>
        <v>2</v>
      </c>
      <c r="F188" s="705"/>
      <c r="G188" s="389" t="s">
        <v>9</v>
      </c>
      <c r="H188" s="390" t="s">
        <v>9</v>
      </c>
      <c r="I188" s="391"/>
      <c r="J188" s="272">
        <f>'Threat Assessment Results'!G126</f>
        <v>0</v>
      </c>
      <c r="K188" s="272">
        <f>'Threat Assessment Results'!I126</f>
        <v>0</v>
      </c>
      <c r="L188" s="423">
        <f t="shared" si="61"/>
        <v>2</v>
      </c>
      <c r="M188" s="424">
        <f t="shared" si="62"/>
        <v>1</v>
      </c>
      <c r="N188" s="425" t="str">
        <f t="shared" si="63"/>
        <v xml:space="preserve"> </v>
      </c>
      <c r="O188" s="426">
        <f t="shared" si="64"/>
        <v>2</v>
      </c>
      <c r="P188" s="208" t="str">
        <f t="shared" si="55"/>
        <v>LOW</v>
      </c>
      <c r="Q188" s="481" t="s">
        <v>314</v>
      </c>
      <c r="R188" s="337" t="s">
        <v>311</v>
      </c>
      <c r="S188" s="724"/>
      <c r="T188" s="724"/>
      <c r="U188" s="208" t="s">
        <v>351</v>
      </c>
    </row>
    <row r="189" spans="2:21" ht="15" thickBot="1" x14ac:dyDescent="0.35">
      <c r="B189" s="351"/>
      <c r="C189" s="365">
        <f>'Impact Assessment Results'!H19</f>
        <v>4</v>
      </c>
      <c r="D189" s="366">
        <f>'Impact Assessment Results'!I19</f>
        <v>0</v>
      </c>
      <c r="E189" s="367">
        <f>'Impact Assessment Results'!J19</f>
        <v>1</v>
      </c>
      <c r="F189" s="705"/>
      <c r="G189" s="389" t="s">
        <v>9</v>
      </c>
      <c r="H189" s="390" t="s">
        <v>9</v>
      </c>
      <c r="I189" s="391"/>
      <c r="J189" s="272">
        <f>'Threat Assessment Results'!G137</f>
        <v>0</v>
      </c>
      <c r="K189" s="272">
        <f>'Threat Assessment Results'!I137</f>
        <v>0</v>
      </c>
      <c r="L189" s="423">
        <f t="shared" si="61"/>
        <v>4</v>
      </c>
      <c r="M189" s="424">
        <f t="shared" si="62"/>
        <v>0</v>
      </c>
      <c r="N189" s="425" t="str">
        <f t="shared" si="63"/>
        <v xml:space="preserve"> </v>
      </c>
      <c r="O189" s="426">
        <f t="shared" si="64"/>
        <v>4</v>
      </c>
      <c r="P189" s="208" t="str">
        <f t="shared" si="55"/>
        <v>MEDIUM</v>
      </c>
      <c r="Q189" s="481" t="s">
        <v>314</v>
      </c>
      <c r="R189" s="337" t="s">
        <v>311</v>
      </c>
      <c r="S189" s="724"/>
      <c r="T189" s="724"/>
      <c r="U189" s="208" t="s">
        <v>351</v>
      </c>
    </row>
    <row r="190" spans="2:21" ht="15" thickBot="1" x14ac:dyDescent="0.35">
      <c r="B190" s="351"/>
      <c r="C190" s="365">
        <f>'Impact Assessment Results'!H20</f>
        <v>4</v>
      </c>
      <c r="D190" s="366">
        <f>'Impact Assessment Results'!I20</f>
        <v>0</v>
      </c>
      <c r="E190" s="367">
        <f>'Impact Assessment Results'!J20</f>
        <v>1</v>
      </c>
      <c r="F190" s="705"/>
      <c r="G190" s="389" t="s">
        <v>9</v>
      </c>
      <c r="H190" s="390" t="s">
        <v>9</v>
      </c>
      <c r="I190" s="391"/>
      <c r="J190" s="272">
        <f>'Threat Assessment Results'!G148</f>
        <v>0</v>
      </c>
      <c r="K190" s="272">
        <f>'Threat Assessment Results'!I148</f>
        <v>0</v>
      </c>
      <c r="L190" s="423">
        <f t="shared" si="61"/>
        <v>4</v>
      </c>
      <c r="M190" s="424">
        <f t="shared" si="62"/>
        <v>0</v>
      </c>
      <c r="N190" s="425" t="str">
        <f t="shared" si="63"/>
        <v xml:space="preserve"> </v>
      </c>
      <c r="O190" s="426">
        <f t="shared" si="64"/>
        <v>4</v>
      </c>
      <c r="P190" s="208" t="str">
        <f t="shared" si="55"/>
        <v>MEDIUM</v>
      </c>
      <c r="Q190" s="481" t="s">
        <v>314</v>
      </c>
      <c r="R190" s="337" t="s">
        <v>311</v>
      </c>
      <c r="S190" s="724"/>
      <c r="T190" s="724"/>
      <c r="U190" s="208" t="s">
        <v>351</v>
      </c>
    </row>
    <row r="191" spans="2:21" ht="15" thickBot="1" x14ac:dyDescent="0.35">
      <c r="B191" s="351"/>
      <c r="C191" s="365">
        <f>'Impact Assessment Results'!H21</f>
        <v>0</v>
      </c>
      <c r="D191" s="366">
        <f>'Impact Assessment Results'!I21</f>
        <v>0</v>
      </c>
      <c r="E191" s="367">
        <f>'Impact Assessment Results'!J21</f>
        <v>0</v>
      </c>
      <c r="F191" s="705"/>
      <c r="G191" s="389" t="s">
        <v>9</v>
      </c>
      <c r="H191" s="390" t="s">
        <v>9</v>
      </c>
      <c r="I191" s="391"/>
      <c r="J191" s="272">
        <f>'Threat Assessment Results'!G159</f>
        <v>0</v>
      </c>
      <c r="K191" s="272">
        <f>'Threat Assessment Results'!I159</f>
        <v>0</v>
      </c>
      <c r="L191" s="423">
        <f t="shared" si="61"/>
        <v>0</v>
      </c>
      <c r="M191" s="424">
        <f t="shared" si="62"/>
        <v>0</v>
      </c>
      <c r="N191" s="425" t="str">
        <f t="shared" si="63"/>
        <v xml:space="preserve"> </v>
      </c>
      <c r="O191" s="426">
        <f t="shared" si="64"/>
        <v>0</v>
      </c>
      <c r="P191" s="208" t="str">
        <f t="shared" si="55"/>
        <v>LOW</v>
      </c>
      <c r="Q191" s="481" t="s">
        <v>314</v>
      </c>
      <c r="R191" s="337" t="s">
        <v>311</v>
      </c>
      <c r="S191" s="724"/>
      <c r="T191" s="724"/>
      <c r="U191" s="208" t="s">
        <v>351</v>
      </c>
    </row>
    <row r="192" spans="2:21" ht="15" thickBot="1" x14ac:dyDescent="0.35">
      <c r="B192" s="351"/>
      <c r="C192" s="365">
        <f>'Impact Assessment Results'!H22</f>
        <v>0</v>
      </c>
      <c r="D192" s="366">
        <f>'Impact Assessment Results'!I22</f>
        <v>0</v>
      </c>
      <c r="E192" s="367">
        <f>'Impact Assessment Results'!J22</f>
        <v>0</v>
      </c>
      <c r="F192" s="705"/>
      <c r="G192" s="389" t="s">
        <v>9</v>
      </c>
      <c r="H192" s="390" t="s">
        <v>9</v>
      </c>
      <c r="I192" s="391"/>
      <c r="J192" s="272">
        <f>'Threat Assessment Results'!G170</f>
        <v>0</v>
      </c>
      <c r="K192" s="272">
        <f>'Threat Assessment Results'!I170</f>
        <v>0</v>
      </c>
      <c r="L192" s="423">
        <f t="shared" si="61"/>
        <v>0</v>
      </c>
      <c r="M192" s="424">
        <f t="shared" si="62"/>
        <v>0</v>
      </c>
      <c r="N192" s="425" t="str">
        <f t="shared" si="63"/>
        <v xml:space="preserve"> </v>
      </c>
      <c r="O192" s="426">
        <f t="shared" si="64"/>
        <v>0</v>
      </c>
      <c r="P192" s="208" t="str">
        <f t="shared" si="55"/>
        <v>LOW</v>
      </c>
      <c r="Q192" s="481" t="s">
        <v>314</v>
      </c>
      <c r="R192" s="337" t="s">
        <v>311</v>
      </c>
      <c r="S192" s="724"/>
      <c r="T192" s="724"/>
      <c r="U192" s="208" t="s">
        <v>351</v>
      </c>
    </row>
    <row r="193" spans="2:21" ht="15" thickBot="1" x14ac:dyDescent="0.35">
      <c r="B193" s="351"/>
      <c r="C193" s="449">
        <f>'Impact Assessment Results'!H23</f>
        <v>0</v>
      </c>
      <c r="D193" s="450">
        <f>'Impact Assessment Results'!I23</f>
        <v>0</v>
      </c>
      <c r="E193" s="451">
        <f>'Impact Assessment Results'!J23</f>
        <v>0</v>
      </c>
      <c r="F193" s="705"/>
      <c r="G193" s="455" t="s">
        <v>9</v>
      </c>
      <c r="H193" s="456" t="s">
        <v>9</v>
      </c>
      <c r="I193" s="457"/>
      <c r="J193" s="458">
        <f>'Threat Assessment Results'!G181</f>
        <v>0</v>
      </c>
      <c r="K193" s="458">
        <f>'Threat Assessment Results'!I181</f>
        <v>0</v>
      </c>
      <c r="L193" s="459">
        <f t="shared" si="61"/>
        <v>0</v>
      </c>
      <c r="M193" s="460">
        <f t="shared" si="62"/>
        <v>0</v>
      </c>
      <c r="N193" s="461" t="str">
        <f t="shared" si="63"/>
        <v xml:space="preserve"> </v>
      </c>
      <c r="O193" s="462">
        <f t="shared" si="64"/>
        <v>0</v>
      </c>
      <c r="P193" s="208" t="str">
        <f t="shared" si="55"/>
        <v>LOW</v>
      </c>
      <c r="Q193" s="481" t="s">
        <v>314</v>
      </c>
      <c r="R193" s="337" t="s">
        <v>311</v>
      </c>
      <c r="S193" s="724"/>
      <c r="T193" s="724"/>
      <c r="U193" s="208" t="s">
        <v>351</v>
      </c>
    </row>
    <row r="194" spans="2:21" ht="15" thickBot="1" x14ac:dyDescent="0.35">
      <c r="B194" s="352"/>
      <c r="C194" s="368">
        <f>'Impact Assessment Results'!H24</f>
        <v>0</v>
      </c>
      <c r="D194" s="369">
        <f>'Impact Assessment Results'!I24</f>
        <v>0</v>
      </c>
      <c r="E194" s="370">
        <f>'Impact Assessment Results'!J24</f>
        <v>0</v>
      </c>
      <c r="F194" s="706"/>
      <c r="G194" s="392" t="s">
        <v>9</v>
      </c>
      <c r="H194" s="393" t="s">
        <v>9</v>
      </c>
      <c r="I194" s="394"/>
      <c r="J194" s="273">
        <f>'Threat Assessment Results'!G192</f>
        <v>0</v>
      </c>
      <c r="K194" s="273">
        <f>'Threat Assessment Results'!I192</f>
        <v>0</v>
      </c>
      <c r="L194" s="459">
        <f t="shared" si="61"/>
        <v>0</v>
      </c>
      <c r="M194" s="460">
        <f t="shared" si="62"/>
        <v>0</v>
      </c>
      <c r="N194" s="461" t="str">
        <f t="shared" si="63"/>
        <v xml:space="preserve"> </v>
      </c>
      <c r="O194" s="462">
        <f t="shared" si="64"/>
        <v>0</v>
      </c>
      <c r="P194" s="208" t="str">
        <f t="shared" si="55"/>
        <v>LOW</v>
      </c>
      <c r="Q194" s="486" t="s">
        <v>314</v>
      </c>
      <c r="R194" s="338" t="s">
        <v>311</v>
      </c>
      <c r="S194" s="725"/>
      <c r="T194" s="725"/>
      <c r="U194" s="208" t="s">
        <v>351</v>
      </c>
    </row>
    <row r="195" spans="2:21" ht="15.75" customHeight="1" thickBot="1" x14ac:dyDescent="0.35">
      <c r="B195" s="443"/>
      <c r="C195" s="371">
        <f>'Impact Assessment Results'!H25</f>
        <v>4</v>
      </c>
      <c r="D195" s="284">
        <f>'Impact Assessment Results'!I25</f>
        <v>2</v>
      </c>
      <c r="E195" s="300">
        <f>'Impact Assessment Results'!J25</f>
        <v>1</v>
      </c>
      <c r="F195" s="719"/>
      <c r="G195" s="395" t="s">
        <v>9</v>
      </c>
      <c r="H195" s="396"/>
      <c r="I195" s="397"/>
      <c r="J195" s="325">
        <f>'Threat Assessment Results'!G193</f>
        <v>0</v>
      </c>
      <c r="K195" s="325">
        <f>'Threat Assessment Results'!I193</f>
        <v>0</v>
      </c>
      <c r="L195" s="431">
        <f t="shared" si="61"/>
        <v>4</v>
      </c>
      <c r="M195" s="432" t="str">
        <f t="shared" si="62"/>
        <v xml:space="preserve"> </v>
      </c>
      <c r="N195" s="433" t="str">
        <f t="shared" si="63"/>
        <v xml:space="preserve"> </v>
      </c>
      <c r="O195" s="434">
        <f t="shared" si="64"/>
        <v>4</v>
      </c>
      <c r="P195" s="208" t="str">
        <f t="shared" si="55"/>
        <v>MEDIUM</v>
      </c>
      <c r="Q195" s="484" t="s">
        <v>314</v>
      </c>
      <c r="R195" s="339" t="s">
        <v>311</v>
      </c>
      <c r="S195" s="728"/>
      <c r="T195" s="728"/>
      <c r="U195" s="208" t="s">
        <v>351</v>
      </c>
    </row>
    <row r="196" spans="2:21" ht="15" thickBot="1" x14ac:dyDescent="0.35">
      <c r="B196" s="444"/>
      <c r="C196" s="372">
        <f>'Impact Assessment Results'!H26</f>
        <v>2</v>
      </c>
      <c r="D196" s="285">
        <f>'Impact Assessment Results'!I26</f>
        <v>1</v>
      </c>
      <c r="E196" s="286">
        <f>'Impact Assessment Results'!J26</f>
        <v>1</v>
      </c>
      <c r="F196" s="721"/>
      <c r="G196" s="398" t="s">
        <v>9</v>
      </c>
      <c r="H196" s="399"/>
      <c r="I196" s="400"/>
      <c r="J196" s="326">
        <f>'Threat Assessment Results'!G201</f>
        <v>0</v>
      </c>
      <c r="K196" s="326">
        <f>'Threat Assessment Results'!I201</f>
        <v>0</v>
      </c>
      <c r="L196" s="435">
        <f t="shared" ref="L196:L200" si="65">IF(G196=""," ",C196+J196+K196)</f>
        <v>2</v>
      </c>
      <c r="M196" s="436" t="str">
        <f t="shared" ref="M196:M200" si="66">IF(H196=""," ",D196+J196+K196)</f>
        <v xml:space="preserve"> </v>
      </c>
      <c r="N196" s="437" t="str">
        <f t="shared" ref="N196:N200" si="67">IF(I196=""," ",E196+J196+K196)</f>
        <v xml:space="preserve"> </v>
      </c>
      <c r="O196" s="438">
        <f t="shared" ref="O196:O200" si="68">MAX(L196:N196)</f>
        <v>2</v>
      </c>
      <c r="P196" s="208" t="str">
        <f t="shared" si="55"/>
        <v>LOW</v>
      </c>
      <c r="Q196" s="483" t="s">
        <v>314</v>
      </c>
      <c r="R196" s="340" t="s">
        <v>311</v>
      </c>
      <c r="S196" s="729"/>
      <c r="T196" s="729"/>
      <c r="U196" s="208" t="s">
        <v>351</v>
      </c>
    </row>
    <row r="197" spans="2:21" ht="15" thickBot="1" x14ac:dyDescent="0.35">
      <c r="B197" s="444"/>
      <c r="C197" s="372">
        <f>'Impact Assessment Results'!H27</f>
        <v>4</v>
      </c>
      <c r="D197" s="285">
        <f>'Impact Assessment Results'!I27</f>
        <v>4</v>
      </c>
      <c r="E197" s="286">
        <f>'Impact Assessment Results'!J27</f>
        <v>0</v>
      </c>
      <c r="F197" s="721"/>
      <c r="G197" s="398" t="s">
        <v>9</v>
      </c>
      <c r="H197" s="399"/>
      <c r="I197" s="400"/>
      <c r="J197" s="326">
        <f>'Threat Assessment Results'!G209</f>
        <v>0</v>
      </c>
      <c r="K197" s="326">
        <f>'Threat Assessment Results'!I209</f>
        <v>0</v>
      </c>
      <c r="L197" s="435">
        <f t="shared" si="65"/>
        <v>4</v>
      </c>
      <c r="M197" s="436" t="str">
        <f t="shared" si="66"/>
        <v xml:space="preserve"> </v>
      </c>
      <c r="N197" s="437" t="str">
        <f t="shared" si="67"/>
        <v xml:space="preserve"> </v>
      </c>
      <c r="O197" s="438">
        <f t="shared" si="68"/>
        <v>4</v>
      </c>
      <c r="P197" s="208" t="str">
        <f t="shared" si="55"/>
        <v>MEDIUM</v>
      </c>
      <c r="Q197" s="483" t="s">
        <v>314</v>
      </c>
      <c r="R197" s="340" t="s">
        <v>311</v>
      </c>
      <c r="S197" s="729"/>
      <c r="T197" s="729"/>
      <c r="U197" s="208" t="s">
        <v>351</v>
      </c>
    </row>
    <row r="198" spans="2:21" ht="15" thickBot="1" x14ac:dyDescent="0.35">
      <c r="B198" s="444"/>
      <c r="C198" s="372">
        <f>'Impact Assessment Results'!H28</f>
        <v>0</v>
      </c>
      <c r="D198" s="285">
        <f>'Impact Assessment Results'!I28</f>
        <v>0</v>
      </c>
      <c r="E198" s="286">
        <f>'Impact Assessment Results'!J28</f>
        <v>0</v>
      </c>
      <c r="F198" s="721"/>
      <c r="G198" s="398" t="s">
        <v>9</v>
      </c>
      <c r="H198" s="399"/>
      <c r="I198" s="400"/>
      <c r="J198" s="326">
        <f>'Threat Assessment Results'!G217</f>
        <v>0</v>
      </c>
      <c r="K198" s="326">
        <f>'Threat Assessment Results'!I217</f>
        <v>0</v>
      </c>
      <c r="L198" s="435">
        <f t="shared" si="65"/>
        <v>0</v>
      </c>
      <c r="M198" s="436" t="str">
        <f t="shared" si="66"/>
        <v xml:space="preserve"> </v>
      </c>
      <c r="N198" s="437" t="str">
        <f t="shared" si="67"/>
        <v xml:space="preserve"> </v>
      </c>
      <c r="O198" s="438">
        <f t="shared" si="68"/>
        <v>0</v>
      </c>
      <c r="P198" s="208" t="str">
        <f t="shared" si="55"/>
        <v>LOW</v>
      </c>
      <c r="Q198" s="483" t="s">
        <v>314</v>
      </c>
      <c r="R198" s="340" t="s">
        <v>311</v>
      </c>
      <c r="S198" s="729"/>
      <c r="T198" s="729"/>
      <c r="U198" s="208" t="s">
        <v>351</v>
      </c>
    </row>
    <row r="199" spans="2:21" ht="15" thickBot="1" x14ac:dyDescent="0.35">
      <c r="B199" s="444"/>
      <c r="C199" s="372">
        <f>'Impact Assessment Results'!H29</f>
        <v>0</v>
      </c>
      <c r="D199" s="285">
        <f>'Impact Assessment Results'!I29</f>
        <v>0</v>
      </c>
      <c r="E199" s="286">
        <f>'Impact Assessment Results'!J29</f>
        <v>0</v>
      </c>
      <c r="F199" s="721"/>
      <c r="G199" s="398" t="s">
        <v>9</v>
      </c>
      <c r="H199" s="399"/>
      <c r="I199" s="400"/>
      <c r="J199" s="326">
        <f>'Threat Assessment Results'!G225</f>
        <v>0</v>
      </c>
      <c r="K199" s="326">
        <f>'Threat Assessment Results'!I225</f>
        <v>0</v>
      </c>
      <c r="L199" s="435">
        <f t="shared" si="65"/>
        <v>0</v>
      </c>
      <c r="M199" s="436" t="str">
        <f t="shared" si="66"/>
        <v xml:space="preserve"> </v>
      </c>
      <c r="N199" s="437" t="str">
        <f t="shared" si="67"/>
        <v xml:space="preserve"> </v>
      </c>
      <c r="O199" s="438">
        <f t="shared" si="68"/>
        <v>0</v>
      </c>
      <c r="P199" s="208" t="str">
        <f t="shared" si="55"/>
        <v>LOW</v>
      </c>
      <c r="Q199" s="483" t="s">
        <v>314</v>
      </c>
      <c r="R199" s="340" t="s">
        <v>311</v>
      </c>
      <c r="S199" s="729"/>
      <c r="T199" s="729"/>
      <c r="U199" s="208" t="s">
        <v>351</v>
      </c>
    </row>
    <row r="200" spans="2:21" ht="15" thickBot="1" x14ac:dyDescent="0.35">
      <c r="B200" s="444"/>
      <c r="C200" s="372">
        <f>'Impact Assessment Results'!H30</f>
        <v>0</v>
      </c>
      <c r="D200" s="285">
        <f>'Impact Assessment Results'!I30</f>
        <v>0</v>
      </c>
      <c r="E200" s="286">
        <f>'Impact Assessment Results'!J30</f>
        <v>0</v>
      </c>
      <c r="F200" s="721"/>
      <c r="G200" s="398" t="s">
        <v>9</v>
      </c>
      <c r="H200" s="399"/>
      <c r="I200" s="400"/>
      <c r="J200" s="326">
        <f>'Threat Assessment Results'!G233</f>
        <v>0</v>
      </c>
      <c r="K200" s="326">
        <f>'Threat Assessment Results'!I233</f>
        <v>0</v>
      </c>
      <c r="L200" s="435">
        <f t="shared" si="65"/>
        <v>0</v>
      </c>
      <c r="M200" s="436" t="str">
        <f t="shared" si="66"/>
        <v xml:space="preserve"> </v>
      </c>
      <c r="N200" s="437" t="str">
        <f t="shared" si="67"/>
        <v xml:space="preserve"> </v>
      </c>
      <c r="O200" s="438">
        <f t="shared" si="68"/>
        <v>0</v>
      </c>
      <c r="P200" s="208" t="str">
        <f t="shared" si="55"/>
        <v>LOW</v>
      </c>
      <c r="Q200" s="483" t="s">
        <v>314</v>
      </c>
      <c r="R200" s="340" t="s">
        <v>311</v>
      </c>
      <c r="S200" s="729"/>
      <c r="T200" s="729"/>
      <c r="U200" s="208" t="s">
        <v>351</v>
      </c>
    </row>
    <row r="201" spans="2:21" ht="15" thickBot="1" x14ac:dyDescent="0.35">
      <c r="B201" s="444"/>
      <c r="C201" s="372">
        <f>'Impact Assessment Results'!H31</f>
        <v>0</v>
      </c>
      <c r="D201" s="285">
        <f>'Impact Assessment Results'!I31</f>
        <v>0</v>
      </c>
      <c r="E201" s="286">
        <f>'Impact Assessment Results'!J31</f>
        <v>0</v>
      </c>
      <c r="F201" s="721"/>
      <c r="G201" s="398" t="s">
        <v>9</v>
      </c>
      <c r="H201" s="399"/>
      <c r="I201" s="400"/>
      <c r="J201" s="326">
        <f>'Threat Assessment Results'!G241</f>
        <v>0</v>
      </c>
      <c r="K201" s="326">
        <f>'Threat Assessment Results'!I241</f>
        <v>0</v>
      </c>
      <c r="L201" s="435">
        <f t="shared" si="61"/>
        <v>0</v>
      </c>
      <c r="M201" s="436" t="str">
        <f t="shared" si="62"/>
        <v xml:space="preserve"> </v>
      </c>
      <c r="N201" s="437" t="str">
        <f t="shared" si="63"/>
        <v xml:space="preserve"> </v>
      </c>
      <c r="O201" s="438">
        <f t="shared" si="64"/>
        <v>0</v>
      </c>
      <c r="P201" s="208" t="str">
        <f t="shared" ref="P201:P264" si="69">IF(O201&lt;=2,"LOW",IF(O201&lt;=5,"MEDIUM","HIGH"))</f>
        <v>LOW</v>
      </c>
      <c r="Q201" s="483" t="s">
        <v>314</v>
      </c>
      <c r="R201" s="340" t="s">
        <v>311</v>
      </c>
      <c r="S201" s="729"/>
      <c r="T201" s="729"/>
      <c r="U201" s="208" t="s">
        <v>351</v>
      </c>
    </row>
    <row r="202" spans="2:21" ht="15" thickBot="1" x14ac:dyDescent="0.35">
      <c r="B202" s="444"/>
      <c r="C202" s="372">
        <f>'Impact Assessment Results'!H32</f>
        <v>0</v>
      </c>
      <c r="D202" s="285">
        <f>'Impact Assessment Results'!I32</f>
        <v>0</v>
      </c>
      <c r="E202" s="286">
        <f>'Impact Assessment Results'!J32</f>
        <v>0</v>
      </c>
      <c r="F202" s="721"/>
      <c r="G202" s="398" t="s">
        <v>9</v>
      </c>
      <c r="H202" s="399"/>
      <c r="I202" s="400"/>
      <c r="J202" s="326">
        <f>'Threat Assessment Results'!G249</f>
        <v>0</v>
      </c>
      <c r="K202" s="326">
        <f>'Threat Assessment Results'!I249</f>
        <v>0</v>
      </c>
      <c r="L202" s="435">
        <f t="shared" si="61"/>
        <v>0</v>
      </c>
      <c r="M202" s="436" t="str">
        <f t="shared" si="62"/>
        <v xml:space="preserve"> </v>
      </c>
      <c r="N202" s="437" t="str">
        <f t="shared" si="63"/>
        <v xml:space="preserve"> </v>
      </c>
      <c r="O202" s="438">
        <f t="shared" si="64"/>
        <v>0</v>
      </c>
      <c r="P202" s="208" t="str">
        <f t="shared" si="69"/>
        <v>LOW</v>
      </c>
      <c r="Q202" s="483" t="s">
        <v>312</v>
      </c>
      <c r="R202" s="340" t="s">
        <v>311</v>
      </c>
      <c r="S202" s="729"/>
      <c r="T202" s="729"/>
      <c r="U202" s="208" t="s">
        <v>351</v>
      </c>
    </row>
    <row r="203" spans="2:21" ht="15" thickBot="1" x14ac:dyDescent="0.35">
      <c r="B203" s="444"/>
      <c r="C203" s="372">
        <f>'Impact Assessment Results'!H33</f>
        <v>0</v>
      </c>
      <c r="D203" s="285">
        <f>'Impact Assessment Results'!I33</f>
        <v>0</v>
      </c>
      <c r="E203" s="286">
        <f>'Impact Assessment Results'!J33</f>
        <v>0</v>
      </c>
      <c r="F203" s="721"/>
      <c r="G203" s="398" t="s">
        <v>9</v>
      </c>
      <c r="H203" s="399"/>
      <c r="I203" s="400"/>
      <c r="J203" s="326">
        <f>'Threat Assessment Results'!G257</f>
        <v>0</v>
      </c>
      <c r="K203" s="326">
        <f>'Threat Assessment Results'!I257</f>
        <v>0</v>
      </c>
      <c r="L203" s="435">
        <f t="shared" si="61"/>
        <v>0</v>
      </c>
      <c r="M203" s="436" t="str">
        <f t="shared" si="62"/>
        <v xml:space="preserve"> </v>
      </c>
      <c r="N203" s="437" t="str">
        <f t="shared" si="63"/>
        <v xml:space="preserve"> </v>
      </c>
      <c r="O203" s="438">
        <f t="shared" si="64"/>
        <v>0</v>
      </c>
      <c r="P203" s="208" t="str">
        <f t="shared" si="69"/>
        <v>LOW</v>
      </c>
      <c r="Q203" s="483" t="s">
        <v>314</v>
      </c>
      <c r="R203" s="340" t="s">
        <v>311</v>
      </c>
      <c r="S203" s="729"/>
      <c r="T203" s="729"/>
      <c r="U203" s="208" t="s">
        <v>351</v>
      </c>
    </row>
    <row r="204" spans="2:21" ht="15" thickBot="1" x14ac:dyDescent="0.35">
      <c r="B204" s="444"/>
      <c r="C204" s="372">
        <f>'Impact Assessment Results'!H34</f>
        <v>0</v>
      </c>
      <c r="D204" s="285">
        <f>'Impact Assessment Results'!I34</f>
        <v>0</v>
      </c>
      <c r="E204" s="286">
        <f>'Impact Assessment Results'!J34</f>
        <v>0</v>
      </c>
      <c r="F204" s="721"/>
      <c r="G204" s="398" t="s">
        <v>9</v>
      </c>
      <c r="H204" s="399"/>
      <c r="I204" s="400"/>
      <c r="J204" s="326">
        <f>'Threat Assessment Results'!G265</f>
        <v>0</v>
      </c>
      <c r="K204" s="326">
        <f>'Threat Assessment Results'!I265</f>
        <v>0</v>
      </c>
      <c r="L204" s="435">
        <f t="shared" ref="L204:L206" si="70">IF(G204=""," ",C204+J204+K204)</f>
        <v>0</v>
      </c>
      <c r="M204" s="436" t="str">
        <f t="shared" ref="M204:M206" si="71">IF(H204=""," ",D204+J204+K204)</f>
        <v xml:space="preserve"> </v>
      </c>
      <c r="N204" s="437" t="str">
        <f t="shared" ref="N204:N206" si="72">IF(I204=""," ",E204+J204+K204)</f>
        <v xml:space="preserve"> </v>
      </c>
      <c r="O204" s="438">
        <f t="shared" ref="O204:O206" si="73">MAX(L204:N204)</f>
        <v>0</v>
      </c>
      <c r="P204" s="208" t="str">
        <f t="shared" si="69"/>
        <v>LOW</v>
      </c>
      <c r="Q204" s="483" t="s">
        <v>314</v>
      </c>
      <c r="R204" s="340" t="s">
        <v>311</v>
      </c>
      <c r="S204" s="729"/>
      <c r="T204" s="729"/>
      <c r="U204" s="208" t="s">
        <v>351</v>
      </c>
    </row>
    <row r="205" spans="2:21" ht="15" thickBot="1" x14ac:dyDescent="0.35">
      <c r="B205" s="444"/>
      <c r="C205" s="372">
        <f>'Impact Assessment Results'!H35</f>
        <v>0</v>
      </c>
      <c r="D205" s="285">
        <f>'Impact Assessment Results'!I35</f>
        <v>0</v>
      </c>
      <c r="E205" s="286">
        <f>'Impact Assessment Results'!J35</f>
        <v>0</v>
      </c>
      <c r="F205" s="721"/>
      <c r="G205" s="398" t="s">
        <v>9</v>
      </c>
      <c r="H205" s="399"/>
      <c r="I205" s="400"/>
      <c r="J205" s="326">
        <f>'Threat Assessment Results'!G273</f>
        <v>0</v>
      </c>
      <c r="K205" s="326">
        <f>'Threat Assessment Results'!I273</f>
        <v>0</v>
      </c>
      <c r="L205" s="435">
        <f t="shared" si="70"/>
        <v>0</v>
      </c>
      <c r="M205" s="436" t="str">
        <f t="shared" si="71"/>
        <v xml:space="preserve"> </v>
      </c>
      <c r="N205" s="437" t="str">
        <f t="shared" si="72"/>
        <v xml:space="preserve"> </v>
      </c>
      <c r="O205" s="438">
        <f t="shared" si="73"/>
        <v>0</v>
      </c>
      <c r="P205" s="208" t="str">
        <f t="shared" si="69"/>
        <v>LOW</v>
      </c>
      <c r="Q205" s="483" t="s">
        <v>314</v>
      </c>
      <c r="R205" s="340" t="s">
        <v>311</v>
      </c>
      <c r="S205" s="729"/>
      <c r="T205" s="729"/>
      <c r="U205" s="208" t="s">
        <v>351</v>
      </c>
    </row>
    <row r="206" spans="2:21" ht="15" thickBot="1" x14ac:dyDescent="0.35">
      <c r="B206" s="444"/>
      <c r="C206" s="372">
        <f>'Impact Assessment Results'!H36</f>
        <v>0</v>
      </c>
      <c r="D206" s="285">
        <f>'Impact Assessment Results'!I36</f>
        <v>0</v>
      </c>
      <c r="E206" s="286">
        <f>'Impact Assessment Results'!J36</f>
        <v>0</v>
      </c>
      <c r="F206" s="721"/>
      <c r="G206" s="398" t="s">
        <v>9</v>
      </c>
      <c r="H206" s="399"/>
      <c r="I206" s="400"/>
      <c r="J206" s="326">
        <f>'Threat Assessment Results'!G281</f>
        <v>0</v>
      </c>
      <c r="K206" s="326">
        <f>'Threat Assessment Results'!I281</f>
        <v>0</v>
      </c>
      <c r="L206" s="435">
        <f t="shared" si="70"/>
        <v>0</v>
      </c>
      <c r="M206" s="436" t="str">
        <f t="shared" si="71"/>
        <v xml:space="preserve"> </v>
      </c>
      <c r="N206" s="437" t="str">
        <f t="shared" si="72"/>
        <v xml:space="preserve"> </v>
      </c>
      <c r="O206" s="438">
        <f t="shared" si="73"/>
        <v>0</v>
      </c>
      <c r="P206" s="208" t="str">
        <f t="shared" si="69"/>
        <v>LOW</v>
      </c>
      <c r="Q206" s="483" t="s">
        <v>314</v>
      </c>
      <c r="R206" s="340" t="s">
        <v>311</v>
      </c>
      <c r="S206" s="729"/>
      <c r="T206" s="729"/>
      <c r="U206" s="208" t="s">
        <v>351</v>
      </c>
    </row>
    <row r="207" spans="2:21" ht="15" thickBot="1" x14ac:dyDescent="0.35">
      <c r="B207" s="444"/>
      <c r="C207" s="372">
        <f>'Impact Assessment Results'!H37</f>
        <v>0</v>
      </c>
      <c r="D207" s="285">
        <f>'Impact Assessment Results'!I37</f>
        <v>0</v>
      </c>
      <c r="E207" s="286">
        <f>'Impact Assessment Results'!J37</f>
        <v>0</v>
      </c>
      <c r="F207" s="721"/>
      <c r="G207" s="398" t="s">
        <v>9</v>
      </c>
      <c r="H207" s="399"/>
      <c r="I207" s="400"/>
      <c r="J207" s="326">
        <f>'Threat Assessment Results'!G289</f>
        <v>0</v>
      </c>
      <c r="K207" s="326">
        <f>'Threat Assessment Results'!I289</f>
        <v>0</v>
      </c>
      <c r="L207" s="435">
        <f t="shared" si="61"/>
        <v>0</v>
      </c>
      <c r="M207" s="436" t="str">
        <f t="shared" si="62"/>
        <v xml:space="preserve"> </v>
      </c>
      <c r="N207" s="437" t="str">
        <f t="shared" si="63"/>
        <v xml:space="preserve"> </v>
      </c>
      <c r="O207" s="438">
        <f t="shared" si="64"/>
        <v>0</v>
      </c>
      <c r="P207" s="208" t="str">
        <f t="shared" si="69"/>
        <v>LOW</v>
      </c>
      <c r="Q207" s="483" t="s">
        <v>314</v>
      </c>
      <c r="R207" s="340" t="s">
        <v>311</v>
      </c>
      <c r="S207" s="729"/>
      <c r="T207" s="729"/>
      <c r="U207" s="208" t="s">
        <v>351</v>
      </c>
    </row>
    <row r="208" spans="2:21" ht="15" thickBot="1" x14ac:dyDescent="0.35">
      <c r="B208" s="444"/>
      <c r="C208" s="372">
        <f>'Impact Assessment Results'!H38</f>
        <v>0</v>
      </c>
      <c r="D208" s="285">
        <f>'Impact Assessment Results'!I38</f>
        <v>0</v>
      </c>
      <c r="E208" s="286">
        <f>'Impact Assessment Results'!J38</f>
        <v>0</v>
      </c>
      <c r="F208" s="721"/>
      <c r="G208" s="398" t="s">
        <v>9</v>
      </c>
      <c r="H208" s="399"/>
      <c r="I208" s="400"/>
      <c r="J208" s="326">
        <f>'Threat Assessment Results'!G297</f>
        <v>0</v>
      </c>
      <c r="K208" s="326">
        <f>'Threat Assessment Results'!I297</f>
        <v>0</v>
      </c>
      <c r="L208" s="435">
        <f t="shared" si="61"/>
        <v>0</v>
      </c>
      <c r="M208" s="436" t="str">
        <f t="shared" si="62"/>
        <v xml:space="preserve"> </v>
      </c>
      <c r="N208" s="437" t="str">
        <f t="shared" si="63"/>
        <v xml:space="preserve"> </v>
      </c>
      <c r="O208" s="438">
        <f t="shared" si="64"/>
        <v>0</v>
      </c>
      <c r="P208" s="208" t="str">
        <f t="shared" si="69"/>
        <v>LOW</v>
      </c>
      <c r="Q208" s="483" t="s">
        <v>312</v>
      </c>
      <c r="R208" s="340" t="s">
        <v>311</v>
      </c>
      <c r="S208" s="730"/>
      <c r="T208" s="730"/>
      <c r="U208" s="208" t="s">
        <v>351</v>
      </c>
    </row>
    <row r="209" spans="2:21" ht="15" thickBot="1" x14ac:dyDescent="0.35">
      <c r="B209" s="444"/>
      <c r="C209" s="372">
        <f>'Impact Assessment Results'!H39</f>
        <v>0</v>
      </c>
      <c r="D209" s="285">
        <f>'Impact Assessment Results'!I39</f>
        <v>0</v>
      </c>
      <c r="E209" s="286">
        <f>'Impact Assessment Results'!J39</f>
        <v>0</v>
      </c>
      <c r="F209" s="721"/>
      <c r="G209" s="398" t="s">
        <v>9</v>
      </c>
      <c r="H209" s="399"/>
      <c r="I209" s="400"/>
      <c r="J209" s="326">
        <f>'Threat Assessment Results'!G305</f>
        <v>0</v>
      </c>
      <c r="K209" s="326">
        <f>'Threat Assessment Results'!I305</f>
        <v>0</v>
      </c>
      <c r="L209" s="435">
        <f t="shared" si="61"/>
        <v>0</v>
      </c>
      <c r="M209" s="436" t="str">
        <f t="shared" si="62"/>
        <v xml:space="preserve"> </v>
      </c>
      <c r="N209" s="437" t="str">
        <f t="shared" si="63"/>
        <v xml:space="preserve"> </v>
      </c>
      <c r="O209" s="438">
        <f t="shared" si="64"/>
        <v>0</v>
      </c>
      <c r="P209" s="208" t="str">
        <f t="shared" si="69"/>
        <v>LOW</v>
      </c>
      <c r="Q209" s="483" t="s">
        <v>314</v>
      </c>
      <c r="R209" s="340" t="s">
        <v>311</v>
      </c>
      <c r="S209" s="731"/>
      <c r="T209" s="731"/>
      <c r="U209" s="208" t="s">
        <v>351</v>
      </c>
    </row>
    <row r="210" spans="2:21" ht="15" thickBot="1" x14ac:dyDescent="0.35">
      <c r="B210" s="444"/>
      <c r="C210" s="372">
        <f>'Impact Assessment Results'!H40</f>
        <v>0</v>
      </c>
      <c r="D210" s="285">
        <f>'Impact Assessment Results'!I40</f>
        <v>0</v>
      </c>
      <c r="E210" s="286">
        <f>'Impact Assessment Results'!J40</f>
        <v>0</v>
      </c>
      <c r="F210" s="721"/>
      <c r="G210" s="398" t="s">
        <v>9</v>
      </c>
      <c r="H210" s="399"/>
      <c r="I210" s="400"/>
      <c r="J210" s="326">
        <f>'Threat Assessment Results'!G313</f>
        <v>0</v>
      </c>
      <c r="K210" s="326">
        <f>'Threat Assessment Results'!I313</f>
        <v>0</v>
      </c>
      <c r="L210" s="435">
        <f t="shared" si="61"/>
        <v>0</v>
      </c>
      <c r="M210" s="436" t="str">
        <f t="shared" si="62"/>
        <v xml:space="preserve"> </v>
      </c>
      <c r="N210" s="437" t="str">
        <f t="shared" si="63"/>
        <v xml:space="preserve"> </v>
      </c>
      <c r="O210" s="438">
        <f t="shared" si="64"/>
        <v>0</v>
      </c>
      <c r="P210" s="208" t="str">
        <f t="shared" si="69"/>
        <v>LOW</v>
      </c>
      <c r="Q210" s="483" t="s">
        <v>314</v>
      </c>
      <c r="R210" s="340" t="s">
        <v>311</v>
      </c>
      <c r="S210" s="729"/>
      <c r="T210" s="729"/>
      <c r="U210" s="208" t="s">
        <v>351</v>
      </c>
    </row>
    <row r="211" spans="2:21" ht="15" thickBot="1" x14ac:dyDescent="0.35">
      <c r="B211" s="444"/>
      <c r="C211" s="372">
        <f>'Impact Assessment Results'!H41</f>
        <v>0</v>
      </c>
      <c r="D211" s="285">
        <f>'Impact Assessment Results'!I41</f>
        <v>0</v>
      </c>
      <c r="E211" s="286">
        <f>'Impact Assessment Results'!J41</f>
        <v>0</v>
      </c>
      <c r="F211" s="721"/>
      <c r="G211" s="398" t="s">
        <v>9</v>
      </c>
      <c r="H211" s="399"/>
      <c r="I211" s="400"/>
      <c r="J211" s="326">
        <f>'Threat Assessment Results'!G321</f>
        <v>0</v>
      </c>
      <c r="K211" s="326">
        <f>'Threat Assessment Results'!I321</f>
        <v>0</v>
      </c>
      <c r="L211" s="435">
        <f t="shared" si="61"/>
        <v>0</v>
      </c>
      <c r="M211" s="436" t="str">
        <f t="shared" si="62"/>
        <v xml:space="preserve"> </v>
      </c>
      <c r="N211" s="437" t="str">
        <f t="shared" si="63"/>
        <v xml:space="preserve"> </v>
      </c>
      <c r="O211" s="438">
        <f t="shared" si="64"/>
        <v>0</v>
      </c>
      <c r="P211" s="208" t="str">
        <f t="shared" si="69"/>
        <v>LOW</v>
      </c>
      <c r="Q211" s="483" t="s">
        <v>314</v>
      </c>
      <c r="R211" s="340" t="s">
        <v>311</v>
      </c>
      <c r="S211" s="729"/>
      <c r="T211" s="729"/>
      <c r="U211" s="208" t="s">
        <v>351</v>
      </c>
    </row>
    <row r="212" spans="2:21" ht="15" thickBot="1" x14ac:dyDescent="0.35">
      <c r="B212" s="444"/>
      <c r="C212" s="463">
        <f>'Impact Assessment Results'!H42</f>
        <v>0</v>
      </c>
      <c r="D212" s="464">
        <f>'Impact Assessment Results'!I42</f>
        <v>0</v>
      </c>
      <c r="E212" s="465">
        <f>'Impact Assessment Results'!J42</f>
        <v>0</v>
      </c>
      <c r="F212" s="721"/>
      <c r="G212" s="466" t="s">
        <v>9</v>
      </c>
      <c r="H212" s="467"/>
      <c r="I212" s="468"/>
      <c r="J212" s="469">
        <f>'Threat Assessment Results'!G329</f>
        <v>0</v>
      </c>
      <c r="K212" s="326">
        <f>'Threat Assessment Results'!I329</f>
        <v>0</v>
      </c>
      <c r="L212" s="471">
        <f t="shared" si="61"/>
        <v>0</v>
      </c>
      <c r="M212" s="472" t="str">
        <f t="shared" si="62"/>
        <v xml:space="preserve"> </v>
      </c>
      <c r="N212" s="473" t="str">
        <f t="shared" si="63"/>
        <v xml:space="preserve"> </v>
      </c>
      <c r="O212" s="470">
        <f t="shared" si="64"/>
        <v>0</v>
      </c>
      <c r="P212" s="208" t="str">
        <f t="shared" si="69"/>
        <v>LOW</v>
      </c>
      <c r="Q212" s="483" t="s">
        <v>314</v>
      </c>
      <c r="R212" s="340" t="s">
        <v>311</v>
      </c>
      <c r="S212" s="729"/>
      <c r="T212" s="729"/>
      <c r="U212" s="208" t="s">
        <v>351</v>
      </c>
    </row>
    <row r="213" spans="2:21" ht="15" thickBot="1" x14ac:dyDescent="0.35">
      <c r="B213" s="445"/>
      <c r="C213" s="373">
        <f>'Impact Assessment Results'!H43</f>
        <v>0</v>
      </c>
      <c r="D213" s="287">
        <f>'Impact Assessment Results'!I43</f>
        <v>0</v>
      </c>
      <c r="E213" s="301">
        <f>'Impact Assessment Results'!J43</f>
        <v>0</v>
      </c>
      <c r="F213" s="722"/>
      <c r="G213" s="401" t="s">
        <v>9</v>
      </c>
      <c r="H213" s="490"/>
      <c r="I213" s="491"/>
      <c r="J213" s="327">
        <f>'Threat Assessment Results'!G337</f>
        <v>0</v>
      </c>
      <c r="K213" s="327">
        <f>'Threat Assessment Results'!I337</f>
        <v>0</v>
      </c>
      <c r="L213" s="471">
        <f t="shared" si="61"/>
        <v>0</v>
      </c>
      <c r="M213" s="472" t="str">
        <f t="shared" si="62"/>
        <v xml:space="preserve"> </v>
      </c>
      <c r="N213" s="473" t="str">
        <f t="shared" si="63"/>
        <v xml:space="preserve"> </v>
      </c>
      <c r="O213" s="470">
        <f t="shared" si="64"/>
        <v>0</v>
      </c>
      <c r="P213" s="208" t="str">
        <f t="shared" si="69"/>
        <v>LOW</v>
      </c>
      <c r="Q213" s="487" t="s">
        <v>314</v>
      </c>
      <c r="R213" s="341" t="s">
        <v>311</v>
      </c>
      <c r="S213" s="732"/>
      <c r="T213" s="732"/>
      <c r="U213" s="208" t="s">
        <v>351</v>
      </c>
    </row>
    <row r="214" spans="2:21" ht="30.75" customHeight="1" thickBot="1" x14ac:dyDescent="0.35">
      <c r="B214" s="443"/>
      <c r="C214" s="371">
        <f>'Impact Assessment Results'!H25</f>
        <v>4</v>
      </c>
      <c r="D214" s="284">
        <f>'Impact Assessment Results'!I25</f>
        <v>2</v>
      </c>
      <c r="E214" s="300">
        <f>'Impact Assessment Results'!J25</f>
        <v>1</v>
      </c>
      <c r="F214" s="719"/>
      <c r="G214" s="395" t="s">
        <v>9</v>
      </c>
      <c r="H214" s="396" t="s">
        <v>9</v>
      </c>
      <c r="I214" s="397" t="s">
        <v>9</v>
      </c>
      <c r="J214" s="325">
        <f>'Threat Assessment Results'!G194</f>
        <v>0</v>
      </c>
      <c r="K214" s="325">
        <f>'Threat Assessment Results'!I194</f>
        <v>0</v>
      </c>
      <c r="L214" s="431">
        <f t="shared" ref="L214:L232" si="74">IF(G214=""," ",C214+J214+K214)</f>
        <v>4</v>
      </c>
      <c r="M214" s="432">
        <f t="shared" ref="M214:M232" si="75">IF(H214=""," ",D214+J214+K214)</f>
        <v>2</v>
      </c>
      <c r="N214" s="433">
        <f t="shared" ref="N214:N232" si="76">IF(I214=""," ",E214+J214+K214)</f>
        <v>1</v>
      </c>
      <c r="O214" s="434">
        <f t="shared" ref="O214:O232" si="77">MAX(L214:N214)</f>
        <v>4</v>
      </c>
      <c r="P214" s="208" t="str">
        <f t="shared" si="69"/>
        <v>MEDIUM</v>
      </c>
      <c r="Q214" s="484" t="s">
        <v>312</v>
      </c>
      <c r="R214" s="339" t="s">
        <v>311</v>
      </c>
      <c r="S214" s="728"/>
      <c r="T214" s="728"/>
      <c r="U214" s="208" t="s">
        <v>351</v>
      </c>
    </row>
    <row r="215" spans="2:21" ht="30.75" customHeight="1" thickBot="1" x14ac:dyDescent="0.35">
      <c r="B215" s="444"/>
      <c r="C215" s="372">
        <f>'Impact Assessment Results'!H26</f>
        <v>2</v>
      </c>
      <c r="D215" s="285">
        <f>'Impact Assessment Results'!I25</f>
        <v>2</v>
      </c>
      <c r="E215" s="286">
        <f>'Impact Assessment Results'!J26</f>
        <v>1</v>
      </c>
      <c r="F215" s="720"/>
      <c r="G215" s="398" t="s">
        <v>9</v>
      </c>
      <c r="H215" s="399" t="s">
        <v>9</v>
      </c>
      <c r="I215" s="400" t="s">
        <v>9</v>
      </c>
      <c r="J215" s="326">
        <f>'Threat Assessment Results'!G202</f>
        <v>0</v>
      </c>
      <c r="K215" s="326">
        <f>'Threat Assessment Results'!I202</f>
        <v>0</v>
      </c>
      <c r="L215" s="435">
        <f t="shared" si="74"/>
        <v>2</v>
      </c>
      <c r="M215" s="436">
        <f t="shared" si="75"/>
        <v>2</v>
      </c>
      <c r="N215" s="437">
        <f t="shared" si="76"/>
        <v>1</v>
      </c>
      <c r="O215" s="438">
        <f t="shared" si="77"/>
        <v>2</v>
      </c>
      <c r="P215" s="208" t="str">
        <f t="shared" si="69"/>
        <v>LOW</v>
      </c>
      <c r="Q215" s="483" t="s">
        <v>312</v>
      </c>
      <c r="R215" s="340" t="s">
        <v>311</v>
      </c>
      <c r="S215" s="729"/>
      <c r="T215" s="729"/>
      <c r="U215" s="208" t="s">
        <v>351</v>
      </c>
    </row>
    <row r="216" spans="2:21" ht="15" thickBot="1" x14ac:dyDescent="0.35">
      <c r="B216" s="444"/>
      <c r="C216" s="372">
        <f>'Impact Assessment Results'!H27</f>
        <v>4</v>
      </c>
      <c r="D216" s="285">
        <f>'Impact Assessment Results'!I26</f>
        <v>1</v>
      </c>
      <c r="E216" s="286">
        <f>'Impact Assessment Results'!J27</f>
        <v>0</v>
      </c>
      <c r="F216" s="720"/>
      <c r="G216" s="398" t="s">
        <v>9</v>
      </c>
      <c r="H216" s="399" t="s">
        <v>9</v>
      </c>
      <c r="I216" s="400" t="s">
        <v>9</v>
      </c>
      <c r="J216" s="326">
        <f>'Threat Assessment Results'!G210</f>
        <v>0</v>
      </c>
      <c r="K216" s="326">
        <f>'Threat Assessment Results'!I210</f>
        <v>0</v>
      </c>
      <c r="L216" s="435">
        <f t="shared" si="74"/>
        <v>4</v>
      </c>
      <c r="M216" s="436">
        <f t="shared" si="75"/>
        <v>1</v>
      </c>
      <c r="N216" s="437">
        <f t="shared" si="76"/>
        <v>0</v>
      </c>
      <c r="O216" s="438">
        <f t="shared" si="77"/>
        <v>4</v>
      </c>
      <c r="P216" s="208" t="str">
        <f t="shared" si="69"/>
        <v>MEDIUM</v>
      </c>
      <c r="Q216" s="483" t="s">
        <v>312</v>
      </c>
      <c r="R216" s="340" t="s">
        <v>311</v>
      </c>
      <c r="S216" s="729"/>
      <c r="T216" s="729"/>
      <c r="U216" s="208" t="s">
        <v>351</v>
      </c>
    </row>
    <row r="217" spans="2:21" ht="15" thickBot="1" x14ac:dyDescent="0.35">
      <c r="B217" s="444"/>
      <c r="C217" s="372">
        <f>'Impact Assessment Results'!H28</f>
        <v>0</v>
      </c>
      <c r="D217" s="285">
        <f>'Impact Assessment Results'!I27</f>
        <v>4</v>
      </c>
      <c r="E217" s="286">
        <f>'Impact Assessment Results'!J28</f>
        <v>0</v>
      </c>
      <c r="F217" s="720"/>
      <c r="G217" s="398" t="s">
        <v>9</v>
      </c>
      <c r="H217" s="399" t="s">
        <v>9</v>
      </c>
      <c r="I217" s="400" t="s">
        <v>9</v>
      </c>
      <c r="J217" s="326">
        <f>'Threat Assessment Results'!G218</f>
        <v>0</v>
      </c>
      <c r="K217" s="326">
        <f>'Threat Assessment Results'!I218</f>
        <v>0</v>
      </c>
      <c r="L217" s="435">
        <f t="shared" si="74"/>
        <v>0</v>
      </c>
      <c r="M217" s="436">
        <f t="shared" si="75"/>
        <v>4</v>
      </c>
      <c r="N217" s="437">
        <f t="shared" si="76"/>
        <v>0</v>
      </c>
      <c r="O217" s="438">
        <f t="shared" si="77"/>
        <v>4</v>
      </c>
      <c r="P217" s="208" t="str">
        <f t="shared" si="69"/>
        <v>MEDIUM</v>
      </c>
      <c r="Q217" s="483" t="s">
        <v>312</v>
      </c>
      <c r="R217" s="340" t="s">
        <v>311</v>
      </c>
      <c r="S217" s="729"/>
      <c r="T217" s="729"/>
      <c r="U217" s="208" t="s">
        <v>351</v>
      </c>
    </row>
    <row r="218" spans="2:21" ht="15" thickBot="1" x14ac:dyDescent="0.35">
      <c r="B218" s="444"/>
      <c r="C218" s="372">
        <f>'Impact Assessment Results'!H29</f>
        <v>0</v>
      </c>
      <c r="D218" s="285">
        <f>'Impact Assessment Results'!I28</f>
        <v>0</v>
      </c>
      <c r="E218" s="286">
        <f>'Impact Assessment Results'!J29</f>
        <v>0</v>
      </c>
      <c r="F218" s="720"/>
      <c r="G218" s="398" t="s">
        <v>9</v>
      </c>
      <c r="H218" s="399" t="s">
        <v>9</v>
      </c>
      <c r="I218" s="400" t="s">
        <v>9</v>
      </c>
      <c r="J218" s="326">
        <f>'Threat Assessment Results'!G226</f>
        <v>0</v>
      </c>
      <c r="K218" s="326">
        <f>'Threat Assessment Results'!I226</f>
        <v>0</v>
      </c>
      <c r="L218" s="435">
        <f t="shared" si="74"/>
        <v>0</v>
      </c>
      <c r="M218" s="436">
        <f t="shared" si="75"/>
        <v>0</v>
      </c>
      <c r="N218" s="437">
        <f t="shared" si="76"/>
        <v>0</v>
      </c>
      <c r="O218" s="438">
        <f t="shared" si="77"/>
        <v>0</v>
      </c>
      <c r="P218" s="208" t="str">
        <f t="shared" si="69"/>
        <v>LOW</v>
      </c>
      <c r="Q218" s="483" t="s">
        <v>314</v>
      </c>
      <c r="R218" s="340" t="s">
        <v>311</v>
      </c>
      <c r="S218" s="729"/>
      <c r="T218" s="729"/>
      <c r="U218" s="208" t="s">
        <v>351</v>
      </c>
    </row>
    <row r="219" spans="2:21" ht="15" thickBot="1" x14ac:dyDescent="0.35">
      <c r="B219" s="444"/>
      <c r="C219" s="372">
        <f>'Impact Assessment Results'!H30</f>
        <v>0</v>
      </c>
      <c r="D219" s="285">
        <f>'Impact Assessment Results'!I29</f>
        <v>0</v>
      </c>
      <c r="E219" s="286">
        <f>'Impact Assessment Results'!J30</f>
        <v>0</v>
      </c>
      <c r="F219" s="720"/>
      <c r="G219" s="398" t="s">
        <v>9</v>
      </c>
      <c r="H219" s="399" t="s">
        <v>9</v>
      </c>
      <c r="I219" s="400" t="s">
        <v>9</v>
      </c>
      <c r="J219" s="326">
        <f>'Threat Assessment Results'!G234</f>
        <v>0</v>
      </c>
      <c r="K219" s="326">
        <f>'Threat Assessment Results'!I234</f>
        <v>0</v>
      </c>
      <c r="L219" s="435">
        <f t="shared" si="74"/>
        <v>0</v>
      </c>
      <c r="M219" s="436">
        <f t="shared" si="75"/>
        <v>0</v>
      </c>
      <c r="N219" s="437">
        <f t="shared" si="76"/>
        <v>0</v>
      </c>
      <c r="O219" s="438">
        <f t="shared" si="77"/>
        <v>0</v>
      </c>
      <c r="P219" s="208" t="str">
        <f t="shared" si="69"/>
        <v>LOW</v>
      </c>
      <c r="Q219" s="483" t="s">
        <v>312</v>
      </c>
      <c r="R219" s="340" t="s">
        <v>311</v>
      </c>
      <c r="S219" s="729"/>
      <c r="T219" s="729"/>
      <c r="U219" s="208" t="s">
        <v>351</v>
      </c>
    </row>
    <row r="220" spans="2:21" ht="15" thickBot="1" x14ac:dyDescent="0.35">
      <c r="B220" s="444"/>
      <c r="C220" s="372">
        <f>'Impact Assessment Results'!H31</f>
        <v>0</v>
      </c>
      <c r="D220" s="285">
        <f>'Impact Assessment Results'!I30</f>
        <v>0</v>
      </c>
      <c r="E220" s="286">
        <f>'Impact Assessment Results'!J31</f>
        <v>0</v>
      </c>
      <c r="F220" s="720"/>
      <c r="G220" s="398" t="s">
        <v>9</v>
      </c>
      <c r="H220" s="399" t="s">
        <v>9</v>
      </c>
      <c r="I220" s="400" t="s">
        <v>9</v>
      </c>
      <c r="J220" s="326">
        <f>'Threat Assessment Results'!G242</f>
        <v>0</v>
      </c>
      <c r="K220" s="326">
        <f>'Threat Assessment Results'!I242</f>
        <v>0</v>
      </c>
      <c r="L220" s="435">
        <f t="shared" si="74"/>
        <v>0</v>
      </c>
      <c r="M220" s="436">
        <f t="shared" si="75"/>
        <v>0</v>
      </c>
      <c r="N220" s="437">
        <f t="shared" si="76"/>
        <v>0</v>
      </c>
      <c r="O220" s="438">
        <f t="shared" si="77"/>
        <v>0</v>
      </c>
      <c r="P220" s="208" t="str">
        <f t="shared" si="69"/>
        <v>LOW</v>
      </c>
      <c r="Q220" s="483" t="s">
        <v>312</v>
      </c>
      <c r="R220" s="340" t="s">
        <v>311</v>
      </c>
      <c r="S220" s="729"/>
      <c r="T220" s="729"/>
      <c r="U220" s="208" t="s">
        <v>351</v>
      </c>
    </row>
    <row r="221" spans="2:21" ht="15" thickBot="1" x14ac:dyDescent="0.35">
      <c r="B221" s="444"/>
      <c r="C221" s="372">
        <f>'Impact Assessment Results'!H32</f>
        <v>0</v>
      </c>
      <c r="D221" s="285">
        <f>'Impact Assessment Results'!I31</f>
        <v>0</v>
      </c>
      <c r="E221" s="286">
        <f>'Impact Assessment Results'!J32</f>
        <v>0</v>
      </c>
      <c r="F221" s="720"/>
      <c r="G221" s="398" t="s">
        <v>9</v>
      </c>
      <c r="H221" s="399" t="s">
        <v>9</v>
      </c>
      <c r="I221" s="400" t="s">
        <v>9</v>
      </c>
      <c r="J221" s="326">
        <f>'Threat Assessment Results'!G250</f>
        <v>0</v>
      </c>
      <c r="K221" s="326">
        <f>'Threat Assessment Results'!I250</f>
        <v>0</v>
      </c>
      <c r="L221" s="435">
        <f t="shared" si="74"/>
        <v>0</v>
      </c>
      <c r="M221" s="436">
        <f t="shared" si="75"/>
        <v>0</v>
      </c>
      <c r="N221" s="437">
        <f t="shared" si="76"/>
        <v>0</v>
      </c>
      <c r="O221" s="438">
        <f t="shared" si="77"/>
        <v>0</v>
      </c>
      <c r="P221" s="208" t="str">
        <f t="shared" si="69"/>
        <v>LOW</v>
      </c>
      <c r="Q221" s="483" t="s">
        <v>312</v>
      </c>
      <c r="R221" s="340" t="s">
        <v>311</v>
      </c>
      <c r="S221" s="729"/>
      <c r="T221" s="729"/>
      <c r="U221" s="208" t="s">
        <v>351</v>
      </c>
    </row>
    <row r="222" spans="2:21" ht="15" thickBot="1" x14ac:dyDescent="0.35">
      <c r="B222" s="444"/>
      <c r="C222" s="372">
        <f>'Impact Assessment Results'!H33</f>
        <v>0</v>
      </c>
      <c r="D222" s="285">
        <f>'Impact Assessment Results'!I32</f>
        <v>0</v>
      </c>
      <c r="E222" s="286">
        <f>'Impact Assessment Results'!J33</f>
        <v>0</v>
      </c>
      <c r="F222" s="720"/>
      <c r="G222" s="398" t="s">
        <v>9</v>
      </c>
      <c r="H222" s="399" t="s">
        <v>9</v>
      </c>
      <c r="I222" s="400" t="s">
        <v>9</v>
      </c>
      <c r="J222" s="326">
        <f>'Threat Assessment Results'!G258</f>
        <v>0</v>
      </c>
      <c r="K222" s="326">
        <f>'Threat Assessment Results'!I258</f>
        <v>0</v>
      </c>
      <c r="L222" s="435">
        <f t="shared" si="74"/>
        <v>0</v>
      </c>
      <c r="M222" s="436">
        <f t="shared" si="75"/>
        <v>0</v>
      </c>
      <c r="N222" s="437">
        <f t="shared" si="76"/>
        <v>0</v>
      </c>
      <c r="O222" s="438">
        <f t="shared" si="77"/>
        <v>0</v>
      </c>
      <c r="P222" s="208" t="str">
        <f t="shared" si="69"/>
        <v>LOW</v>
      </c>
      <c r="Q222" s="483" t="s">
        <v>314</v>
      </c>
      <c r="R222" s="340" t="s">
        <v>311</v>
      </c>
      <c r="S222" s="729"/>
      <c r="T222" s="729"/>
      <c r="U222" s="208" t="s">
        <v>351</v>
      </c>
    </row>
    <row r="223" spans="2:21" ht="15" thickBot="1" x14ac:dyDescent="0.35">
      <c r="B223" s="444"/>
      <c r="C223" s="372">
        <f>'Impact Assessment Results'!H34</f>
        <v>0</v>
      </c>
      <c r="D223" s="285">
        <f>'Impact Assessment Results'!I33</f>
        <v>0</v>
      </c>
      <c r="E223" s="286">
        <f>'Impact Assessment Results'!J34</f>
        <v>0</v>
      </c>
      <c r="F223" s="720"/>
      <c r="G223" s="398" t="s">
        <v>9</v>
      </c>
      <c r="H223" s="399" t="s">
        <v>9</v>
      </c>
      <c r="I223" s="400" t="s">
        <v>9</v>
      </c>
      <c r="J223" s="326">
        <f>'Threat Assessment Results'!G266</f>
        <v>0</v>
      </c>
      <c r="K223" s="326">
        <f>'Threat Assessment Results'!I266</f>
        <v>0</v>
      </c>
      <c r="L223" s="435">
        <f t="shared" si="74"/>
        <v>0</v>
      </c>
      <c r="M223" s="436">
        <f t="shared" si="75"/>
        <v>0</v>
      </c>
      <c r="N223" s="437">
        <f t="shared" si="76"/>
        <v>0</v>
      </c>
      <c r="O223" s="438">
        <f t="shared" si="77"/>
        <v>0</v>
      </c>
      <c r="P223" s="208" t="str">
        <f t="shared" si="69"/>
        <v>LOW</v>
      </c>
      <c r="Q223" s="483" t="s">
        <v>314</v>
      </c>
      <c r="R223" s="340" t="s">
        <v>311</v>
      </c>
      <c r="S223" s="729"/>
      <c r="T223" s="729"/>
      <c r="U223" s="208" t="s">
        <v>351</v>
      </c>
    </row>
    <row r="224" spans="2:21" ht="15" thickBot="1" x14ac:dyDescent="0.35">
      <c r="B224" s="444"/>
      <c r="C224" s="372">
        <f>'Impact Assessment Results'!H35</f>
        <v>0</v>
      </c>
      <c r="D224" s="285">
        <f>'Impact Assessment Results'!I34</f>
        <v>0</v>
      </c>
      <c r="E224" s="286">
        <f>'Impact Assessment Results'!J35</f>
        <v>0</v>
      </c>
      <c r="F224" s="720"/>
      <c r="G224" s="398" t="s">
        <v>9</v>
      </c>
      <c r="H224" s="399" t="s">
        <v>9</v>
      </c>
      <c r="I224" s="400" t="s">
        <v>9</v>
      </c>
      <c r="J224" s="326">
        <f>'Threat Assessment Results'!G274</f>
        <v>0</v>
      </c>
      <c r="K224" s="326">
        <f>'Threat Assessment Results'!I274</f>
        <v>0</v>
      </c>
      <c r="L224" s="435">
        <f t="shared" si="74"/>
        <v>0</v>
      </c>
      <c r="M224" s="436">
        <f t="shared" si="75"/>
        <v>0</v>
      </c>
      <c r="N224" s="437">
        <f t="shared" si="76"/>
        <v>0</v>
      </c>
      <c r="O224" s="438">
        <f t="shared" si="77"/>
        <v>0</v>
      </c>
      <c r="P224" s="208" t="str">
        <f t="shared" si="69"/>
        <v>LOW</v>
      </c>
      <c r="Q224" s="483" t="s">
        <v>314</v>
      </c>
      <c r="R224" s="340" t="s">
        <v>311</v>
      </c>
      <c r="S224" s="729"/>
      <c r="T224" s="729"/>
      <c r="U224" s="208" t="s">
        <v>351</v>
      </c>
    </row>
    <row r="225" spans="2:21" ht="15" thickBot="1" x14ac:dyDescent="0.35">
      <c r="B225" s="444"/>
      <c r="C225" s="372">
        <f>'Impact Assessment Results'!H36</f>
        <v>0</v>
      </c>
      <c r="D225" s="285">
        <f>'Impact Assessment Results'!I35</f>
        <v>0</v>
      </c>
      <c r="E225" s="286">
        <f>'Impact Assessment Results'!J36</f>
        <v>0</v>
      </c>
      <c r="F225" s="720"/>
      <c r="G225" s="398" t="s">
        <v>9</v>
      </c>
      <c r="H225" s="399" t="s">
        <v>9</v>
      </c>
      <c r="I225" s="400" t="s">
        <v>9</v>
      </c>
      <c r="J225" s="326">
        <f>'Threat Assessment Results'!G282</f>
        <v>0</v>
      </c>
      <c r="K225" s="326">
        <f>'Threat Assessment Results'!I282</f>
        <v>0</v>
      </c>
      <c r="L225" s="435">
        <f t="shared" si="74"/>
        <v>0</v>
      </c>
      <c r="M225" s="436">
        <f t="shared" si="75"/>
        <v>0</v>
      </c>
      <c r="N225" s="437">
        <f t="shared" si="76"/>
        <v>0</v>
      </c>
      <c r="O225" s="438">
        <f t="shared" si="77"/>
        <v>0</v>
      </c>
      <c r="P225" s="208" t="str">
        <f t="shared" si="69"/>
        <v>LOW</v>
      </c>
      <c r="Q225" s="483" t="s">
        <v>314</v>
      </c>
      <c r="R225" s="340" t="s">
        <v>311</v>
      </c>
      <c r="S225" s="729"/>
      <c r="T225" s="729"/>
      <c r="U225" s="208" t="s">
        <v>351</v>
      </c>
    </row>
    <row r="226" spans="2:21" ht="15" thickBot="1" x14ac:dyDescent="0.35">
      <c r="B226" s="444"/>
      <c r="C226" s="372">
        <f>'Impact Assessment Results'!H37</f>
        <v>0</v>
      </c>
      <c r="D226" s="285">
        <f>'Impact Assessment Results'!I36</f>
        <v>0</v>
      </c>
      <c r="E226" s="286">
        <f>'Impact Assessment Results'!J37</f>
        <v>0</v>
      </c>
      <c r="F226" s="720"/>
      <c r="G226" s="398" t="s">
        <v>9</v>
      </c>
      <c r="H226" s="399" t="s">
        <v>9</v>
      </c>
      <c r="I226" s="400" t="s">
        <v>9</v>
      </c>
      <c r="J226" s="326">
        <f>'Threat Assessment Results'!G290</f>
        <v>0</v>
      </c>
      <c r="K226" s="326">
        <f>'Threat Assessment Results'!I290</f>
        <v>0</v>
      </c>
      <c r="L226" s="435">
        <f t="shared" si="74"/>
        <v>0</v>
      </c>
      <c r="M226" s="436">
        <f t="shared" si="75"/>
        <v>0</v>
      </c>
      <c r="N226" s="437">
        <f t="shared" si="76"/>
        <v>0</v>
      </c>
      <c r="O226" s="438">
        <f t="shared" si="77"/>
        <v>0</v>
      </c>
      <c r="P226" s="208" t="str">
        <f t="shared" si="69"/>
        <v>LOW</v>
      </c>
      <c r="Q226" s="483" t="s">
        <v>314</v>
      </c>
      <c r="R226" s="340" t="s">
        <v>311</v>
      </c>
      <c r="S226" s="729"/>
      <c r="T226" s="729"/>
      <c r="U226" s="208" t="s">
        <v>351</v>
      </c>
    </row>
    <row r="227" spans="2:21" ht="15" thickBot="1" x14ac:dyDescent="0.35">
      <c r="B227" s="444"/>
      <c r="C227" s="372">
        <f>'Impact Assessment Results'!H38</f>
        <v>0</v>
      </c>
      <c r="D227" s="285">
        <f>'Impact Assessment Results'!I37</f>
        <v>0</v>
      </c>
      <c r="E227" s="286">
        <f>'Impact Assessment Results'!J38</f>
        <v>0</v>
      </c>
      <c r="F227" s="720"/>
      <c r="G227" s="398" t="s">
        <v>9</v>
      </c>
      <c r="H227" s="399" t="s">
        <v>9</v>
      </c>
      <c r="I227" s="400" t="s">
        <v>9</v>
      </c>
      <c r="J227" s="326">
        <f>'Threat Assessment Results'!G298</f>
        <v>0</v>
      </c>
      <c r="K227" s="326">
        <f>'Threat Assessment Results'!I298</f>
        <v>0</v>
      </c>
      <c r="L227" s="435">
        <f t="shared" si="74"/>
        <v>0</v>
      </c>
      <c r="M227" s="436">
        <f t="shared" si="75"/>
        <v>0</v>
      </c>
      <c r="N227" s="437">
        <f t="shared" si="76"/>
        <v>0</v>
      </c>
      <c r="O227" s="438">
        <f t="shared" si="77"/>
        <v>0</v>
      </c>
      <c r="P227" s="208" t="str">
        <f t="shared" si="69"/>
        <v>LOW</v>
      </c>
      <c r="Q227" s="483" t="s">
        <v>312</v>
      </c>
      <c r="R227" s="340" t="s">
        <v>311</v>
      </c>
      <c r="S227" s="730"/>
      <c r="T227" s="730"/>
      <c r="U227" s="208" t="s">
        <v>351</v>
      </c>
    </row>
    <row r="228" spans="2:21" ht="15" thickBot="1" x14ac:dyDescent="0.35">
      <c r="B228" s="444"/>
      <c r="C228" s="372">
        <f>'Impact Assessment Results'!H39</f>
        <v>0</v>
      </c>
      <c r="D228" s="285">
        <f>'Impact Assessment Results'!I38</f>
        <v>0</v>
      </c>
      <c r="E228" s="286">
        <f>'Impact Assessment Results'!J39</f>
        <v>0</v>
      </c>
      <c r="F228" s="720"/>
      <c r="G228" s="398" t="s">
        <v>9</v>
      </c>
      <c r="H228" s="399" t="s">
        <v>9</v>
      </c>
      <c r="I228" s="400" t="s">
        <v>9</v>
      </c>
      <c r="J228" s="326">
        <f>'Threat Assessment Results'!G306</f>
        <v>0</v>
      </c>
      <c r="K228" s="326">
        <f>'Threat Assessment Results'!I306</f>
        <v>0</v>
      </c>
      <c r="L228" s="435">
        <f t="shared" si="74"/>
        <v>0</v>
      </c>
      <c r="M228" s="436">
        <f t="shared" si="75"/>
        <v>0</v>
      </c>
      <c r="N228" s="437">
        <f t="shared" si="76"/>
        <v>0</v>
      </c>
      <c r="O228" s="438">
        <f t="shared" si="77"/>
        <v>0</v>
      </c>
      <c r="P228" s="208" t="str">
        <f t="shared" si="69"/>
        <v>LOW</v>
      </c>
      <c r="Q228" s="483" t="s">
        <v>314</v>
      </c>
      <c r="R228" s="340" t="s">
        <v>311</v>
      </c>
      <c r="S228" s="731"/>
      <c r="T228" s="731"/>
      <c r="U228" s="208" t="s">
        <v>351</v>
      </c>
    </row>
    <row r="229" spans="2:21" ht="15" thickBot="1" x14ac:dyDescent="0.35">
      <c r="B229" s="444"/>
      <c r="C229" s="372">
        <f>'Impact Assessment Results'!H40</f>
        <v>0</v>
      </c>
      <c r="D229" s="285">
        <f>'Impact Assessment Results'!I39</f>
        <v>0</v>
      </c>
      <c r="E229" s="286">
        <f>'Impact Assessment Results'!J40</f>
        <v>0</v>
      </c>
      <c r="F229" s="720"/>
      <c r="G229" s="398" t="s">
        <v>9</v>
      </c>
      <c r="H229" s="399" t="s">
        <v>9</v>
      </c>
      <c r="I229" s="400" t="s">
        <v>9</v>
      </c>
      <c r="J229" s="326">
        <f>'Threat Assessment Results'!G314</f>
        <v>0</v>
      </c>
      <c r="K229" s="326">
        <f>'Threat Assessment Results'!I314</f>
        <v>0</v>
      </c>
      <c r="L229" s="435">
        <f t="shared" si="74"/>
        <v>0</v>
      </c>
      <c r="M229" s="436">
        <f t="shared" si="75"/>
        <v>0</v>
      </c>
      <c r="N229" s="437">
        <f t="shared" si="76"/>
        <v>0</v>
      </c>
      <c r="O229" s="438">
        <f t="shared" si="77"/>
        <v>0</v>
      </c>
      <c r="P229" s="208" t="str">
        <f t="shared" si="69"/>
        <v>LOW</v>
      </c>
      <c r="Q229" s="483" t="s">
        <v>312</v>
      </c>
      <c r="R229" s="340" t="s">
        <v>311</v>
      </c>
      <c r="S229" s="729"/>
      <c r="T229" s="729"/>
      <c r="U229" s="208" t="s">
        <v>351</v>
      </c>
    </row>
    <row r="230" spans="2:21" ht="15" thickBot="1" x14ac:dyDescent="0.35">
      <c r="B230" s="444"/>
      <c r="C230" s="372">
        <f>'Impact Assessment Results'!H41</f>
        <v>0</v>
      </c>
      <c r="D230" s="285">
        <f>'Impact Assessment Results'!I40</f>
        <v>0</v>
      </c>
      <c r="E230" s="286">
        <f>'Impact Assessment Results'!J41</f>
        <v>0</v>
      </c>
      <c r="F230" s="720"/>
      <c r="G230" s="398" t="s">
        <v>9</v>
      </c>
      <c r="H230" s="399" t="s">
        <v>9</v>
      </c>
      <c r="I230" s="400" t="s">
        <v>9</v>
      </c>
      <c r="J230" s="326">
        <f>'Threat Assessment Results'!G322</f>
        <v>0</v>
      </c>
      <c r="K230" s="326">
        <f>'Threat Assessment Results'!I322</f>
        <v>0</v>
      </c>
      <c r="L230" s="435">
        <f t="shared" si="74"/>
        <v>0</v>
      </c>
      <c r="M230" s="436">
        <f t="shared" si="75"/>
        <v>0</v>
      </c>
      <c r="N230" s="437">
        <f t="shared" si="76"/>
        <v>0</v>
      </c>
      <c r="O230" s="438">
        <f t="shared" si="77"/>
        <v>0</v>
      </c>
      <c r="P230" s="208" t="str">
        <f t="shared" si="69"/>
        <v>LOW</v>
      </c>
      <c r="Q230" s="483" t="s">
        <v>314</v>
      </c>
      <c r="R230" s="340" t="s">
        <v>311</v>
      </c>
      <c r="S230" s="729"/>
      <c r="T230" s="729"/>
      <c r="U230" s="208" t="s">
        <v>351</v>
      </c>
    </row>
    <row r="231" spans="2:21" ht="15" thickBot="1" x14ac:dyDescent="0.35">
      <c r="B231" s="444"/>
      <c r="C231" s="463">
        <f>'Impact Assessment Results'!H42</f>
        <v>0</v>
      </c>
      <c r="D231" s="464">
        <f>'Impact Assessment Results'!I42</f>
        <v>0</v>
      </c>
      <c r="E231" s="465">
        <f>'Impact Assessment Results'!J42</f>
        <v>0</v>
      </c>
      <c r="F231" s="720"/>
      <c r="G231" s="466" t="s">
        <v>9</v>
      </c>
      <c r="H231" s="467" t="s">
        <v>9</v>
      </c>
      <c r="I231" s="468" t="s">
        <v>9</v>
      </c>
      <c r="J231" s="469">
        <f>'Threat Assessment Results'!G330</f>
        <v>0</v>
      </c>
      <c r="K231" s="326">
        <f>'Threat Assessment Results'!I330</f>
        <v>0</v>
      </c>
      <c r="L231" s="471">
        <f t="shared" si="74"/>
        <v>0</v>
      </c>
      <c r="M231" s="472">
        <f t="shared" si="75"/>
        <v>0</v>
      </c>
      <c r="N231" s="473">
        <f t="shared" si="76"/>
        <v>0</v>
      </c>
      <c r="O231" s="470">
        <f t="shared" si="77"/>
        <v>0</v>
      </c>
      <c r="P231" s="208" t="str">
        <f t="shared" si="69"/>
        <v>LOW</v>
      </c>
      <c r="Q231" s="483" t="s">
        <v>314</v>
      </c>
      <c r="R231" s="340" t="s">
        <v>311</v>
      </c>
      <c r="S231" s="729"/>
      <c r="T231" s="729"/>
      <c r="U231" s="208" t="s">
        <v>351</v>
      </c>
    </row>
    <row r="232" spans="2:21" ht="15" thickBot="1" x14ac:dyDescent="0.35">
      <c r="B232" s="445"/>
      <c r="C232" s="373">
        <f>'Impact Assessment Results'!H43</f>
        <v>0</v>
      </c>
      <c r="D232" s="287">
        <f>'Impact Assessment Results'!I43</f>
        <v>0</v>
      </c>
      <c r="E232" s="301">
        <f>'Impact Assessment Results'!J43</f>
        <v>0</v>
      </c>
      <c r="F232" s="706"/>
      <c r="G232" s="401" t="s">
        <v>9</v>
      </c>
      <c r="H232" s="401" t="s">
        <v>9</v>
      </c>
      <c r="I232" s="401" t="s">
        <v>9</v>
      </c>
      <c r="J232" s="327">
        <f>'Threat Assessment Results'!G338</f>
        <v>0</v>
      </c>
      <c r="K232" s="327">
        <f>'Threat Assessment Results'!I338</f>
        <v>0</v>
      </c>
      <c r="L232" s="471">
        <f t="shared" si="74"/>
        <v>0</v>
      </c>
      <c r="M232" s="472">
        <f t="shared" si="75"/>
        <v>0</v>
      </c>
      <c r="N232" s="473">
        <f t="shared" si="76"/>
        <v>0</v>
      </c>
      <c r="O232" s="470">
        <f t="shared" si="77"/>
        <v>0</v>
      </c>
      <c r="P232" s="208" t="str">
        <f t="shared" si="69"/>
        <v>LOW</v>
      </c>
      <c r="Q232" s="487" t="s">
        <v>314</v>
      </c>
      <c r="R232" s="341" t="s">
        <v>311</v>
      </c>
      <c r="S232" s="732"/>
      <c r="T232" s="732"/>
      <c r="U232" s="208" t="s">
        <v>351</v>
      </c>
    </row>
    <row r="233" spans="2:21" ht="15.75" customHeight="1" thickBot="1" x14ac:dyDescent="0.35">
      <c r="B233" s="443"/>
      <c r="C233" s="371">
        <f>'Impact Assessment Results'!H25</f>
        <v>4</v>
      </c>
      <c r="D233" s="284">
        <f>'Impact Assessment Results'!I25</f>
        <v>2</v>
      </c>
      <c r="E233" s="300">
        <f>'Impact Assessment Results'!J25</f>
        <v>1</v>
      </c>
      <c r="F233" s="719"/>
      <c r="G233" s="395" t="s">
        <v>9</v>
      </c>
      <c r="H233" s="396" t="s">
        <v>9</v>
      </c>
      <c r="I233" s="397" t="s">
        <v>9</v>
      </c>
      <c r="J233" s="325">
        <f>'Threat Assessment Results'!G195</f>
        <v>0</v>
      </c>
      <c r="K233" s="325">
        <f>'Threat Assessment Results'!I195</f>
        <v>0</v>
      </c>
      <c r="L233" s="431">
        <f t="shared" ref="L233:L251" si="78">IF(G233=""," ",C233+J233+K233)</f>
        <v>4</v>
      </c>
      <c r="M233" s="432">
        <f t="shared" ref="M233:M251" si="79">IF(H233=""," ",D233+J233+K233)</f>
        <v>2</v>
      </c>
      <c r="N233" s="433">
        <f t="shared" ref="N233:N251" si="80">IF(I233=""," ",E233+J233+K233)</f>
        <v>1</v>
      </c>
      <c r="O233" s="434">
        <f t="shared" ref="O233:O251" si="81">MAX(L233:N233)</f>
        <v>4</v>
      </c>
      <c r="P233" s="208" t="str">
        <f t="shared" si="69"/>
        <v>MEDIUM</v>
      </c>
      <c r="Q233" s="484" t="s">
        <v>314</v>
      </c>
      <c r="R233" s="339" t="s">
        <v>311</v>
      </c>
      <c r="S233" s="728"/>
      <c r="T233" s="728"/>
      <c r="U233" s="208" t="s">
        <v>351</v>
      </c>
    </row>
    <row r="234" spans="2:21" ht="15" thickBot="1" x14ac:dyDescent="0.35">
      <c r="B234" s="444"/>
      <c r="C234" s="372">
        <f>'Impact Assessment Results'!H26</f>
        <v>2</v>
      </c>
      <c r="D234" s="285">
        <f>'Impact Assessment Results'!I26</f>
        <v>1</v>
      </c>
      <c r="E234" s="286">
        <f>'Impact Assessment Results'!J26</f>
        <v>1</v>
      </c>
      <c r="F234" s="720"/>
      <c r="G234" s="398" t="s">
        <v>9</v>
      </c>
      <c r="H234" s="399" t="s">
        <v>9</v>
      </c>
      <c r="I234" s="400" t="s">
        <v>9</v>
      </c>
      <c r="J234" s="326">
        <f>'Threat Assessment Results'!G203</f>
        <v>0</v>
      </c>
      <c r="K234" s="326">
        <f>'Threat Assessment Results'!I203</f>
        <v>0</v>
      </c>
      <c r="L234" s="435">
        <f t="shared" si="78"/>
        <v>2</v>
      </c>
      <c r="M234" s="436">
        <f t="shared" si="79"/>
        <v>1</v>
      </c>
      <c r="N234" s="437">
        <f t="shared" si="80"/>
        <v>1</v>
      </c>
      <c r="O234" s="438">
        <f t="shared" si="81"/>
        <v>2</v>
      </c>
      <c r="P234" s="208" t="str">
        <f t="shared" si="69"/>
        <v>LOW</v>
      </c>
      <c r="Q234" s="483" t="s">
        <v>314</v>
      </c>
      <c r="R234" s="340" t="s">
        <v>311</v>
      </c>
      <c r="S234" s="729"/>
      <c r="T234" s="729"/>
      <c r="U234" s="208" t="s">
        <v>351</v>
      </c>
    </row>
    <row r="235" spans="2:21" ht="15" thickBot="1" x14ac:dyDescent="0.35">
      <c r="B235" s="444"/>
      <c r="C235" s="372">
        <f>'Impact Assessment Results'!H27</f>
        <v>4</v>
      </c>
      <c r="D235" s="285">
        <f>'Impact Assessment Results'!I27</f>
        <v>4</v>
      </c>
      <c r="E235" s="286">
        <f>'Impact Assessment Results'!J27</f>
        <v>0</v>
      </c>
      <c r="F235" s="720"/>
      <c r="G235" s="398" t="s">
        <v>9</v>
      </c>
      <c r="H235" s="399" t="s">
        <v>9</v>
      </c>
      <c r="I235" s="400" t="s">
        <v>9</v>
      </c>
      <c r="J235" s="326">
        <f>'Threat Assessment Results'!G211</f>
        <v>0</v>
      </c>
      <c r="K235" s="326">
        <f>'Threat Assessment Results'!I211</f>
        <v>0</v>
      </c>
      <c r="L235" s="435">
        <f t="shared" si="78"/>
        <v>4</v>
      </c>
      <c r="M235" s="436">
        <f t="shared" si="79"/>
        <v>4</v>
      </c>
      <c r="N235" s="437">
        <f t="shared" si="80"/>
        <v>0</v>
      </c>
      <c r="O235" s="438">
        <f t="shared" si="81"/>
        <v>4</v>
      </c>
      <c r="P235" s="208" t="str">
        <f t="shared" si="69"/>
        <v>MEDIUM</v>
      </c>
      <c r="Q235" s="483" t="s">
        <v>314</v>
      </c>
      <c r="R235" s="340" t="s">
        <v>311</v>
      </c>
      <c r="S235" s="729"/>
      <c r="T235" s="729"/>
      <c r="U235" s="208" t="s">
        <v>351</v>
      </c>
    </row>
    <row r="236" spans="2:21" ht="15" thickBot="1" x14ac:dyDescent="0.35">
      <c r="B236" s="444"/>
      <c r="C236" s="372">
        <f>'Impact Assessment Results'!H28</f>
        <v>0</v>
      </c>
      <c r="D236" s="285">
        <f>'Impact Assessment Results'!I28</f>
        <v>0</v>
      </c>
      <c r="E236" s="286">
        <f>'Impact Assessment Results'!J28</f>
        <v>0</v>
      </c>
      <c r="F236" s="720"/>
      <c r="G236" s="398" t="s">
        <v>9</v>
      </c>
      <c r="H236" s="399" t="s">
        <v>9</v>
      </c>
      <c r="I236" s="400" t="s">
        <v>9</v>
      </c>
      <c r="J236" s="326">
        <f>'Threat Assessment Results'!G219</f>
        <v>0</v>
      </c>
      <c r="K236" s="326">
        <f>'Threat Assessment Results'!I219</f>
        <v>0</v>
      </c>
      <c r="L236" s="435">
        <f t="shared" si="78"/>
        <v>0</v>
      </c>
      <c r="M236" s="436">
        <f t="shared" si="79"/>
        <v>0</v>
      </c>
      <c r="N236" s="437">
        <f t="shared" si="80"/>
        <v>0</v>
      </c>
      <c r="O236" s="438">
        <f t="shared" si="81"/>
        <v>0</v>
      </c>
      <c r="P236" s="208" t="str">
        <f t="shared" si="69"/>
        <v>LOW</v>
      </c>
      <c r="Q236" s="483" t="s">
        <v>314</v>
      </c>
      <c r="R236" s="340" t="s">
        <v>311</v>
      </c>
      <c r="S236" s="729"/>
      <c r="T236" s="729"/>
      <c r="U236" s="208" t="s">
        <v>351</v>
      </c>
    </row>
    <row r="237" spans="2:21" ht="15" thickBot="1" x14ac:dyDescent="0.35">
      <c r="B237" s="444"/>
      <c r="C237" s="372">
        <f>'Impact Assessment Results'!H29</f>
        <v>0</v>
      </c>
      <c r="D237" s="285">
        <f>'Impact Assessment Results'!I29</f>
        <v>0</v>
      </c>
      <c r="E237" s="286">
        <f>'Impact Assessment Results'!J29</f>
        <v>0</v>
      </c>
      <c r="F237" s="720"/>
      <c r="G237" s="398" t="s">
        <v>9</v>
      </c>
      <c r="H237" s="399" t="s">
        <v>9</v>
      </c>
      <c r="I237" s="400" t="s">
        <v>9</v>
      </c>
      <c r="J237" s="326">
        <f>'Threat Assessment Results'!G227</f>
        <v>0</v>
      </c>
      <c r="K237" s="326">
        <f>'Threat Assessment Results'!I227</f>
        <v>0</v>
      </c>
      <c r="L237" s="435">
        <f t="shared" si="78"/>
        <v>0</v>
      </c>
      <c r="M237" s="436">
        <f t="shared" si="79"/>
        <v>0</v>
      </c>
      <c r="N237" s="437">
        <f t="shared" si="80"/>
        <v>0</v>
      </c>
      <c r="O237" s="438">
        <f t="shared" si="81"/>
        <v>0</v>
      </c>
      <c r="P237" s="208" t="str">
        <f t="shared" si="69"/>
        <v>LOW</v>
      </c>
      <c r="Q237" s="483" t="s">
        <v>314</v>
      </c>
      <c r="R237" s="340" t="s">
        <v>311</v>
      </c>
      <c r="S237" s="729"/>
      <c r="T237" s="729"/>
      <c r="U237" s="208" t="s">
        <v>351</v>
      </c>
    </row>
    <row r="238" spans="2:21" ht="15" thickBot="1" x14ac:dyDescent="0.35">
      <c r="B238" s="444"/>
      <c r="C238" s="372">
        <f>'Impact Assessment Results'!H30</f>
        <v>0</v>
      </c>
      <c r="D238" s="285">
        <f>'Impact Assessment Results'!I30</f>
        <v>0</v>
      </c>
      <c r="E238" s="286">
        <f>'Impact Assessment Results'!J30</f>
        <v>0</v>
      </c>
      <c r="F238" s="720"/>
      <c r="G238" s="398" t="s">
        <v>9</v>
      </c>
      <c r="H238" s="399" t="s">
        <v>9</v>
      </c>
      <c r="I238" s="400" t="s">
        <v>9</v>
      </c>
      <c r="J238" s="326">
        <f>'Threat Assessment Results'!G235</f>
        <v>0</v>
      </c>
      <c r="K238" s="326">
        <f>'Threat Assessment Results'!I235</f>
        <v>0</v>
      </c>
      <c r="L238" s="435">
        <f t="shared" si="78"/>
        <v>0</v>
      </c>
      <c r="M238" s="436">
        <f t="shared" si="79"/>
        <v>0</v>
      </c>
      <c r="N238" s="437">
        <f t="shared" si="80"/>
        <v>0</v>
      </c>
      <c r="O238" s="438">
        <f t="shared" si="81"/>
        <v>0</v>
      </c>
      <c r="P238" s="208" t="str">
        <f t="shared" si="69"/>
        <v>LOW</v>
      </c>
      <c r="Q238" s="483" t="s">
        <v>314</v>
      </c>
      <c r="R238" s="340" t="s">
        <v>311</v>
      </c>
      <c r="S238" s="729"/>
      <c r="T238" s="729"/>
      <c r="U238" s="208" t="s">
        <v>351</v>
      </c>
    </row>
    <row r="239" spans="2:21" ht="15" thickBot="1" x14ac:dyDescent="0.35">
      <c r="B239" s="444"/>
      <c r="C239" s="372">
        <f>'Impact Assessment Results'!H31</f>
        <v>0</v>
      </c>
      <c r="D239" s="285">
        <f>'Impact Assessment Results'!I31</f>
        <v>0</v>
      </c>
      <c r="E239" s="286">
        <f>'Impact Assessment Results'!J31</f>
        <v>0</v>
      </c>
      <c r="F239" s="720"/>
      <c r="G239" s="398" t="s">
        <v>9</v>
      </c>
      <c r="H239" s="399" t="s">
        <v>9</v>
      </c>
      <c r="I239" s="400" t="s">
        <v>9</v>
      </c>
      <c r="J239" s="326">
        <f>'Threat Assessment Results'!G243</f>
        <v>0</v>
      </c>
      <c r="K239" s="326">
        <f>'Threat Assessment Results'!I243</f>
        <v>0</v>
      </c>
      <c r="L239" s="435">
        <f t="shared" si="78"/>
        <v>0</v>
      </c>
      <c r="M239" s="436">
        <f t="shared" si="79"/>
        <v>0</v>
      </c>
      <c r="N239" s="437">
        <f t="shared" si="80"/>
        <v>0</v>
      </c>
      <c r="O239" s="438">
        <f t="shared" si="81"/>
        <v>0</v>
      </c>
      <c r="P239" s="208" t="str">
        <f t="shared" si="69"/>
        <v>LOW</v>
      </c>
      <c r="Q239" s="483" t="s">
        <v>314</v>
      </c>
      <c r="R239" s="340" t="s">
        <v>311</v>
      </c>
      <c r="S239" s="729"/>
      <c r="T239" s="729"/>
      <c r="U239" s="208" t="s">
        <v>351</v>
      </c>
    </row>
    <row r="240" spans="2:21" ht="15" thickBot="1" x14ac:dyDescent="0.35">
      <c r="B240" s="444"/>
      <c r="C240" s="372">
        <f>'Impact Assessment Results'!H32</f>
        <v>0</v>
      </c>
      <c r="D240" s="285">
        <f>'Impact Assessment Results'!I32</f>
        <v>0</v>
      </c>
      <c r="E240" s="286">
        <f>'Impact Assessment Results'!J32</f>
        <v>0</v>
      </c>
      <c r="F240" s="720"/>
      <c r="G240" s="398" t="s">
        <v>9</v>
      </c>
      <c r="H240" s="399" t="s">
        <v>9</v>
      </c>
      <c r="I240" s="400" t="s">
        <v>9</v>
      </c>
      <c r="J240" s="326">
        <f>'Threat Assessment Results'!G251</f>
        <v>0</v>
      </c>
      <c r="K240" s="326">
        <f>'Threat Assessment Results'!I251</f>
        <v>0</v>
      </c>
      <c r="L240" s="435">
        <f t="shared" si="78"/>
        <v>0</v>
      </c>
      <c r="M240" s="436">
        <f t="shared" si="79"/>
        <v>0</v>
      </c>
      <c r="N240" s="437">
        <f t="shared" si="80"/>
        <v>0</v>
      </c>
      <c r="O240" s="438">
        <f t="shared" si="81"/>
        <v>0</v>
      </c>
      <c r="P240" s="208" t="str">
        <f t="shared" si="69"/>
        <v>LOW</v>
      </c>
      <c r="Q240" s="483" t="s">
        <v>314</v>
      </c>
      <c r="R240" s="340" t="s">
        <v>311</v>
      </c>
      <c r="S240" s="729"/>
      <c r="T240" s="729"/>
      <c r="U240" s="208" t="s">
        <v>351</v>
      </c>
    </row>
    <row r="241" spans="2:21" ht="15" thickBot="1" x14ac:dyDescent="0.35">
      <c r="B241" s="444"/>
      <c r="C241" s="372">
        <f>'Impact Assessment Results'!H33</f>
        <v>0</v>
      </c>
      <c r="D241" s="285">
        <f>'Impact Assessment Results'!I33</f>
        <v>0</v>
      </c>
      <c r="E241" s="286">
        <f>'Impact Assessment Results'!J33</f>
        <v>0</v>
      </c>
      <c r="F241" s="720"/>
      <c r="G241" s="398" t="s">
        <v>9</v>
      </c>
      <c r="H241" s="399" t="s">
        <v>9</v>
      </c>
      <c r="I241" s="400" t="s">
        <v>9</v>
      </c>
      <c r="J241" s="326">
        <f>'Threat Assessment Results'!G259</f>
        <v>0</v>
      </c>
      <c r="K241" s="326">
        <f>'Threat Assessment Results'!I259</f>
        <v>0</v>
      </c>
      <c r="L241" s="435">
        <f t="shared" si="78"/>
        <v>0</v>
      </c>
      <c r="M241" s="436">
        <f t="shared" si="79"/>
        <v>0</v>
      </c>
      <c r="N241" s="437">
        <f t="shared" si="80"/>
        <v>0</v>
      </c>
      <c r="O241" s="438">
        <f t="shared" si="81"/>
        <v>0</v>
      </c>
      <c r="P241" s="208" t="str">
        <f t="shared" si="69"/>
        <v>LOW</v>
      </c>
      <c r="Q241" s="483" t="s">
        <v>314</v>
      </c>
      <c r="R241" s="340" t="s">
        <v>311</v>
      </c>
      <c r="S241" s="729"/>
      <c r="T241" s="729"/>
      <c r="U241" s="208" t="s">
        <v>351</v>
      </c>
    </row>
    <row r="242" spans="2:21" ht="15" thickBot="1" x14ac:dyDescent="0.35">
      <c r="B242" s="444"/>
      <c r="C242" s="372">
        <f>'Impact Assessment Results'!H34</f>
        <v>0</v>
      </c>
      <c r="D242" s="285">
        <f>'Impact Assessment Results'!I34</f>
        <v>0</v>
      </c>
      <c r="E242" s="286">
        <f>'Impact Assessment Results'!J34</f>
        <v>0</v>
      </c>
      <c r="F242" s="720"/>
      <c r="G242" s="398" t="s">
        <v>9</v>
      </c>
      <c r="H242" s="399" t="s">
        <v>9</v>
      </c>
      <c r="I242" s="400" t="s">
        <v>9</v>
      </c>
      <c r="J242" s="326">
        <f>'Threat Assessment Results'!G267</f>
        <v>0</v>
      </c>
      <c r="K242" s="326">
        <f>'Threat Assessment Results'!I267</f>
        <v>0</v>
      </c>
      <c r="L242" s="435">
        <f t="shared" si="78"/>
        <v>0</v>
      </c>
      <c r="M242" s="436">
        <f t="shared" si="79"/>
        <v>0</v>
      </c>
      <c r="N242" s="437">
        <f t="shared" si="80"/>
        <v>0</v>
      </c>
      <c r="O242" s="438">
        <f t="shared" si="81"/>
        <v>0</v>
      </c>
      <c r="P242" s="208" t="str">
        <f t="shared" si="69"/>
        <v>LOW</v>
      </c>
      <c r="Q242" s="483" t="s">
        <v>314</v>
      </c>
      <c r="R242" s="340" t="s">
        <v>311</v>
      </c>
      <c r="S242" s="729"/>
      <c r="T242" s="729"/>
      <c r="U242" s="208" t="s">
        <v>351</v>
      </c>
    </row>
    <row r="243" spans="2:21" ht="15" thickBot="1" x14ac:dyDescent="0.35">
      <c r="B243" s="444"/>
      <c r="C243" s="372">
        <f>'Impact Assessment Results'!H35</f>
        <v>0</v>
      </c>
      <c r="D243" s="285">
        <f>'Impact Assessment Results'!I35</f>
        <v>0</v>
      </c>
      <c r="E243" s="286">
        <f>'Impact Assessment Results'!J35</f>
        <v>0</v>
      </c>
      <c r="F243" s="720"/>
      <c r="G243" s="398" t="s">
        <v>9</v>
      </c>
      <c r="H243" s="399" t="s">
        <v>9</v>
      </c>
      <c r="I243" s="400" t="s">
        <v>9</v>
      </c>
      <c r="J243" s="326">
        <f>'Threat Assessment Results'!G275</f>
        <v>0</v>
      </c>
      <c r="K243" s="326">
        <f>'Threat Assessment Results'!I275</f>
        <v>0</v>
      </c>
      <c r="L243" s="435">
        <f t="shared" si="78"/>
        <v>0</v>
      </c>
      <c r="M243" s="436">
        <f t="shared" si="79"/>
        <v>0</v>
      </c>
      <c r="N243" s="437">
        <f t="shared" si="80"/>
        <v>0</v>
      </c>
      <c r="O243" s="438">
        <f t="shared" si="81"/>
        <v>0</v>
      </c>
      <c r="P243" s="208" t="str">
        <f t="shared" si="69"/>
        <v>LOW</v>
      </c>
      <c r="Q243" s="483" t="s">
        <v>314</v>
      </c>
      <c r="R243" s="340" t="s">
        <v>311</v>
      </c>
      <c r="S243" s="729"/>
      <c r="T243" s="729"/>
      <c r="U243" s="208" t="s">
        <v>351</v>
      </c>
    </row>
    <row r="244" spans="2:21" ht="15" thickBot="1" x14ac:dyDescent="0.35">
      <c r="B244" s="444"/>
      <c r="C244" s="372">
        <f>'Impact Assessment Results'!H36</f>
        <v>0</v>
      </c>
      <c r="D244" s="285">
        <f>'Impact Assessment Results'!I36</f>
        <v>0</v>
      </c>
      <c r="E244" s="286">
        <f>'Impact Assessment Results'!J36</f>
        <v>0</v>
      </c>
      <c r="F244" s="720"/>
      <c r="G244" s="398" t="s">
        <v>9</v>
      </c>
      <c r="H244" s="399" t="s">
        <v>9</v>
      </c>
      <c r="I244" s="400" t="s">
        <v>9</v>
      </c>
      <c r="J244" s="326">
        <f>'Threat Assessment Results'!G283</f>
        <v>0</v>
      </c>
      <c r="K244" s="326">
        <f>'Threat Assessment Results'!I283</f>
        <v>0</v>
      </c>
      <c r="L244" s="435">
        <f t="shared" si="78"/>
        <v>0</v>
      </c>
      <c r="M244" s="436">
        <f t="shared" si="79"/>
        <v>0</v>
      </c>
      <c r="N244" s="437">
        <f t="shared" si="80"/>
        <v>0</v>
      </c>
      <c r="O244" s="438">
        <f t="shared" si="81"/>
        <v>0</v>
      </c>
      <c r="P244" s="208" t="str">
        <f t="shared" si="69"/>
        <v>LOW</v>
      </c>
      <c r="Q244" s="483" t="s">
        <v>314</v>
      </c>
      <c r="R244" s="340" t="s">
        <v>311</v>
      </c>
      <c r="S244" s="729"/>
      <c r="T244" s="729"/>
      <c r="U244" s="208" t="s">
        <v>351</v>
      </c>
    </row>
    <row r="245" spans="2:21" ht="15" thickBot="1" x14ac:dyDescent="0.35">
      <c r="B245" s="444"/>
      <c r="C245" s="372">
        <f>'Impact Assessment Results'!H37</f>
        <v>0</v>
      </c>
      <c r="D245" s="285">
        <f>'Impact Assessment Results'!I37</f>
        <v>0</v>
      </c>
      <c r="E245" s="286">
        <f>'Impact Assessment Results'!J37</f>
        <v>0</v>
      </c>
      <c r="F245" s="720"/>
      <c r="G245" s="398" t="s">
        <v>9</v>
      </c>
      <c r="H245" s="399" t="s">
        <v>9</v>
      </c>
      <c r="I245" s="400" t="s">
        <v>9</v>
      </c>
      <c r="J245" s="326">
        <f>'Threat Assessment Results'!G291</f>
        <v>0</v>
      </c>
      <c r="K245" s="326">
        <f>'Threat Assessment Results'!I291</f>
        <v>0</v>
      </c>
      <c r="L245" s="435">
        <f t="shared" si="78"/>
        <v>0</v>
      </c>
      <c r="M245" s="436">
        <f t="shared" si="79"/>
        <v>0</v>
      </c>
      <c r="N245" s="437">
        <f t="shared" si="80"/>
        <v>0</v>
      </c>
      <c r="O245" s="438">
        <f t="shared" si="81"/>
        <v>0</v>
      </c>
      <c r="P245" s="208" t="str">
        <f t="shared" si="69"/>
        <v>LOW</v>
      </c>
      <c r="Q245" s="483" t="s">
        <v>314</v>
      </c>
      <c r="R245" s="340" t="s">
        <v>311</v>
      </c>
      <c r="S245" s="729"/>
      <c r="T245" s="729"/>
      <c r="U245" s="208" t="s">
        <v>351</v>
      </c>
    </row>
    <row r="246" spans="2:21" ht="15" thickBot="1" x14ac:dyDescent="0.35">
      <c r="B246" s="444"/>
      <c r="C246" s="372">
        <f>'Impact Assessment Results'!H38</f>
        <v>0</v>
      </c>
      <c r="D246" s="285">
        <f>'Impact Assessment Results'!I38</f>
        <v>0</v>
      </c>
      <c r="E246" s="286">
        <f>'Impact Assessment Results'!J38</f>
        <v>0</v>
      </c>
      <c r="F246" s="720"/>
      <c r="G246" s="398" t="s">
        <v>9</v>
      </c>
      <c r="H246" s="399" t="s">
        <v>9</v>
      </c>
      <c r="I246" s="400" t="s">
        <v>9</v>
      </c>
      <c r="J246" s="326">
        <f>'Threat Assessment Results'!G299</f>
        <v>0</v>
      </c>
      <c r="K246" s="326">
        <f>'Threat Assessment Results'!I299</f>
        <v>0</v>
      </c>
      <c r="L246" s="435">
        <f t="shared" si="78"/>
        <v>0</v>
      </c>
      <c r="M246" s="436">
        <f t="shared" si="79"/>
        <v>0</v>
      </c>
      <c r="N246" s="437">
        <f t="shared" si="80"/>
        <v>0</v>
      </c>
      <c r="O246" s="438">
        <f t="shared" si="81"/>
        <v>0</v>
      </c>
      <c r="P246" s="208" t="str">
        <f t="shared" si="69"/>
        <v>LOW</v>
      </c>
      <c r="Q246" s="483" t="s">
        <v>312</v>
      </c>
      <c r="R246" s="340" t="s">
        <v>311</v>
      </c>
      <c r="S246" s="730"/>
      <c r="T246" s="730"/>
      <c r="U246" s="208" t="s">
        <v>351</v>
      </c>
    </row>
    <row r="247" spans="2:21" ht="15" thickBot="1" x14ac:dyDescent="0.35">
      <c r="B247" s="444"/>
      <c r="C247" s="372">
        <f>'Impact Assessment Results'!H39</f>
        <v>0</v>
      </c>
      <c r="D247" s="285">
        <f>'Impact Assessment Results'!I39</f>
        <v>0</v>
      </c>
      <c r="E247" s="286">
        <f>'Impact Assessment Results'!J39</f>
        <v>0</v>
      </c>
      <c r="F247" s="720"/>
      <c r="G247" s="398" t="s">
        <v>9</v>
      </c>
      <c r="H247" s="399" t="s">
        <v>9</v>
      </c>
      <c r="I247" s="400" t="s">
        <v>9</v>
      </c>
      <c r="J247" s="326">
        <f>'Threat Assessment Results'!G307</f>
        <v>0</v>
      </c>
      <c r="K247" s="326">
        <f>'Threat Assessment Results'!I307</f>
        <v>0</v>
      </c>
      <c r="L247" s="435">
        <f t="shared" si="78"/>
        <v>0</v>
      </c>
      <c r="M247" s="436">
        <f t="shared" si="79"/>
        <v>0</v>
      </c>
      <c r="N247" s="437">
        <f t="shared" si="80"/>
        <v>0</v>
      </c>
      <c r="O247" s="438">
        <f t="shared" si="81"/>
        <v>0</v>
      </c>
      <c r="P247" s="208" t="str">
        <f t="shared" si="69"/>
        <v>LOW</v>
      </c>
      <c r="Q247" s="483" t="s">
        <v>314</v>
      </c>
      <c r="R247" s="340" t="s">
        <v>311</v>
      </c>
      <c r="S247" s="731"/>
      <c r="T247" s="731"/>
      <c r="U247" s="208" t="s">
        <v>351</v>
      </c>
    </row>
    <row r="248" spans="2:21" ht="15" thickBot="1" x14ac:dyDescent="0.35">
      <c r="B248" s="444"/>
      <c r="C248" s="372">
        <f>'Impact Assessment Results'!H40</f>
        <v>0</v>
      </c>
      <c r="D248" s="285">
        <f>'Impact Assessment Results'!I40</f>
        <v>0</v>
      </c>
      <c r="E248" s="286">
        <f>'Impact Assessment Results'!J40</f>
        <v>0</v>
      </c>
      <c r="F248" s="720"/>
      <c r="G248" s="398" t="s">
        <v>9</v>
      </c>
      <c r="H248" s="399" t="s">
        <v>9</v>
      </c>
      <c r="I248" s="400" t="s">
        <v>9</v>
      </c>
      <c r="J248" s="326">
        <f>'Threat Assessment Results'!G315</f>
        <v>0</v>
      </c>
      <c r="K248" s="326">
        <f>'Threat Assessment Results'!I315</f>
        <v>0</v>
      </c>
      <c r="L248" s="435">
        <f t="shared" si="78"/>
        <v>0</v>
      </c>
      <c r="M248" s="436">
        <f t="shared" si="79"/>
        <v>0</v>
      </c>
      <c r="N248" s="437">
        <f t="shared" si="80"/>
        <v>0</v>
      </c>
      <c r="O248" s="438">
        <f t="shared" si="81"/>
        <v>0</v>
      </c>
      <c r="P248" s="208" t="str">
        <f t="shared" si="69"/>
        <v>LOW</v>
      </c>
      <c r="Q248" s="483" t="s">
        <v>314</v>
      </c>
      <c r="R248" s="340" t="s">
        <v>311</v>
      </c>
      <c r="S248" s="729"/>
      <c r="T248" s="729"/>
      <c r="U248" s="208" t="s">
        <v>351</v>
      </c>
    </row>
    <row r="249" spans="2:21" ht="15" thickBot="1" x14ac:dyDescent="0.35">
      <c r="B249" s="444"/>
      <c r="C249" s="372">
        <f>'Impact Assessment Results'!H41</f>
        <v>0</v>
      </c>
      <c r="D249" s="285">
        <f>'Impact Assessment Results'!I41</f>
        <v>0</v>
      </c>
      <c r="E249" s="286">
        <f>'Impact Assessment Results'!J41</f>
        <v>0</v>
      </c>
      <c r="F249" s="720"/>
      <c r="G249" s="398" t="s">
        <v>9</v>
      </c>
      <c r="H249" s="399" t="s">
        <v>9</v>
      </c>
      <c r="I249" s="400" t="s">
        <v>9</v>
      </c>
      <c r="J249" s="326">
        <f>'Threat Assessment Results'!G323</f>
        <v>0</v>
      </c>
      <c r="K249" s="326">
        <f>'Threat Assessment Results'!I323</f>
        <v>0</v>
      </c>
      <c r="L249" s="435">
        <f t="shared" si="78"/>
        <v>0</v>
      </c>
      <c r="M249" s="436">
        <f t="shared" si="79"/>
        <v>0</v>
      </c>
      <c r="N249" s="437">
        <f t="shared" si="80"/>
        <v>0</v>
      </c>
      <c r="O249" s="438">
        <f t="shared" si="81"/>
        <v>0</v>
      </c>
      <c r="P249" s="208" t="str">
        <f t="shared" si="69"/>
        <v>LOW</v>
      </c>
      <c r="Q249" s="483" t="s">
        <v>314</v>
      </c>
      <c r="R249" s="340" t="s">
        <v>311</v>
      </c>
      <c r="S249" s="729"/>
      <c r="T249" s="729"/>
      <c r="U249" s="208" t="s">
        <v>351</v>
      </c>
    </row>
    <row r="250" spans="2:21" ht="15" thickBot="1" x14ac:dyDescent="0.35">
      <c r="B250" s="444"/>
      <c r="C250" s="463">
        <f>'Impact Assessment Results'!H42</f>
        <v>0</v>
      </c>
      <c r="D250" s="464">
        <f>'Impact Assessment Results'!I42</f>
        <v>0</v>
      </c>
      <c r="E250" s="465">
        <f>'Impact Assessment Results'!J42</f>
        <v>0</v>
      </c>
      <c r="F250" s="720"/>
      <c r="G250" s="466" t="s">
        <v>9</v>
      </c>
      <c r="H250" s="467" t="s">
        <v>9</v>
      </c>
      <c r="I250" s="468" t="s">
        <v>9</v>
      </c>
      <c r="J250" s="469">
        <f>'Threat Assessment Results'!G331</f>
        <v>0</v>
      </c>
      <c r="K250" s="326">
        <f>'Threat Assessment Results'!I331</f>
        <v>0</v>
      </c>
      <c r="L250" s="471">
        <f t="shared" si="78"/>
        <v>0</v>
      </c>
      <c r="M250" s="472">
        <f t="shared" si="79"/>
        <v>0</v>
      </c>
      <c r="N250" s="473">
        <f t="shared" si="80"/>
        <v>0</v>
      </c>
      <c r="O250" s="470">
        <f t="shared" si="81"/>
        <v>0</v>
      </c>
      <c r="P250" s="208" t="str">
        <f t="shared" si="69"/>
        <v>LOW</v>
      </c>
      <c r="Q250" s="483" t="s">
        <v>314</v>
      </c>
      <c r="R250" s="340" t="s">
        <v>311</v>
      </c>
      <c r="S250" s="729"/>
      <c r="T250" s="729"/>
      <c r="U250" s="208" t="s">
        <v>351</v>
      </c>
    </row>
    <row r="251" spans="2:21" ht="15" thickBot="1" x14ac:dyDescent="0.35">
      <c r="B251" s="445"/>
      <c r="C251" s="373">
        <f>'Impact Assessment Results'!H43</f>
        <v>0</v>
      </c>
      <c r="D251" s="287">
        <f>'Impact Assessment Results'!I43</f>
        <v>0</v>
      </c>
      <c r="E251" s="301">
        <f>'Impact Assessment Results'!J43</f>
        <v>0</v>
      </c>
      <c r="F251" s="706"/>
      <c r="G251" s="401" t="s">
        <v>9</v>
      </c>
      <c r="H251" s="401" t="s">
        <v>9</v>
      </c>
      <c r="I251" s="401" t="s">
        <v>9</v>
      </c>
      <c r="J251" s="327">
        <f>'Threat Assessment Results'!G339</f>
        <v>0</v>
      </c>
      <c r="K251" s="327">
        <f>'Threat Assessment Results'!I339</f>
        <v>0</v>
      </c>
      <c r="L251" s="471">
        <f t="shared" si="78"/>
        <v>0</v>
      </c>
      <c r="M251" s="472">
        <f t="shared" si="79"/>
        <v>0</v>
      </c>
      <c r="N251" s="473">
        <f t="shared" si="80"/>
        <v>0</v>
      </c>
      <c r="O251" s="470">
        <f t="shared" si="81"/>
        <v>0</v>
      </c>
      <c r="P251" s="208" t="str">
        <f t="shared" si="69"/>
        <v>LOW</v>
      </c>
      <c r="Q251" s="487" t="s">
        <v>314</v>
      </c>
      <c r="R251" s="341" t="s">
        <v>311</v>
      </c>
      <c r="S251" s="732"/>
      <c r="T251" s="732"/>
      <c r="U251" s="208" t="s">
        <v>351</v>
      </c>
    </row>
    <row r="252" spans="2:21" ht="30.75" customHeight="1" thickBot="1" x14ac:dyDescent="0.35">
      <c r="B252" s="443"/>
      <c r="C252" s="371">
        <f>'Impact Assessment Results'!H25</f>
        <v>4</v>
      </c>
      <c r="D252" s="284">
        <f>'Impact Assessment Results'!I25</f>
        <v>2</v>
      </c>
      <c r="E252" s="300">
        <f>'Impact Assessment Results'!J25</f>
        <v>1</v>
      </c>
      <c r="F252" s="719"/>
      <c r="G252" s="395" t="s">
        <v>9</v>
      </c>
      <c r="H252" s="396" t="s">
        <v>9</v>
      </c>
      <c r="I252" s="397" t="s">
        <v>9</v>
      </c>
      <c r="J252" s="325">
        <f>'Threat Assessment Results'!G196</f>
        <v>0</v>
      </c>
      <c r="K252" s="325">
        <f>'Threat Assessment Results'!I196</f>
        <v>0</v>
      </c>
      <c r="L252" s="431">
        <f t="shared" ref="L252:L270" si="82">IF(G252=""," ",C252+J252+K252)</f>
        <v>4</v>
      </c>
      <c r="M252" s="432">
        <f t="shared" ref="M252:M270" si="83">IF(H252=""," ",D252+J252+K252)</f>
        <v>2</v>
      </c>
      <c r="N252" s="433">
        <f t="shared" ref="N252:N270" si="84">IF(I252=""," ",E252+J252+K252)</f>
        <v>1</v>
      </c>
      <c r="O252" s="434">
        <f t="shared" ref="O252:O270" si="85">MAX(L252:N252)</f>
        <v>4</v>
      </c>
      <c r="P252" s="208" t="str">
        <f t="shared" si="69"/>
        <v>MEDIUM</v>
      </c>
      <c r="Q252" s="484" t="s">
        <v>312</v>
      </c>
      <c r="R252" s="339" t="s">
        <v>311</v>
      </c>
      <c r="S252" s="728"/>
      <c r="T252" s="728"/>
      <c r="U252" s="208" t="s">
        <v>351</v>
      </c>
    </row>
    <row r="253" spans="2:21" ht="30.75" customHeight="1" thickBot="1" x14ac:dyDescent="0.35">
      <c r="B253" s="444"/>
      <c r="C253" s="372">
        <f>'Impact Assessment Results'!H26</f>
        <v>2</v>
      </c>
      <c r="D253" s="285">
        <f>'Impact Assessment Results'!I26</f>
        <v>1</v>
      </c>
      <c r="E253" s="286">
        <f>'Impact Assessment Results'!J26</f>
        <v>1</v>
      </c>
      <c r="F253" s="720"/>
      <c r="G253" s="398" t="s">
        <v>9</v>
      </c>
      <c r="H253" s="399" t="s">
        <v>9</v>
      </c>
      <c r="I253" s="400" t="s">
        <v>9</v>
      </c>
      <c r="J253" s="326">
        <f>'Threat Assessment Results'!G204</f>
        <v>0</v>
      </c>
      <c r="K253" s="326">
        <f>'Threat Assessment Results'!I204</f>
        <v>0</v>
      </c>
      <c r="L253" s="435">
        <f t="shared" si="82"/>
        <v>2</v>
      </c>
      <c r="M253" s="436">
        <f t="shared" si="83"/>
        <v>1</v>
      </c>
      <c r="N253" s="437">
        <f t="shared" si="84"/>
        <v>1</v>
      </c>
      <c r="O253" s="438">
        <f t="shared" si="85"/>
        <v>2</v>
      </c>
      <c r="P253" s="208" t="str">
        <f t="shared" si="69"/>
        <v>LOW</v>
      </c>
      <c r="Q253" s="483" t="s">
        <v>314</v>
      </c>
      <c r="R253" s="340" t="s">
        <v>311</v>
      </c>
      <c r="S253" s="729"/>
      <c r="T253" s="729"/>
      <c r="U253" s="208" t="s">
        <v>351</v>
      </c>
    </row>
    <row r="254" spans="2:21" ht="15" thickBot="1" x14ac:dyDescent="0.35">
      <c r="B254" s="444"/>
      <c r="C254" s="372">
        <f>'Impact Assessment Results'!H27</f>
        <v>4</v>
      </c>
      <c r="D254" s="285">
        <f>'Impact Assessment Results'!I27</f>
        <v>4</v>
      </c>
      <c r="E254" s="286">
        <f>'Impact Assessment Results'!J27</f>
        <v>0</v>
      </c>
      <c r="F254" s="720"/>
      <c r="G254" s="398" t="s">
        <v>9</v>
      </c>
      <c r="H254" s="399" t="s">
        <v>9</v>
      </c>
      <c r="I254" s="400" t="s">
        <v>9</v>
      </c>
      <c r="J254" s="326">
        <f>'Threat Assessment Results'!G212</f>
        <v>0</v>
      </c>
      <c r="K254" s="326">
        <f>'Threat Assessment Results'!I212</f>
        <v>0</v>
      </c>
      <c r="L254" s="435">
        <f t="shared" si="82"/>
        <v>4</v>
      </c>
      <c r="M254" s="436">
        <f t="shared" si="83"/>
        <v>4</v>
      </c>
      <c r="N254" s="437">
        <f t="shared" si="84"/>
        <v>0</v>
      </c>
      <c r="O254" s="438">
        <f t="shared" si="85"/>
        <v>4</v>
      </c>
      <c r="P254" s="208" t="str">
        <f t="shared" si="69"/>
        <v>MEDIUM</v>
      </c>
      <c r="Q254" s="483" t="s">
        <v>312</v>
      </c>
      <c r="R254" s="340" t="s">
        <v>311</v>
      </c>
      <c r="S254" s="729"/>
      <c r="T254" s="729"/>
      <c r="U254" s="208" t="s">
        <v>351</v>
      </c>
    </row>
    <row r="255" spans="2:21" ht="15" thickBot="1" x14ac:dyDescent="0.35">
      <c r="B255" s="444"/>
      <c r="C255" s="372">
        <f>'Impact Assessment Results'!H28</f>
        <v>0</v>
      </c>
      <c r="D255" s="285">
        <f>'Impact Assessment Results'!I28</f>
        <v>0</v>
      </c>
      <c r="E255" s="286">
        <f>'Impact Assessment Results'!J28</f>
        <v>0</v>
      </c>
      <c r="F255" s="720"/>
      <c r="G255" s="398" t="s">
        <v>9</v>
      </c>
      <c r="H255" s="399" t="s">
        <v>9</v>
      </c>
      <c r="I255" s="400" t="s">
        <v>9</v>
      </c>
      <c r="J255" s="326">
        <f>'Threat Assessment Results'!G220</f>
        <v>0</v>
      </c>
      <c r="K255" s="326">
        <f>'Threat Assessment Results'!I220</f>
        <v>0</v>
      </c>
      <c r="L255" s="435">
        <f t="shared" si="82"/>
        <v>0</v>
      </c>
      <c r="M255" s="436">
        <f t="shared" si="83"/>
        <v>0</v>
      </c>
      <c r="N255" s="437">
        <f t="shared" si="84"/>
        <v>0</v>
      </c>
      <c r="O255" s="438">
        <f t="shared" si="85"/>
        <v>0</v>
      </c>
      <c r="P255" s="208" t="str">
        <f t="shared" si="69"/>
        <v>LOW</v>
      </c>
      <c r="Q255" s="483" t="s">
        <v>314</v>
      </c>
      <c r="R255" s="340" t="s">
        <v>311</v>
      </c>
      <c r="S255" s="729"/>
      <c r="T255" s="729"/>
      <c r="U255" s="208" t="s">
        <v>351</v>
      </c>
    </row>
    <row r="256" spans="2:21" ht="15" thickBot="1" x14ac:dyDescent="0.35">
      <c r="B256" s="444"/>
      <c r="C256" s="372">
        <f>'Impact Assessment Results'!H29</f>
        <v>0</v>
      </c>
      <c r="D256" s="285">
        <f>'Impact Assessment Results'!I29</f>
        <v>0</v>
      </c>
      <c r="E256" s="286">
        <f>'Impact Assessment Results'!J29</f>
        <v>0</v>
      </c>
      <c r="F256" s="720"/>
      <c r="G256" s="398" t="s">
        <v>9</v>
      </c>
      <c r="H256" s="399" t="s">
        <v>9</v>
      </c>
      <c r="I256" s="400" t="s">
        <v>9</v>
      </c>
      <c r="J256" s="326">
        <f>'Threat Assessment Results'!G228</f>
        <v>0</v>
      </c>
      <c r="K256" s="326">
        <f>'Threat Assessment Results'!I228</f>
        <v>0</v>
      </c>
      <c r="L256" s="435">
        <f t="shared" si="82"/>
        <v>0</v>
      </c>
      <c r="M256" s="436">
        <f t="shared" si="83"/>
        <v>0</v>
      </c>
      <c r="N256" s="437">
        <f t="shared" si="84"/>
        <v>0</v>
      </c>
      <c r="O256" s="438">
        <f t="shared" si="85"/>
        <v>0</v>
      </c>
      <c r="P256" s="208" t="str">
        <f t="shared" si="69"/>
        <v>LOW</v>
      </c>
      <c r="Q256" s="483" t="s">
        <v>312</v>
      </c>
      <c r="R256" s="340" t="s">
        <v>311</v>
      </c>
      <c r="S256" s="729"/>
      <c r="T256" s="729"/>
      <c r="U256" s="208" t="s">
        <v>351</v>
      </c>
    </row>
    <row r="257" spans="2:21" ht="15" thickBot="1" x14ac:dyDescent="0.35">
      <c r="B257" s="444"/>
      <c r="C257" s="372">
        <f>'Impact Assessment Results'!H30</f>
        <v>0</v>
      </c>
      <c r="D257" s="285">
        <f>'Impact Assessment Results'!I30</f>
        <v>0</v>
      </c>
      <c r="E257" s="286">
        <f>'Impact Assessment Results'!J30</f>
        <v>0</v>
      </c>
      <c r="F257" s="720"/>
      <c r="G257" s="398" t="s">
        <v>9</v>
      </c>
      <c r="H257" s="399" t="s">
        <v>9</v>
      </c>
      <c r="I257" s="400" t="s">
        <v>9</v>
      </c>
      <c r="J257" s="326">
        <f>'Threat Assessment Results'!G236</f>
        <v>0</v>
      </c>
      <c r="K257" s="326">
        <f>'Threat Assessment Results'!I236</f>
        <v>0</v>
      </c>
      <c r="L257" s="435">
        <f t="shared" si="82"/>
        <v>0</v>
      </c>
      <c r="M257" s="436">
        <f t="shared" si="83"/>
        <v>0</v>
      </c>
      <c r="N257" s="437">
        <f t="shared" si="84"/>
        <v>0</v>
      </c>
      <c r="O257" s="438">
        <f t="shared" si="85"/>
        <v>0</v>
      </c>
      <c r="P257" s="208" t="str">
        <f t="shared" si="69"/>
        <v>LOW</v>
      </c>
      <c r="Q257" s="483" t="s">
        <v>312</v>
      </c>
      <c r="R257" s="340" t="s">
        <v>311</v>
      </c>
      <c r="S257" s="729"/>
      <c r="T257" s="729"/>
      <c r="U257" s="208" t="s">
        <v>351</v>
      </c>
    </row>
    <row r="258" spans="2:21" ht="15" thickBot="1" x14ac:dyDescent="0.35">
      <c r="B258" s="444"/>
      <c r="C258" s="372">
        <f>'Impact Assessment Results'!H31</f>
        <v>0</v>
      </c>
      <c r="D258" s="285">
        <f>'Impact Assessment Results'!I31</f>
        <v>0</v>
      </c>
      <c r="E258" s="286">
        <f>'Impact Assessment Results'!J31</f>
        <v>0</v>
      </c>
      <c r="F258" s="720"/>
      <c r="G258" s="398" t="s">
        <v>9</v>
      </c>
      <c r="H258" s="399" t="s">
        <v>9</v>
      </c>
      <c r="I258" s="400" t="s">
        <v>9</v>
      </c>
      <c r="J258" s="326">
        <f>'Threat Assessment Results'!G244</f>
        <v>0</v>
      </c>
      <c r="K258" s="326">
        <f>'Threat Assessment Results'!I244</f>
        <v>0</v>
      </c>
      <c r="L258" s="435">
        <f t="shared" si="82"/>
        <v>0</v>
      </c>
      <c r="M258" s="436">
        <f t="shared" si="83"/>
        <v>0</v>
      </c>
      <c r="N258" s="437">
        <f t="shared" si="84"/>
        <v>0</v>
      </c>
      <c r="O258" s="438">
        <f t="shared" si="85"/>
        <v>0</v>
      </c>
      <c r="P258" s="208" t="str">
        <f t="shared" si="69"/>
        <v>LOW</v>
      </c>
      <c r="Q258" s="483" t="s">
        <v>312</v>
      </c>
      <c r="R258" s="340" t="s">
        <v>311</v>
      </c>
      <c r="S258" s="729"/>
      <c r="T258" s="729"/>
      <c r="U258" s="208" t="s">
        <v>351</v>
      </c>
    </row>
    <row r="259" spans="2:21" ht="15" thickBot="1" x14ac:dyDescent="0.35">
      <c r="B259" s="444"/>
      <c r="C259" s="372">
        <f>'Impact Assessment Results'!H32</f>
        <v>0</v>
      </c>
      <c r="D259" s="285">
        <f>'Impact Assessment Results'!I32</f>
        <v>0</v>
      </c>
      <c r="E259" s="286">
        <f>'Impact Assessment Results'!J32</f>
        <v>0</v>
      </c>
      <c r="F259" s="720"/>
      <c r="G259" s="398" t="s">
        <v>9</v>
      </c>
      <c r="H259" s="399" t="s">
        <v>9</v>
      </c>
      <c r="I259" s="400" t="s">
        <v>9</v>
      </c>
      <c r="J259" s="326">
        <f>'Threat Assessment Results'!G252</f>
        <v>0</v>
      </c>
      <c r="K259" s="326">
        <f>'Threat Assessment Results'!I252</f>
        <v>0</v>
      </c>
      <c r="L259" s="435">
        <f t="shared" si="82"/>
        <v>0</v>
      </c>
      <c r="M259" s="436">
        <f t="shared" si="83"/>
        <v>0</v>
      </c>
      <c r="N259" s="437">
        <f t="shared" si="84"/>
        <v>0</v>
      </c>
      <c r="O259" s="438">
        <f t="shared" si="85"/>
        <v>0</v>
      </c>
      <c r="P259" s="208" t="str">
        <f t="shared" si="69"/>
        <v>LOW</v>
      </c>
      <c r="Q259" s="483" t="s">
        <v>312</v>
      </c>
      <c r="R259" s="340" t="s">
        <v>311</v>
      </c>
      <c r="S259" s="729"/>
      <c r="T259" s="729"/>
      <c r="U259" s="208" t="s">
        <v>351</v>
      </c>
    </row>
    <row r="260" spans="2:21" ht="15" thickBot="1" x14ac:dyDescent="0.35">
      <c r="B260" s="444"/>
      <c r="C260" s="372">
        <f>'Impact Assessment Results'!H33</f>
        <v>0</v>
      </c>
      <c r="D260" s="285">
        <f>'Impact Assessment Results'!I33</f>
        <v>0</v>
      </c>
      <c r="E260" s="286">
        <f>'Impact Assessment Results'!J33</f>
        <v>0</v>
      </c>
      <c r="F260" s="720"/>
      <c r="G260" s="398" t="s">
        <v>9</v>
      </c>
      <c r="H260" s="399" t="s">
        <v>9</v>
      </c>
      <c r="I260" s="400" t="s">
        <v>9</v>
      </c>
      <c r="J260" s="326">
        <f>'Threat Assessment Results'!G260</f>
        <v>0</v>
      </c>
      <c r="K260" s="326">
        <f>'Threat Assessment Results'!I260</f>
        <v>0</v>
      </c>
      <c r="L260" s="435">
        <f t="shared" si="82"/>
        <v>0</v>
      </c>
      <c r="M260" s="436">
        <f t="shared" si="83"/>
        <v>0</v>
      </c>
      <c r="N260" s="437">
        <f t="shared" si="84"/>
        <v>0</v>
      </c>
      <c r="O260" s="438">
        <f t="shared" si="85"/>
        <v>0</v>
      </c>
      <c r="P260" s="208" t="str">
        <f t="shared" si="69"/>
        <v>LOW</v>
      </c>
      <c r="Q260" s="483" t="s">
        <v>312</v>
      </c>
      <c r="R260" s="340" t="s">
        <v>311</v>
      </c>
      <c r="S260" s="729"/>
      <c r="T260" s="729"/>
      <c r="U260" s="208" t="s">
        <v>351</v>
      </c>
    </row>
    <row r="261" spans="2:21" ht="15" thickBot="1" x14ac:dyDescent="0.35">
      <c r="B261" s="444"/>
      <c r="C261" s="372">
        <f>'Impact Assessment Results'!H34</f>
        <v>0</v>
      </c>
      <c r="D261" s="285">
        <f>'Impact Assessment Results'!I34</f>
        <v>0</v>
      </c>
      <c r="E261" s="286">
        <f>'Impact Assessment Results'!J34</f>
        <v>0</v>
      </c>
      <c r="F261" s="720"/>
      <c r="G261" s="398" t="s">
        <v>9</v>
      </c>
      <c r="H261" s="399" t="s">
        <v>9</v>
      </c>
      <c r="I261" s="400" t="s">
        <v>9</v>
      </c>
      <c r="J261" s="326">
        <f>'Threat Assessment Results'!G268</f>
        <v>0</v>
      </c>
      <c r="K261" s="326">
        <f>'Threat Assessment Results'!I268</f>
        <v>0</v>
      </c>
      <c r="L261" s="435">
        <f>IF(G261=""," ",C261+J261+K261)</f>
        <v>0</v>
      </c>
      <c r="M261" s="436">
        <f>IF(H261=""," ",D261+J261+K261)</f>
        <v>0</v>
      </c>
      <c r="N261" s="437">
        <f>IF(I261=""," ",E261+J261+K261)</f>
        <v>0</v>
      </c>
      <c r="O261" s="438">
        <f t="shared" si="85"/>
        <v>0</v>
      </c>
      <c r="P261" s="208" t="str">
        <f t="shared" si="69"/>
        <v>LOW</v>
      </c>
      <c r="Q261" s="483" t="s">
        <v>312</v>
      </c>
      <c r="R261" s="340" t="s">
        <v>311</v>
      </c>
      <c r="S261" s="729"/>
      <c r="T261" s="729"/>
      <c r="U261" s="208" t="s">
        <v>351</v>
      </c>
    </row>
    <row r="262" spans="2:21" ht="15" thickBot="1" x14ac:dyDescent="0.35">
      <c r="B262" s="444"/>
      <c r="C262" s="372">
        <f>'Impact Assessment Results'!H35</f>
        <v>0</v>
      </c>
      <c r="D262" s="285">
        <f>'Impact Assessment Results'!I35</f>
        <v>0</v>
      </c>
      <c r="E262" s="286">
        <f>'Impact Assessment Results'!J35</f>
        <v>0</v>
      </c>
      <c r="F262" s="720"/>
      <c r="G262" s="398" t="s">
        <v>9</v>
      </c>
      <c r="H262" s="399" t="s">
        <v>9</v>
      </c>
      <c r="I262" s="400" t="s">
        <v>9</v>
      </c>
      <c r="J262" s="326">
        <f>'Threat Assessment Results'!G276</f>
        <v>0</v>
      </c>
      <c r="K262" s="326">
        <f>'Threat Assessment Results'!I276</f>
        <v>0</v>
      </c>
      <c r="L262" s="435">
        <f t="shared" si="82"/>
        <v>0</v>
      </c>
      <c r="M262" s="436">
        <f t="shared" si="83"/>
        <v>0</v>
      </c>
      <c r="N262" s="437">
        <f t="shared" si="84"/>
        <v>0</v>
      </c>
      <c r="O262" s="438">
        <f t="shared" si="85"/>
        <v>0</v>
      </c>
      <c r="P262" s="208" t="str">
        <f t="shared" si="69"/>
        <v>LOW</v>
      </c>
      <c r="Q262" s="483" t="s">
        <v>312</v>
      </c>
      <c r="R262" s="340" t="s">
        <v>311</v>
      </c>
      <c r="S262" s="729"/>
      <c r="T262" s="729"/>
      <c r="U262" s="208" t="s">
        <v>351</v>
      </c>
    </row>
    <row r="263" spans="2:21" ht="15" thickBot="1" x14ac:dyDescent="0.35">
      <c r="B263" s="444"/>
      <c r="C263" s="372">
        <f>'Impact Assessment Results'!H36</f>
        <v>0</v>
      </c>
      <c r="D263" s="285">
        <f>'Impact Assessment Results'!I36</f>
        <v>0</v>
      </c>
      <c r="E263" s="286">
        <f>'Impact Assessment Results'!J36</f>
        <v>0</v>
      </c>
      <c r="F263" s="720"/>
      <c r="G263" s="398" t="s">
        <v>9</v>
      </c>
      <c r="H263" s="399" t="s">
        <v>9</v>
      </c>
      <c r="I263" s="400" t="s">
        <v>9</v>
      </c>
      <c r="J263" s="326">
        <f>'Threat Assessment Results'!G284</f>
        <v>0</v>
      </c>
      <c r="K263" s="326">
        <f>'Threat Assessment Results'!I284</f>
        <v>0</v>
      </c>
      <c r="L263" s="435">
        <f t="shared" si="82"/>
        <v>0</v>
      </c>
      <c r="M263" s="436">
        <f t="shared" si="83"/>
        <v>0</v>
      </c>
      <c r="N263" s="437">
        <f t="shared" si="84"/>
        <v>0</v>
      </c>
      <c r="O263" s="438">
        <f t="shared" si="85"/>
        <v>0</v>
      </c>
      <c r="P263" s="208" t="str">
        <f t="shared" si="69"/>
        <v>LOW</v>
      </c>
      <c r="Q263" s="483" t="s">
        <v>312</v>
      </c>
      <c r="R263" s="340" t="s">
        <v>311</v>
      </c>
      <c r="S263" s="729"/>
      <c r="T263" s="729"/>
      <c r="U263" s="208" t="s">
        <v>351</v>
      </c>
    </row>
    <row r="264" spans="2:21" ht="15" thickBot="1" x14ac:dyDescent="0.35">
      <c r="B264" s="444"/>
      <c r="C264" s="372">
        <f>'Impact Assessment Results'!H37</f>
        <v>0</v>
      </c>
      <c r="D264" s="285">
        <f>'Impact Assessment Results'!I37</f>
        <v>0</v>
      </c>
      <c r="E264" s="286">
        <f>'Impact Assessment Results'!J37</f>
        <v>0</v>
      </c>
      <c r="F264" s="720"/>
      <c r="G264" s="398" t="s">
        <v>9</v>
      </c>
      <c r="H264" s="399" t="s">
        <v>9</v>
      </c>
      <c r="I264" s="400" t="s">
        <v>9</v>
      </c>
      <c r="J264" s="326">
        <f>'Threat Assessment Results'!G292</f>
        <v>0</v>
      </c>
      <c r="K264" s="326">
        <f>'Threat Assessment Results'!I292</f>
        <v>0</v>
      </c>
      <c r="L264" s="435">
        <f t="shared" si="82"/>
        <v>0</v>
      </c>
      <c r="M264" s="436">
        <f t="shared" si="83"/>
        <v>0</v>
      </c>
      <c r="N264" s="437">
        <f t="shared" si="84"/>
        <v>0</v>
      </c>
      <c r="O264" s="438">
        <f t="shared" si="85"/>
        <v>0</v>
      </c>
      <c r="P264" s="208" t="str">
        <f t="shared" si="69"/>
        <v>LOW</v>
      </c>
      <c r="Q264" s="483" t="s">
        <v>312</v>
      </c>
      <c r="R264" s="340" t="s">
        <v>311</v>
      </c>
      <c r="S264" s="729"/>
      <c r="T264" s="729"/>
      <c r="U264" s="208" t="s">
        <v>351</v>
      </c>
    </row>
    <row r="265" spans="2:21" ht="15" thickBot="1" x14ac:dyDescent="0.35">
      <c r="B265" s="444"/>
      <c r="C265" s="372">
        <f>'Impact Assessment Results'!H38</f>
        <v>0</v>
      </c>
      <c r="D265" s="285">
        <f>'Impact Assessment Results'!I38</f>
        <v>0</v>
      </c>
      <c r="E265" s="286">
        <f>'Impact Assessment Results'!J38</f>
        <v>0</v>
      </c>
      <c r="F265" s="720"/>
      <c r="G265" s="398" t="s">
        <v>9</v>
      </c>
      <c r="H265" s="399" t="s">
        <v>9</v>
      </c>
      <c r="I265" s="400" t="s">
        <v>9</v>
      </c>
      <c r="J265" s="326">
        <f>'Threat Assessment Results'!G300</f>
        <v>0</v>
      </c>
      <c r="K265" s="326">
        <f>'Threat Assessment Results'!I300</f>
        <v>0</v>
      </c>
      <c r="L265" s="435">
        <f t="shared" si="82"/>
        <v>0</v>
      </c>
      <c r="M265" s="436">
        <f t="shared" si="83"/>
        <v>0</v>
      </c>
      <c r="N265" s="437">
        <f t="shared" si="84"/>
        <v>0</v>
      </c>
      <c r="O265" s="438">
        <f t="shared" si="85"/>
        <v>0</v>
      </c>
      <c r="P265" s="208" t="str">
        <f t="shared" ref="P265:P328" si="86">IF(O265&lt;=2,"LOW",IF(O265&lt;=5,"MEDIUM","HIGH"))</f>
        <v>LOW</v>
      </c>
      <c r="Q265" s="483" t="s">
        <v>312</v>
      </c>
      <c r="R265" s="340" t="s">
        <v>311</v>
      </c>
      <c r="S265" s="730"/>
      <c r="T265" s="730"/>
      <c r="U265" s="208" t="s">
        <v>351</v>
      </c>
    </row>
    <row r="266" spans="2:21" ht="15" thickBot="1" x14ac:dyDescent="0.35">
      <c r="B266" s="444"/>
      <c r="C266" s="372">
        <f>'Impact Assessment Results'!H39</f>
        <v>0</v>
      </c>
      <c r="D266" s="285">
        <f>'Impact Assessment Results'!I39</f>
        <v>0</v>
      </c>
      <c r="E266" s="286">
        <f>'Impact Assessment Results'!J39</f>
        <v>0</v>
      </c>
      <c r="F266" s="720"/>
      <c r="G266" s="398" t="s">
        <v>9</v>
      </c>
      <c r="H266" s="399" t="s">
        <v>9</v>
      </c>
      <c r="I266" s="400" t="s">
        <v>9</v>
      </c>
      <c r="J266" s="326">
        <f>'Threat Assessment Results'!G308</f>
        <v>0</v>
      </c>
      <c r="K266" s="326">
        <f>'Threat Assessment Results'!I308</f>
        <v>0</v>
      </c>
      <c r="L266" s="435">
        <f t="shared" si="82"/>
        <v>0</v>
      </c>
      <c r="M266" s="436">
        <f t="shared" si="83"/>
        <v>0</v>
      </c>
      <c r="N266" s="437">
        <f t="shared" si="84"/>
        <v>0</v>
      </c>
      <c r="O266" s="438">
        <f t="shared" si="85"/>
        <v>0</v>
      </c>
      <c r="P266" s="208" t="str">
        <f t="shared" si="86"/>
        <v>LOW</v>
      </c>
      <c r="Q266" s="483" t="s">
        <v>312</v>
      </c>
      <c r="R266" s="340" t="s">
        <v>311</v>
      </c>
      <c r="S266" s="731"/>
      <c r="T266" s="731"/>
      <c r="U266" s="208" t="s">
        <v>351</v>
      </c>
    </row>
    <row r="267" spans="2:21" ht="15" thickBot="1" x14ac:dyDescent="0.35">
      <c r="B267" s="444"/>
      <c r="C267" s="372">
        <f>'Impact Assessment Results'!H40</f>
        <v>0</v>
      </c>
      <c r="D267" s="285">
        <f>'Impact Assessment Results'!I40</f>
        <v>0</v>
      </c>
      <c r="E267" s="286">
        <f>'Impact Assessment Results'!J40</f>
        <v>0</v>
      </c>
      <c r="F267" s="720"/>
      <c r="G267" s="398" t="s">
        <v>9</v>
      </c>
      <c r="H267" s="399" t="s">
        <v>9</v>
      </c>
      <c r="I267" s="400" t="s">
        <v>9</v>
      </c>
      <c r="J267" s="326">
        <f>'Threat Assessment Results'!G316</f>
        <v>0</v>
      </c>
      <c r="K267" s="326">
        <f>'Threat Assessment Results'!I316</f>
        <v>0</v>
      </c>
      <c r="L267" s="435">
        <f t="shared" si="82"/>
        <v>0</v>
      </c>
      <c r="M267" s="436">
        <f t="shared" si="83"/>
        <v>0</v>
      </c>
      <c r="N267" s="437">
        <f t="shared" si="84"/>
        <v>0</v>
      </c>
      <c r="O267" s="438">
        <f t="shared" si="85"/>
        <v>0</v>
      </c>
      <c r="P267" s="208" t="str">
        <f t="shared" si="86"/>
        <v>LOW</v>
      </c>
      <c r="Q267" s="483" t="s">
        <v>314</v>
      </c>
      <c r="R267" s="340" t="s">
        <v>311</v>
      </c>
      <c r="S267" s="729"/>
      <c r="T267" s="729"/>
      <c r="U267" s="208" t="s">
        <v>351</v>
      </c>
    </row>
    <row r="268" spans="2:21" ht="15" thickBot="1" x14ac:dyDescent="0.35">
      <c r="B268" s="444"/>
      <c r="C268" s="372">
        <f>'Impact Assessment Results'!H41</f>
        <v>0</v>
      </c>
      <c r="D268" s="285">
        <f>'Impact Assessment Results'!I41</f>
        <v>0</v>
      </c>
      <c r="E268" s="286">
        <f>'Impact Assessment Results'!J41</f>
        <v>0</v>
      </c>
      <c r="F268" s="720"/>
      <c r="G268" s="398" t="s">
        <v>9</v>
      </c>
      <c r="H268" s="399" t="s">
        <v>9</v>
      </c>
      <c r="I268" s="400" t="s">
        <v>9</v>
      </c>
      <c r="J268" s="326">
        <f>'Threat Assessment Results'!G324</f>
        <v>0</v>
      </c>
      <c r="K268" s="326">
        <f>'Threat Assessment Results'!I324</f>
        <v>0</v>
      </c>
      <c r="L268" s="435">
        <f t="shared" si="82"/>
        <v>0</v>
      </c>
      <c r="M268" s="436">
        <f t="shared" si="83"/>
        <v>0</v>
      </c>
      <c r="N268" s="437">
        <f t="shared" si="84"/>
        <v>0</v>
      </c>
      <c r="O268" s="438">
        <f t="shared" si="85"/>
        <v>0</v>
      </c>
      <c r="P268" s="208" t="str">
        <f t="shared" si="86"/>
        <v>LOW</v>
      </c>
      <c r="Q268" s="483" t="s">
        <v>314</v>
      </c>
      <c r="R268" s="340" t="s">
        <v>311</v>
      </c>
      <c r="S268" s="729"/>
      <c r="T268" s="729"/>
      <c r="U268" s="208" t="s">
        <v>351</v>
      </c>
    </row>
    <row r="269" spans="2:21" ht="15" thickBot="1" x14ac:dyDescent="0.35">
      <c r="B269" s="444"/>
      <c r="C269" s="463">
        <f>'Impact Assessment Results'!H42</f>
        <v>0</v>
      </c>
      <c r="D269" s="464">
        <f>'Impact Assessment Results'!I42</f>
        <v>0</v>
      </c>
      <c r="E269" s="465">
        <f>'Impact Assessment Results'!J42</f>
        <v>0</v>
      </c>
      <c r="F269" s="720"/>
      <c r="G269" s="466" t="s">
        <v>9</v>
      </c>
      <c r="H269" s="467" t="s">
        <v>9</v>
      </c>
      <c r="I269" s="468" t="s">
        <v>9</v>
      </c>
      <c r="J269" s="469">
        <f>'Threat Assessment Results'!G332</f>
        <v>0</v>
      </c>
      <c r="K269" s="326">
        <f>'Threat Assessment Results'!I332</f>
        <v>0</v>
      </c>
      <c r="L269" s="471">
        <f t="shared" si="82"/>
        <v>0</v>
      </c>
      <c r="M269" s="472">
        <f t="shared" si="83"/>
        <v>0</v>
      </c>
      <c r="N269" s="473">
        <f t="shared" si="84"/>
        <v>0</v>
      </c>
      <c r="O269" s="470">
        <f t="shared" si="85"/>
        <v>0</v>
      </c>
      <c r="P269" s="208" t="str">
        <f t="shared" si="86"/>
        <v>LOW</v>
      </c>
      <c r="Q269" s="483" t="s">
        <v>312</v>
      </c>
      <c r="R269" s="340" t="s">
        <v>311</v>
      </c>
      <c r="S269" s="729"/>
      <c r="T269" s="729"/>
      <c r="U269" s="208" t="s">
        <v>351</v>
      </c>
    </row>
    <row r="270" spans="2:21" ht="15" thickBot="1" x14ac:dyDescent="0.35">
      <c r="B270" s="445"/>
      <c r="C270" s="373">
        <f>'Impact Assessment Results'!H43</f>
        <v>0</v>
      </c>
      <c r="D270" s="287">
        <f>'Impact Assessment Results'!I43</f>
        <v>0</v>
      </c>
      <c r="E270" s="301">
        <f>'Impact Assessment Results'!J43</f>
        <v>0</v>
      </c>
      <c r="F270" s="706"/>
      <c r="G270" s="401" t="s">
        <v>9</v>
      </c>
      <c r="H270" s="401" t="s">
        <v>9</v>
      </c>
      <c r="I270" s="401" t="s">
        <v>9</v>
      </c>
      <c r="J270" s="327">
        <f>'Threat Assessment Results'!G340</f>
        <v>0</v>
      </c>
      <c r="K270" s="327">
        <f>'Threat Assessment Results'!I340</f>
        <v>0</v>
      </c>
      <c r="L270" s="471">
        <f t="shared" si="82"/>
        <v>0</v>
      </c>
      <c r="M270" s="472">
        <f t="shared" si="83"/>
        <v>0</v>
      </c>
      <c r="N270" s="473">
        <f t="shared" si="84"/>
        <v>0</v>
      </c>
      <c r="O270" s="470">
        <f t="shared" si="85"/>
        <v>0</v>
      </c>
      <c r="P270" s="208" t="str">
        <f t="shared" si="86"/>
        <v>LOW</v>
      </c>
      <c r="Q270" s="487" t="s">
        <v>314</v>
      </c>
      <c r="R270" s="341" t="s">
        <v>311</v>
      </c>
      <c r="S270" s="732"/>
      <c r="T270" s="732"/>
      <c r="U270" s="208" t="s">
        <v>351</v>
      </c>
    </row>
    <row r="271" spans="2:21" ht="15.75" customHeight="1" thickBot="1" x14ac:dyDescent="0.35">
      <c r="B271" s="443"/>
      <c r="C271" s="371">
        <f>'Impact Assessment Results'!H25</f>
        <v>4</v>
      </c>
      <c r="D271" s="284">
        <f>'Impact Assessment Results'!I25</f>
        <v>2</v>
      </c>
      <c r="E271" s="300">
        <f>'Impact Assessment Results'!J25</f>
        <v>1</v>
      </c>
      <c r="F271" s="719"/>
      <c r="G271" s="395" t="s">
        <v>9</v>
      </c>
      <c r="H271" s="396" t="s">
        <v>9</v>
      </c>
      <c r="I271" s="397" t="s">
        <v>9</v>
      </c>
      <c r="J271" s="325">
        <f>'Threat Assessment Results'!G197</f>
        <v>0</v>
      </c>
      <c r="K271" s="325">
        <f>'Threat Assessment Results'!I197</f>
        <v>0</v>
      </c>
      <c r="L271" s="431">
        <f t="shared" ref="L271:L289" si="87">IF(G271=""," ",C271+J271+K271)</f>
        <v>4</v>
      </c>
      <c r="M271" s="432">
        <f t="shared" ref="M271:M289" si="88">IF(H271=""," ",D271+J271+K271)</f>
        <v>2</v>
      </c>
      <c r="N271" s="433">
        <f t="shared" ref="N271:N289" si="89">IF(I271=""," ",E271+J271+K271)</f>
        <v>1</v>
      </c>
      <c r="O271" s="434">
        <f t="shared" ref="O271:O289" si="90">MAX(L271:N271)</f>
        <v>4</v>
      </c>
      <c r="P271" s="208" t="str">
        <f t="shared" si="86"/>
        <v>MEDIUM</v>
      </c>
      <c r="Q271" s="484" t="s">
        <v>312</v>
      </c>
      <c r="R271" s="339" t="s">
        <v>311</v>
      </c>
      <c r="S271" s="728"/>
      <c r="T271" s="728"/>
      <c r="U271" s="208" t="s">
        <v>351</v>
      </c>
    </row>
    <row r="272" spans="2:21" ht="15" thickBot="1" x14ac:dyDescent="0.35">
      <c r="B272" s="444"/>
      <c r="C272" s="372">
        <f>'Impact Assessment Results'!H26</f>
        <v>2</v>
      </c>
      <c r="D272" s="285">
        <f>'Impact Assessment Results'!I26</f>
        <v>1</v>
      </c>
      <c r="E272" s="286">
        <f>'Impact Assessment Results'!J26</f>
        <v>1</v>
      </c>
      <c r="F272" s="720"/>
      <c r="G272" s="398" t="s">
        <v>9</v>
      </c>
      <c r="H272" s="399" t="s">
        <v>9</v>
      </c>
      <c r="I272" s="400" t="s">
        <v>9</v>
      </c>
      <c r="J272" s="326">
        <f>'Threat Assessment Results'!G205</f>
        <v>0</v>
      </c>
      <c r="K272" s="326">
        <f>'Threat Assessment Results'!I205</f>
        <v>0</v>
      </c>
      <c r="L272" s="435">
        <f t="shared" si="87"/>
        <v>2</v>
      </c>
      <c r="M272" s="436">
        <f t="shared" si="88"/>
        <v>1</v>
      </c>
      <c r="N272" s="437">
        <f t="shared" si="89"/>
        <v>1</v>
      </c>
      <c r="O272" s="438">
        <f t="shared" si="90"/>
        <v>2</v>
      </c>
      <c r="P272" s="208" t="str">
        <f t="shared" si="86"/>
        <v>LOW</v>
      </c>
      <c r="Q272" s="483" t="s">
        <v>312</v>
      </c>
      <c r="R272" s="340" t="s">
        <v>311</v>
      </c>
      <c r="S272" s="729"/>
      <c r="T272" s="729"/>
      <c r="U272" s="208" t="s">
        <v>351</v>
      </c>
    </row>
    <row r="273" spans="2:21" ht="15" thickBot="1" x14ac:dyDescent="0.35">
      <c r="B273" s="444"/>
      <c r="C273" s="372">
        <f>'Impact Assessment Results'!H27</f>
        <v>4</v>
      </c>
      <c r="D273" s="285">
        <f>'Impact Assessment Results'!I27</f>
        <v>4</v>
      </c>
      <c r="E273" s="286">
        <f>'Impact Assessment Results'!J27</f>
        <v>0</v>
      </c>
      <c r="F273" s="720"/>
      <c r="G273" s="398" t="s">
        <v>9</v>
      </c>
      <c r="H273" s="399" t="s">
        <v>9</v>
      </c>
      <c r="I273" s="400" t="s">
        <v>9</v>
      </c>
      <c r="J273" s="326">
        <f>'Threat Assessment Results'!G213</f>
        <v>0</v>
      </c>
      <c r="K273" s="326">
        <f>'Threat Assessment Results'!I213</f>
        <v>0</v>
      </c>
      <c r="L273" s="435">
        <f t="shared" si="87"/>
        <v>4</v>
      </c>
      <c r="M273" s="436">
        <f t="shared" si="88"/>
        <v>4</v>
      </c>
      <c r="N273" s="437">
        <f t="shared" si="89"/>
        <v>0</v>
      </c>
      <c r="O273" s="438">
        <f t="shared" si="90"/>
        <v>4</v>
      </c>
      <c r="P273" s="208" t="str">
        <f t="shared" si="86"/>
        <v>MEDIUM</v>
      </c>
      <c r="Q273" s="483" t="s">
        <v>312</v>
      </c>
      <c r="R273" s="340" t="s">
        <v>311</v>
      </c>
      <c r="S273" s="729"/>
      <c r="T273" s="729"/>
      <c r="U273" s="208" t="s">
        <v>351</v>
      </c>
    </row>
    <row r="274" spans="2:21" ht="15" thickBot="1" x14ac:dyDescent="0.35">
      <c r="B274" s="444"/>
      <c r="C274" s="372">
        <f>'Impact Assessment Results'!H28</f>
        <v>0</v>
      </c>
      <c r="D274" s="285">
        <f>'Impact Assessment Results'!I28</f>
        <v>0</v>
      </c>
      <c r="E274" s="286">
        <f>'Impact Assessment Results'!J28</f>
        <v>0</v>
      </c>
      <c r="F274" s="720"/>
      <c r="G274" s="398" t="s">
        <v>9</v>
      </c>
      <c r="H274" s="399" t="s">
        <v>9</v>
      </c>
      <c r="I274" s="400" t="s">
        <v>9</v>
      </c>
      <c r="J274" s="326">
        <f>'Threat Assessment Results'!G221</f>
        <v>0</v>
      </c>
      <c r="K274" s="326">
        <f>'Threat Assessment Results'!I221</f>
        <v>0</v>
      </c>
      <c r="L274" s="435">
        <f t="shared" si="87"/>
        <v>0</v>
      </c>
      <c r="M274" s="436">
        <f t="shared" si="88"/>
        <v>0</v>
      </c>
      <c r="N274" s="437">
        <f t="shared" si="89"/>
        <v>0</v>
      </c>
      <c r="O274" s="438">
        <f t="shared" si="90"/>
        <v>0</v>
      </c>
      <c r="P274" s="208" t="str">
        <f t="shared" si="86"/>
        <v>LOW</v>
      </c>
      <c r="Q274" s="483" t="s">
        <v>312</v>
      </c>
      <c r="R274" s="340" t="s">
        <v>311</v>
      </c>
      <c r="S274" s="729"/>
      <c r="T274" s="729"/>
      <c r="U274" s="208" t="s">
        <v>351</v>
      </c>
    </row>
    <row r="275" spans="2:21" ht="15" thickBot="1" x14ac:dyDescent="0.35">
      <c r="B275" s="444"/>
      <c r="C275" s="372">
        <f>'Impact Assessment Results'!H29</f>
        <v>0</v>
      </c>
      <c r="D275" s="285">
        <f>'Impact Assessment Results'!I29</f>
        <v>0</v>
      </c>
      <c r="E275" s="286">
        <f>'Impact Assessment Results'!J29</f>
        <v>0</v>
      </c>
      <c r="F275" s="720"/>
      <c r="G275" s="398" t="s">
        <v>9</v>
      </c>
      <c r="H275" s="399" t="s">
        <v>9</v>
      </c>
      <c r="I275" s="400" t="s">
        <v>9</v>
      </c>
      <c r="J275" s="326">
        <f>'Threat Assessment Results'!G229</f>
        <v>0</v>
      </c>
      <c r="K275" s="326">
        <f>'Threat Assessment Results'!I229</f>
        <v>0</v>
      </c>
      <c r="L275" s="435">
        <f t="shared" si="87"/>
        <v>0</v>
      </c>
      <c r="M275" s="436">
        <f t="shared" si="88"/>
        <v>0</v>
      </c>
      <c r="N275" s="437">
        <f t="shared" si="89"/>
        <v>0</v>
      </c>
      <c r="O275" s="438">
        <f t="shared" si="90"/>
        <v>0</v>
      </c>
      <c r="P275" s="208" t="str">
        <f t="shared" si="86"/>
        <v>LOW</v>
      </c>
      <c r="Q275" s="483" t="s">
        <v>312</v>
      </c>
      <c r="R275" s="340" t="s">
        <v>311</v>
      </c>
      <c r="S275" s="729"/>
      <c r="T275" s="729"/>
      <c r="U275" s="208" t="s">
        <v>351</v>
      </c>
    </row>
    <row r="276" spans="2:21" ht="15" thickBot="1" x14ac:dyDescent="0.35">
      <c r="B276" s="444"/>
      <c r="C276" s="372">
        <f>'Impact Assessment Results'!H30</f>
        <v>0</v>
      </c>
      <c r="D276" s="285">
        <f>'Impact Assessment Results'!I30</f>
        <v>0</v>
      </c>
      <c r="E276" s="286">
        <f>'Impact Assessment Results'!J30</f>
        <v>0</v>
      </c>
      <c r="F276" s="720"/>
      <c r="G276" s="398" t="s">
        <v>9</v>
      </c>
      <c r="H276" s="399" t="s">
        <v>9</v>
      </c>
      <c r="I276" s="400" t="s">
        <v>9</v>
      </c>
      <c r="J276" s="326">
        <f>'Threat Assessment Results'!G237</f>
        <v>0</v>
      </c>
      <c r="K276" s="326">
        <f>'Threat Assessment Results'!I237</f>
        <v>0</v>
      </c>
      <c r="L276" s="435">
        <f t="shared" si="87"/>
        <v>0</v>
      </c>
      <c r="M276" s="436">
        <f t="shared" si="88"/>
        <v>0</v>
      </c>
      <c r="N276" s="437">
        <f t="shared" si="89"/>
        <v>0</v>
      </c>
      <c r="O276" s="438">
        <f t="shared" si="90"/>
        <v>0</v>
      </c>
      <c r="P276" s="208" t="str">
        <f t="shared" si="86"/>
        <v>LOW</v>
      </c>
      <c r="Q276" s="483" t="s">
        <v>312</v>
      </c>
      <c r="R276" s="340" t="s">
        <v>311</v>
      </c>
      <c r="S276" s="729"/>
      <c r="T276" s="729"/>
      <c r="U276" s="208" t="s">
        <v>351</v>
      </c>
    </row>
    <row r="277" spans="2:21" ht="15" thickBot="1" x14ac:dyDescent="0.35">
      <c r="B277" s="444"/>
      <c r="C277" s="372">
        <f>'Impact Assessment Results'!H31</f>
        <v>0</v>
      </c>
      <c r="D277" s="285">
        <f>'Impact Assessment Results'!I31</f>
        <v>0</v>
      </c>
      <c r="E277" s="286">
        <f>'Impact Assessment Results'!J31</f>
        <v>0</v>
      </c>
      <c r="F277" s="720"/>
      <c r="G277" s="398" t="s">
        <v>9</v>
      </c>
      <c r="H277" s="399" t="s">
        <v>9</v>
      </c>
      <c r="I277" s="400" t="s">
        <v>9</v>
      </c>
      <c r="J277" s="326">
        <f>'Threat Assessment Results'!G245</f>
        <v>0</v>
      </c>
      <c r="K277" s="326">
        <f>'Threat Assessment Results'!I245</f>
        <v>0</v>
      </c>
      <c r="L277" s="435">
        <f t="shared" si="87"/>
        <v>0</v>
      </c>
      <c r="M277" s="436">
        <f t="shared" si="88"/>
        <v>0</v>
      </c>
      <c r="N277" s="437">
        <f t="shared" si="89"/>
        <v>0</v>
      </c>
      <c r="O277" s="438">
        <f t="shared" si="90"/>
        <v>0</v>
      </c>
      <c r="P277" s="208" t="str">
        <f t="shared" si="86"/>
        <v>LOW</v>
      </c>
      <c r="Q277" s="483" t="s">
        <v>312</v>
      </c>
      <c r="R277" s="340" t="s">
        <v>311</v>
      </c>
      <c r="S277" s="729"/>
      <c r="T277" s="729"/>
      <c r="U277" s="208" t="s">
        <v>351</v>
      </c>
    </row>
    <row r="278" spans="2:21" ht="15" thickBot="1" x14ac:dyDescent="0.35">
      <c r="B278" s="444"/>
      <c r="C278" s="372">
        <f>'Impact Assessment Results'!H32</f>
        <v>0</v>
      </c>
      <c r="D278" s="285">
        <f>'Impact Assessment Results'!I32</f>
        <v>0</v>
      </c>
      <c r="E278" s="286">
        <f>'Impact Assessment Results'!J32</f>
        <v>0</v>
      </c>
      <c r="F278" s="720"/>
      <c r="G278" s="398" t="s">
        <v>9</v>
      </c>
      <c r="H278" s="399" t="s">
        <v>9</v>
      </c>
      <c r="I278" s="400" t="s">
        <v>9</v>
      </c>
      <c r="J278" s="326">
        <f>'Threat Assessment Results'!G253</f>
        <v>0</v>
      </c>
      <c r="K278" s="326">
        <f>'Threat Assessment Results'!I253</f>
        <v>0</v>
      </c>
      <c r="L278" s="435">
        <f t="shared" si="87"/>
        <v>0</v>
      </c>
      <c r="M278" s="436">
        <f t="shared" si="88"/>
        <v>0</v>
      </c>
      <c r="N278" s="437">
        <f t="shared" si="89"/>
        <v>0</v>
      </c>
      <c r="O278" s="438">
        <f t="shared" si="90"/>
        <v>0</v>
      </c>
      <c r="P278" s="208" t="str">
        <f t="shared" si="86"/>
        <v>LOW</v>
      </c>
      <c r="Q278" s="483" t="s">
        <v>312</v>
      </c>
      <c r="R278" s="340" t="s">
        <v>311</v>
      </c>
      <c r="S278" s="729"/>
      <c r="T278" s="729"/>
      <c r="U278" s="208" t="s">
        <v>351</v>
      </c>
    </row>
    <row r="279" spans="2:21" ht="15" thickBot="1" x14ac:dyDescent="0.35">
      <c r="B279" s="444"/>
      <c r="C279" s="372">
        <f>'Impact Assessment Results'!H33</f>
        <v>0</v>
      </c>
      <c r="D279" s="285">
        <f>'Impact Assessment Results'!I33</f>
        <v>0</v>
      </c>
      <c r="E279" s="286">
        <f>'Impact Assessment Results'!J33</f>
        <v>0</v>
      </c>
      <c r="F279" s="720"/>
      <c r="G279" s="398" t="s">
        <v>9</v>
      </c>
      <c r="H279" s="399" t="s">
        <v>9</v>
      </c>
      <c r="I279" s="400" t="s">
        <v>9</v>
      </c>
      <c r="J279" s="326">
        <f>'Threat Assessment Results'!G261</f>
        <v>0</v>
      </c>
      <c r="K279" s="326">
        <f>'Threat Assessment Results'!I261</f>
        <v>0</v>
      </c>
      <c r="L279" s="435">
        <f t="shared" si="87"/>
        <v>0</v>
      </c>
      <c r="M279" s="436">
        <f t="shared" si="88"/>
        <v>0</v>
      </c>
      <c r="N279" s="437">
        <f t="shared" si="89"/>
        <v>0</v>
      </c>
      <c r="O279" s="438">
        <f t="shared" si="90"/>
        <v>0</v>
      </c>
      <c r="P279" s="208" t="str">
        <f t="shared" si="86"/>
        <v>LOW</v>
      </c>
      <c r="Q279" s="483" t="s">
        <v>312</v>
      </c>
      <c r="R279" s="340" t="s">
        <v>311</v>
      </c>
      <c r="S279" s="729"/>
      <c r="T279" s="729"/>
      <c r="U279" s="208" t="s">
        <v>351</v>
      </c>
    </row>
    <row r="280" spans="2:21" ht="15" thickBot="1" x14ac:dyDescent="0.35">
      <c r="B280" s="444"/>
      <c r="C280" s="372">
        <f>'Impact Assessment Results'!H34</f>
        <v>0</v>
      </c>
      <c r="D280" s="285">
        <f>'Impact Assessment Results'!I34</f>
        <v>0</v>
      </c>
      <c r="E280" s="286">
        <f>'Impact Assessment Results'!J34</f>
        <v>0</v>
      </c>
      <c r="F280" s="720"/>
      <c r="G280" s="398" t="s">
        <v>9</v>
      </c>
      <c r="H280" s="399" t="s">
        <v>9</v>
      </c>
      <c r="I280" s="400" t="s">
        <v>9</v>
      </c>
      <c r="J280" s="326">
        <f>'Threat Assessment Results'!G269</f>
        <v>0</v>
      </c>
      <c r="K280" s="326">
        <f>'Threat Assessment Results'!I269</f>
        <v>0</v>
      </c>
      <c r="L280" s="435">
        <f t="shared" si="87"/>
        <v>0</v>
      </c>
      <c r="M280" s="436">
        <f t="shared" si="88"/>
        <v>0</v>
      </c>
      <c r="N280" s="437">
        <f t="shared" si="89"/>
        <v>0</v>
      </c>
      <c r="O280" s="438">
        <f t="shared" si="90"/>
        <v>0</v>
      </c>
      <c r="P280" s="208" t="str">
        <f t="shared" si="86"/>
        <v>LOW</v>
      </c>
      <c r="Q280" s="483" t="s">
        <v>312</v>
      </c>
      <c r="R280" s="340" t="s">
        <v>311</v>
      </c>
      <c r="S280" s="729"/>
      <c r="T280" s="729"/>
      <c r="U280" s="208" t="s">
        <v>351</v>
      </c>
    </row>
    <row r="281" spans="2:21" ht="15" thickBot="1" x14ac:dyDescent="0.35">
      <c r="B281" s="444"/>
      <c r="C281" s="372">
        <f>'Impact Assessment Results'!H35</f>
        <v>0</v>
      </c>
      <c r="D281" s="285">
        <f>'Impact Assessment Results'!I35</f>
        <v>0</v>
      </c>
      <c r="E281" s="286">
        <f>'Impact Assessment Results'!J35</f>
        <v>0</v>
      </c>
      <c r="F281" s="720"/>
      <c r="G281" s="398" t="s">
        <v>9</v>
      </c>
      <c r="H281" s="399" t="s">
        <v>9</v>
      </c>
      <c r="I281" s="400" t="s">
        <v>9</v>
      </c>
      <c r="J281" s="326">
        <f>'Threat Assessment Results'!G277</f>
        <v>0</v>
      </c>
      <c r="K281" s="326">
        <f>'Threat Assessment Results'!I277</f>
        <v>0</v>
      </c>
      <c r="L281" s="435">
        <f t="shared" si="87"/>
        <v>0</v>
      </c>
      <c r="M281" s="436">
        <f t="shared" si="88"/>
        <v>0</v>
      </c>
      <c r="N281" s="437">
        <f t="shared" si="89"/>
        <v>0</v>
      </c>
      <c r="O281" s="438">
        <f t="shared" si="90"/>
        <v>0</v>
      </c>
      <c r="P281" s="208" t="str">
        <f t="shared" si="86"/>
        <v>LOW</v>
      </c>
      <c r="Q281" s="483" t="s">
        <v>312</v>
      </c>
      <c r="R281" s="340" t="s">
        <v>311</v>
      </c>
      <c r="S281" s="729"/>
      <c r="T281" s="729"/>
      <c r="U281" s="208" t="s">
        <v>351</v>
      </c>
    </row>
    <row r="282" spans="2:21" ht="15" thickBot="1" x14ac:dyDescent="0.35">
      <c r="B282" s="444"/>
      <c r="C282" s="372">
        <f>'Impact Assessment Results'!H36</f>
        <v>0</v>
      </c>
      <c r="D282" s="285">
        <f>'Impact Assessment Results'!I36</f>
        <v>0</v>
      </c>
      <c r="E282" s="286">
        <f>'Impact Assessment Results'!J36</f>
        <v>0</v>
      </c>
      <c r="F282" s="720"/>
      <c r="G282" s="398" t="s">
        <v>9</v>
      </c>
      <c r="H282" s="399" t="s">
        <v>9</v>
      </c>
      <c r="I282" s="400" t="s">
        <v>9</v>
      </c>
      <c r="J282" s="326">
        <f>'Threat Assessment Results'!G285</f>
        <v>0</v>
      </c>
      <c r="K282" s="326">
        <f>'Threat Assessment Results'!I285</f>
        <v>0</v>
      </c>
      <c r="L282" s="435">
        <f t="shared" si="87"/>
        <v>0</v>
      </c>
      <c r="M282" s="436">
        <f t="shared" si="88"/>
        <v>0</v>
      </c>
      <c r="N282" s="437">
        <f t="shared" si="89"/>
        <v>0</v>
      </c>
      <c r="O282" s="438">
        <f t="shared" si="90"/>
        <v>0</v>
      </c>
      <c r="P282" s="208" t="str">
        <f t="shared" si="86"/>
        <v>LOW</v>
      </c>
      <c r="Q282" s="483" t="s">
        <v>312</v>
      </c>
      <c r="R282" s="340" t="s">
        <v>311</v>
      </c>
      <c r="S282" s="729"/>
      <c r="T282" s="729"/>
      <c r="U282" s="208" t="s">
        <v>351</v>
      </c>
    </row>
    <row r="283" spans="2:21" ht="15" thickBot="1" x14ac:dyDescent="0.35">
      <c r="B283" s="444"/>
      <c r="C283" s="372">
        <f>'Impact Assessment Results'!H37</f>
        <v>0</v>
      </c>
      <c r="D283" s="285">
        <f>'Impact Assessment Results'!I37</f>
        <v>0</v>
      </c>
      <c r="E283" s="286">
        <f>'Impact Assessment Results'!J37</f>
        <v>0</v>
      </c>
      <c r="F283" s="720"/>
      <c r="G283" s="398" t="s">
        <v>9</v>
      </c>
      <c r="H283" s="399" t="s">
        <v>9</v>
      </c>
      <c r="I283" s="400" t="s">
        <v>9</v>
      </c>
      <c r="J283" s="326">
        <f>'Threat Assessment Results'!G293</f>
        <v>0</v>
      </c>
      <c r="K283" s="326">
        <f>'Threat Assessment Results'!I293</f>
        <v>0</v>
      </c>
      <c r="L283" s="435">
        <f t="shared" si="87"/>
        <v>0</v>
      </c>
      <c r="M283" s="436">
        <f t="shared" si="88"/>
        <v>0</v>
      </c>
      <c r="N283" s="437">
        <f t="shared" si="89"/>
        <v>0</v>
      </c>
      <c r="O283" s="438">
        <f t="shared" si="90"/>
        <v>0</v>
      </c>
      <c r="P283" s="208" t="str">
        <f t="shared" si="86"/>
        <v>LOW</v>
      </c>
      <c r="Q283" s="483" t="s">
        <v>312</v>
      </c>
      <c r="R283" s="340" t="s">
        <v>311</v>
      </c>
      <c r="S283" s="729"/>
      <c r="T283" s="729"/>
      <c r="U283" s="208" t="s">
        <v>351</v>
      </c>
    </row>
    <row r="284" spans="2:21" ht="15" thickBot="1" x14ac:dyDescent="0.35">
      <c r="B284" s="444"/>
      <c r="C284" s="372">
        <f>'Impact Assessment Results'!H38</f>
        <v>0</v>
      </c>
      <c r="D284" s="285">
        <f>'Impact Assessment Results'!I38</f>
        <v>0</v>
      </c>
      <c r="E284" s="286">
        <f>'Impact Assessment Results'!J38</f>
        <v>0</v>
      </c>
      <c r="F284" s="720"/>
      <c r="G284" s="398" t="s">
        <v>9</v>
      </c>
      <c r="H284" s="399" t="s">
        <v>9</v>
      </c>
      <c r="I284" s="400" t="s">
        <v>9</v>
      </c>
      <c r="J284" s="326">
        <f>'Threat Assessment Results'!G301</f>
        <v>0</v>
      </c>
      <c r="K284" s="326">
        <f>'Threat Assessment Results'!I301</f>
        <v>0</v>
      </c>
      <c r="L284" s="435">
        <f t="shared" si="87"/>
        <v>0</v>
      </c>
      <c r="M284" s="436">
        <f t="shared" si="88"/>
        <v>0</v>
      </c>
      <c r="N284" s="437">
        <f t="shared" si="89"/>
        <v>0</v>
      </c>
      <c r="O284" s="438">
        <f t="shared" si="90"/>
        <v>0</v>
      </c>
      <c r="P284" s="208" t="str">
        <f t="shared" si="86"/>
        <v>LOW</v>
      </c>
      <c r="Q284" s="483" t="s">
        <v>312</v>
      </c>
      <c r="R284" s="340" t="s">
        <v>311</v>
      </c>
      <c r="S284" s="730"/>
      <c r="T284" s="730"/>
      <c r="U284" s="208" t="s">
        <v>351</v>
      </c>
    </row>
    <row r="285" spans="2:21" ht="15" thickBot="1" x14ac:dyDescent="0.35">
      <c r="B285" s="444"/>
      <c r="C285" s="372">
        <f>'Impact Assessment Results'!H39</f>
        <v>0</v>
      </c>
      <c r="D285" s="285">
        <f>'Impact Assessment Results'!I39</f>
        <v>0</v>
      </c>
      <c r="E285" s="286">
        <f>'Impact Assessment Results'!J39</f>
        <v>0</v>
      </c>
      <c r="F285" s="720"/>
      <c r="G285" s="398" t="s">
        <v>9</v>
      </c>
      <c r="H285" s="399" t="s">
        <v>9</v>
      </c>
      <c r="I285" s="400" t="s">
        <v>9</v>
      </c>
      <c r="J285" s="326">
        <f>'Threat Assessment Results'!G309</f>
        <v>0</v>
      </c>
      <c r="K285" s="326">
        <f>'Threat Assessment Results'!I309</f>
        <v>0</v>
      </c>
      <c r="L285" s="435">
        <f t="shared" si="87"/>
        <v>0</v>
      </c>
      <c r="M285" s="436">
        <f t="shared" si="88"/>
        <v>0</v>
      </c>
      <c r="N285" s="437">
        <f t="shared" si="89"/>
        <v>0</v>
      </c>
      <c r="O285" s="438">
        <f t="shared" si="90"/>
        <v>0</v>
      </c>
      <c r="P285" s="208" t="str">
        <f t="shared" si="86"/>
        <v>LOW</v>
      </c>
      <c r="Q285" s="483" t="s">
        <v>312</v>
      </c>
      <c r="R285" s="340" t="s">
        <v>311</v>
      </c>
      <c r="S285" s="731"/>
      <c r="T285" s="731"/>
      <c r="U285" s="208" t="s">
        <v>351</v>
      </c>
    </row>
    <row r="286" spans="2:21" ht="15" thickBot="1" x14ac:dyDescent="0.35">
      <c r="B286" s="444"/>
      <c r="C286" s="372">
        <f>'Impact Assessment Results'!H40</f>
        <v>0</v>
      </c>
      <c r="D286" s="285">
        <f>'Impact Assessment Results'!I40</f>
        <v>0</v>
      </c>
      <c r="E286" s="286">
        <f>'Impact Assessment Results'!J40</f>
        <v>0</v>
      </c>
      <c r="F286" s="720"/>
      <c r="G286" s="398" t="s">
        <v>9</v>
      </c>
      <c r="H286" s="399" t="s">
        <v>9</v>
      </c>
      <c r="I286" s="400" t="s">
        <v>9</v>
      </c>
      <c r="J286" s="326">
        <f>'Threat Assessment Results'!G317</f>
        <v>0</v>
      </c>
      <c r="K286" s="326">
        <f>'Threat Assessment Results'!I317</f>
        <v>0</v>
      </c>
      <c r="L286" s="435">
        <f t="shared" si="87"/>
        <v>0</v>
      </c>
      <c r="M286" s="436">
        <f t="shared" si="88"/>
        <v>0</v>
      </c>
      <c r="N286" s="437">
        <f t="shared" si="89"/>
        <v>0</v>
      </c>
      <c r="O286" s="438">
        <f t="shared" si="90"/>
        <v>0</v>
      </c>
      <c r="P286" s="208" t="str">
        <f t="shared" si="86"/>
        <v>LOW</v>
      </c>
      <c r="Q286" s="483" t="s">
        <v>312</v>
      </c>
      <c r="R286" s="340" t="s">
        <v>311</v>
      </c>
      <c r="S286" s="729"/>
      <c r="T286" s="729"/>
      <c r="U286" s="208" t="s">
        <v>351</v>
      </c>
    </row>
    <row r="287" spans="2:21" ht="15" thickBot="1" x14ac:dyDescent="0.35">
      <c r="B287" s="444"/>
      <c r="C287" s="372">
        <f>'Impact Assessment Results'!H41</f>
        <v>0</v>
      </c>
      <c r="D287" s="285">
        <f>'Impact Assessment Results'!I41</f>
        <v>0</v>
      </c>
      <c r="E287" s="286">
        <f>'Impact Assessment Results'!J41</f>
        <v>0</v>
      </c>
      <c r="F287" s="720"/>
      <c r="G287" s="398" t="s">
        <v>9</v>
      </c>
      <c r="H287" s="399" t="s">
        <v>9</v>
      </c>
      <c r="I287" s="400" t="s">
        <v>9</v>
      </c>
      <c r="J287" s="326">
        <f>'Threat Assessment Results'!G325</f>
        <v>0</v>
      </c>
      <c r="K287" s="326">
        <f>'Threat Assessment Results'!I325</f>
        <v>0</v>
      </c>
      <c r="L287" s="435">
        <f>IF(G287=""," ",C287+J287+K287)</f>
        <v>0</v>
      </c>
      <c r="M287" s="436">
        <f>IF(H287=""," ",D287+J287+K287)</f>
        <v>0</v>
      </c>
      <c r="N287" s="437">
        <f>IF(I287=""," ",E287+J287+K287)</f>
        <v>0</v>
      </c>
      <c r="O287" s="438">
        <f t="shared" si="90"/>
        <v>0</v>
      </c>
      <c r="P287" s="208" t="str">
        <f t="shared" si="86"/>
        <v>LOW</v>
      </c>
      <c r="Q287" s="483" t="s">
        <v>312</v>
      </c>
      <c r="R287" s="340" t="s">
        <v>311</v>
      </c>
      <c r="S287" s="729"/>
      <c r="T287" s="729"/>
      <c r="U287" s="208" t="s">
        <v>351</v>
      </c>
    </row>
    <row r="288" spans="2:21" ht="15" thickBot="1" x14ac:dyDescent="0.35">
      <c r="B288" s="444"/>
      <c r="C288" s="463">
        <f>'Impact Assessment Results'!H42</f>
        <v>0</v>
      </c>
      <c r="D288" s="464">
        <f>'Impact Assessment Results'!I42</f>
        <v>0</v>
      </c>
      <c r="E288" s="465">
        <f>'Impact Assessment Results'!J42</f>
        <v>0</v>
      </c>
      <c r="F288" s="720"/>
      <c r="G288" s="466" t="s">
        <v>9</v>
      </c>
      <c r="H288" s="467" t="s">
        <v>9</v>
      </c>
      <c r="I288" s="468" t="s">
        <v>9</v>
      </c>
      <c r="J288" s="469">
        <f>'Threat Assessment Results'!G333</f>
        <v>0</v>
      </c>
      <c r="K288" s="326">
        <f>'Threat Assessment Results'!I333</f>
        <v>0</v>
      </c>
      <c r="L288" s="471">
        <f t="shared" si="87"/>
        <v>0</v>
      </c>
      <c r="M288" s="472">
        <f t="shared" si="88"/>
        <v>0</v>
      </c>
      <c r="N288" s="473">
        <f t="shared" si="89"/>
        <v>0</v>
      </c>
      <c r="O288" s="470">
        <f t="shared" si="90"/>
        <v>0</v>
      </c>
      <c r="P288" s="208" t="str">
        <f t="shared" si="86"/>
        <v>LOW</v>
      </c>
      <c r="Q288" s="483" t="s">
        <v>314</v>
      </c>
      <c r="R288" s="340" t="s">
        <v>311</v>
      </c>
      <c r="S288" s="729"/>
      <c r="T288" s="729"/>
      <c r="U288" s="208" t="s">
        <v>351</v>
      </c>
    </row>
    <row r="289" spans="2:21" ht="15" thickBot="1" x14ac:dyDescent="0.35">
      <c r="B289" s="445"/>
      <c r="C289" s="373">
        <f>'Impact Assessment Results'!H43</f>
        <v>0</v>
      </c>
      <c r="D289" s="287">
        <f>'Impact Assessment Results'!I43</f>
        <v>0</v>
      </c>
      <c r="E289" s="301">
        <f>'Impact Assessment Results'!J43</f>
        <v>0</v>
      </c>
      <c r="F289" s="706"/>
      <c r="G289" s="401" t="s">
        <v>9</v>
      </c>
      <c r="H289" s="401" t="s">
        <v>9</v>
      </c>
      <c r="I289" s="401" t="s">
        <v>9</v>
      </c>
      <c r="J289" s="327">
        <f>'Threat Assessment Results'!G341</f>
        <v>0</v>
      </c>
      <c r="K289" s="327">
        <f>'Threat Assessment Results'!I341</f>
        <v>0</v>
      </c>
      <c r="L289" s="471">
        <f t="shared" si="87"/>
        <v>0</v>
      </c>
      <c r="M289" s="472">
        <f t="shared" si="88"/>
        <v>0</v>
      </c>
      <c r="N289" s="473">
        <f t="shared" si="89"/>
        <v>0</v>
      </c>
      <c r="O289" s="470">
        <f t="shared" si="90"/>
        <v>0</v>
      </c>
      <c r="P289" s="208" t="str">
        <f t="shared" si="86"/>
        <v>LOW</v>
      </c>
      <c r="Q289" s="487" t="s">
        <v>314</v>
      </c>
      <c r="R289" s="341" t="s">
        <v>311</v>
      </c>
      <c r="S289" s="732"/>
      <c r="T289" s="732"/>
      <c r="U289" s="208" t="s">
        <v>351</v>
      </c>
    </row>
    <row r="290" spans="2:21" ht="30.75" customHeight="1" thickBot="1" x14ac:dyDescent="0.35">
      <c r="B290" s="443"/>
      <c r="C290" s="371">
        <f>'Impact Assessment Results'!H25</f>
        <v>4</v>
      </c>
      <c r="D290" s="284">
        <f>'Impact Assessment Results'!I25</f>
        <v>2</v>
      </c>
      <c r="E290" s="300">
        <f>'Impact Assessment Results'!J25</f>
        <v>1</v>
      </c>
      <c r="F290" s="719"/>
      <c r="G290" s="395" t="s">
        <v>9</v>
      </c>
      <c r="H290" s="396" t="s">
        <v>9</v>
      </c>
      <c r="I290" s="397" t="s">
        <v>9</v>
      </c>
      <c r="J290" s="325">
        <f>'Threat Assessment Results'!G198</f>
        <v>0</v>
      </c>
      <c r="K290" s="325">
        <f>'Threat Assessment Results'!I198</f>
        <v>0</v>
      </c>
      <c r="L290" s="431">
        <f t="shared" ref="L290:L308" si="91">IF(G290=""," ",C290+J290+K290)</f>
        <v>4</v>
      </c>
      <c r="M290" s="432">
        <f t="shared" ref="M290:M308" si="92">IF(H290=""," ",D290+J290+K290)</f>
        <v>2</v>
      </c>
      <c r="N290" s="433">
        <f t="shared" ref="N290:N308" si="93">IF(I290=""," ",E290+J290+K290)</f>
        <v>1</v>
      </c>
      <c r="O290" s="434">
        <f t="shared" ref="O290:O308" si="94">MAX(L290:N290)</f>
        <v>4</v>
      </c>
      <c r="P290" s="208" t="str">
        <f t="shared" si="86"/>
        <v>MEDIUM</v>
      </c>
      <c r="Q290" s="484" t="s">
        <v>314</v>
      </c>
      <c r="R290" s="339" t="s">
        <v>311</v>
      </c>
      <c r="S290" s="728"/>
      <c r="T290" s="728"/>
      <c r="U290" s="208" t="s">
        <v>351</v>
      </c>
    </row>
    <row r="291" spans="2:21" ht="30.75" customHeight="1" thickBot="1" x14ac:dyDescent="0.35">
      <c r="B291" s="444"/>
      <c r="C291" s="372">
        <f>'Impact Assessment Results'!H26</f>
        <v>2</v>
      </c>
      <c r="D291" s="285">
        <f>'Impact Assessment Results'!I26</f>
        <v>1</v>
      </c>
      <c r="E291" s="286">
        <f>'Impact Assessment Results'!J26</f>
        <v>1</v>
      </c>
      <c r="F291" s="720"/>
      <c r="G291" s="398" t="s">
        <v>9</v>
      </c>
      <c r="H291" s="399" t="s">
        <v>9</v>
      </c>
      <c r="I291" s="400" t="s">
        <v>9</v>
      </c>
      <c r="J291" s="326">
        <f>'Threat Assessment Results'!G206</f>
        <v>0</v>
      </c>
      <c r="K291" s="326">
        <f>'Threat Assessment Results'!I206</f>
        <v>0</v>
      </c>
      <c r="L291" s="435">
        <f t="shared" si="91"/>
        <v>2</v>
      </c>
      <c r="M291" s="436">
        <f t="shared" si="92"/>
        <v>1</v>
      </c>
      <c r="N291" s="437">
        <f t="shared" si="93"/>
        <v>1</v>
      </c>
      <c r="O291" s="438">
        <f t="shared" si="94"/>
        <v>2</v>
      </c>
      <c r="P291" s="208" t="str">
        <f t="shared" si="86"/>
        <v>LOW</v>
      </c>
      <c r="Q291" s="483" t="s">
        <v>314</v>
      </c>
      <c r="R291" s="340" t="s">
        <v>311</v>
      </c>
      <c r="S291" s="729"/>
      <c r="T291" s="729"/>
      <c r="U291" s="208" t="s">
        <v>351</v>
      </c>
    </row>
    <row r="292" spans="2:21" ht="15" thickBot="1" x14ac:dyDescent="0.35">
      <c r="B292" s="444"/>
      <c r="C292" s="372">
        <f>'Impact Assessment Results'!H27</f>
        <v>4</v>
      </c>
      <c r="D292" s="285">
        <f>'Impact Assessment Results'!I27</f>
        <v>4</v>
      </c>
      <c r="E292" s="286">
        <f>'Impact Assessment Results'!J27</f>
        <v>0</v>
      </c>
      <c r="F292" s="720"/>
      <c r="G292" s="398" t="s">
        <v>9</v>
      </c>
      <c r="H292" s="399" t="s">
        <v>9</v>
      </c>
      <c r="I292" s="400" t="s">
        <v>9</v>
      </c>
      <c r="J292" s="326">
        <f>'Threat Assessment Results'!G214</f>
        <v>0</v>
      </c>
      <c r="K292" s="326">
        <f>'Threat Assessment Results'!I214</f>
        <v>0</v>
      </c>
      <c r="L292" s="435">
        <f t="shared" si="91"/>
        <v>4</v>
      </c>
      <c r="M292" s="436">
        <f t="shared" si="92"/>
        <v>4</v>
      </c>
      <c r="N292" s="437">
        <f t="shared" si="93"/>
        <v>0</v>
      </c>
      <c r="O292" s="438">
        <f t="shared" si="94"/>
        <v>4</v>
      </c>
      <c r="P292" s="208" t="str">
        <f t="shared" si="86"/>
        <v>MEDIUM</v>
      </c>
      <c r="Q292" s="483" t="s">
        <v>314</v>
      </c>
      <c r="R292" s="340" t="s">
        <v>311</v>
      </c>
      <c r="S292" s="729"/>
      <c r="T292" s="729"/>
      <c r="U292" s="208" t="s">
        <v>351</v>
      </c>
    </row>
    <row r="293" spans="2:21" ht="15" thickBot="1" x14ac:dyDescent="0.35">
      <c r="B293" s="444"/>
      <c r="C293" s="372">
        <f>'Impact Assessment Results'!H28</f>
        <v>0</v>
      </c>
      <c r="D293" s="285">
        <f>'Impact Assessment Results'!I28</f>
        <v>0</v>
      </c>
      <c r="E293" s="286">
        <f>'Impact Assessment Results'!J28</f>
        <v>0</v>
      </c>
      <c r="F293" s="720"/>
      <c r="G293" s="398" t="s">
        <v>9</v>
      </c>
      <c r="H293" s="399" t="s">
        <v>9</v>
      </c>
      <c r="I293" s="400" t="s">
        <v>9</v>
      </c>
      <c r="J293" s="326">
        <f>'Threat Assessment Results'!G222</f>
        <v>0</v>
      </c>
      <c r="K293" s="326">
        <f>'Threat Assessment Results'!I222</f>
        <v>0</v>
      </c>
      <c r="L293" s="435">
        <f t="shared" si="91"/>
        <v>0</v>
      </c>
      <c r="M293" s="436">
        <f t="shared" si="92"/>
        <v>0</v>
      </c>
      <c r="N293" s="437">
        <f t="shared" si="93"/>
        <v>0</v>
      </c>
      <c r="O293" s="438">
        <f t="shared" si="94"/>
        <v>0</v>
      </c>
      <c r="P293" s="208" t="str">
        <f t="shared" si="86"/>
        <v>LOW</v>
      </c>
      <c r="Q293" s="483" t="s">
        <v>312</v>
      </c>
      <c r="R293" s="340" t="s">
        <v>311</v>
      </c>
      <c r="S293" s="729"/>
      <c r="T293" s="729"/>
      <c r="U293" s="208" t="s">
        <v>351</v>
      </c>
    </row>
    <row r="294" spans="2:21" ht="15" thickBot="1" x14ac:dyDescent="0.35">
      <c r="B294" s="444"/>
      <c r="C294" s="372">
        <f>'Impact Assessment Results'!H29</f>
        <v>0</v>
      </c>
      <c r="D294" s="285">
        <f>'Impact Assessment Results'!I29</f>
        <v>0</v>
      </c>
      <c r="E294" s="286">
        <f>'Impact Assessment Results'!J29</f>
        <v>0</v>
      </c>
      <c r="F294" s="720"/>
      <c r="G294" s="398" t="s">
        <v>9</v>
      </c>
      <c r="H294" s="399" t="s">
        <v>9</v>
      </c>
      <c r="I294" s="400" t="s">
        <v>9</v>
      </c>
      <c r="J294" s="326">
        <f>'Threat Assessment Results'!G230</f>
        <v>0</v>
      </c>
      <c r="K294" s="326">
        <f>'Threat Assessment Results'!I230</f>
        <v>0</v>
      </c>
      <c r="L294" s="435">
        <f t="shared" si="91"/>
        <v>0</v>
      </c>
      <c r="M294" s="436">
        <f t="shared" si="92"/>
        <v>0</v>
      </c>
      <c r="N294" s="437">
        <f t="shared" si="93"/>
        <v>0</v>
      </c>
      <c r="O294" s="438">
        <f t="shared" si="94"/>
        <v>0</v>
      </c>
      <c r="P294" s="208" t="str">
        <f t="shared" si="86"/>
        <v>LOW</v>
      </c>
      <c r="Q294" s="483" t="s">
        <v>314</v>
      </c>
      <c r="R294" s="340" t="s">
        <v>311</v>
      </c>
      <c r="S294" s="729"/>
      <c r="T294" s="729"/>
      <c r="U294" s="208" t="s">
        <v>351</v>
      </c>
    </row>
    <row r="295" spans="2:21" ht="15" thickBot="1" x14ac:dyDescent="0.35">
      <c r="B295" s="444"/>
      <c r="C295" s="372">
        <f>'Impact Assessment Results'!H30</f>
        <v>0</v>
      </c>
      <c r="D295" s="285">
        <f>'Impact Assessment Results'!I30</f>
        <v>0</v>
      </c>
      <c r="E295" s="286">
        <f>'Impact Assessment Results'!J30</f>
        <v>0</v>
      </c>
      <c r="F295" s="720"/>
      <c r="G295" s="398" t="s">
        <v>9</v>
      </c>
      <c r="H295" s="399" t="s">
        <v>9</v>
      </c>
      <c r="I295" s="400" t="s">
        <v>9</v>
      </c>
      <c r="J295" s="326">
        <f>'Threat Assessment Results'!G238</f>
        <v>0</v>
      </c>
      <c r="K295" s="326">
        <f>'Threat Assessment Results'!I238</f>
        <v>0</v>
      </c>
      <c r="L295" s="435">
        <f t="shared" si="91"/>
        <v>0</v>
      </c>
      <c r="M295" s="436">
        <f t="shared" si="92"/>
        <v>0</v>
      </c>
      <c r="N295" s="437">
        <f t="shared" si="93"/>
        <v>0</v>
      </c>
      <c r="O295" s="438">
        <f t="shared" si="94"/>
        <v>0</v>
      </c>
      <c r="P295" s="208" t="str">
        <f t="shared" si="86"/>
        <v>LOW</v>
      </c>
      <c r="Q295" s="483" t="s">
        <v>314</v>
      </c>
      <c r="R295" s="340" t="s">
        <v>311</v>
      </c>
      <c r="S295" s="729"/>
      <c r="T295" s="729"/>
      <c r="U295" s="208" t="s">
        <v>351</v>
      </c>
    </row>
    <row r="296" spans="2:21" ht="15" thickBot="1" x14ac:dyDescent="0.35">
      <c r="B296" s="444"/>
      <c r="C296" s="372">
        <f>'Impact Assessment Results'!H31</f>
        <v>0</v>
      </c>
      <c r="D296" s="285">
        <f>'Impact Assessment Results'!I31</f>
        <v>0</v>
      </c>
      <c r="E296" s="286">
        <f>'Impact Assessment Results'!J31</f>
        <v>0</v>
      </c>
      <c r="F296" s="720"/>
      <c r="G296" s="398" t="s">
        <v>9</v>
      </c>
      <c r="H296" s="399" t="s">
        <v>9</v>
      </c>
      <c r="I296" s="400" t="s">
        <v>9</v>
      </c>
      <c r="J296" s="326">
        <f>'Threat Assessment Results'!G246</f>
        <v>0</v>
      </c>
      <c r="K296" s="326">
        <f>'Threat Assessment Results'!I246</f>
        <v>0</v>
      </c>
      <c r="L296" s="435">
        <f>IF(G296=""," ",C296+J296+K296)</f>
        <v>0</v>
      </c>
      <c r="M296" s="436">
        <f>IF(H296=""," ",D296+J296+K296)</f>
        <v>0</v>
      </c>
      <c r="N296" s="437">
        <f>IF(I296=""," ",E296+J296+K296)</f>
        <v>0</v>
      </c>
      <c r="O296" s="438">
        <f t="shared" si="94"/>
        <v>0</v>
      </c>
      <c r="P296" s="208" t="str">
        <f t="shared" si="86"/>
        <v>LOW</v>
      </c>
      <c r="Q296" s="483" t="s">
        <v>314</v>
      </c>
      <c r="R296" s="340" t="s">
        <v>311</v>
      </c>
      <c r="S296" s="729"/>
      <c r="T296" s="729"/>
      <c r="U296" s="208" t="s">
        <v>351</v>
      </c>
    </row>
    <row r="297" spans="2:21" ht="15" thickBot="1" x14ac:dyDescent="0.35">
      <c r="B297" s="444"/>
      <c r="C297" s="372">
        <f>'Impact Assessment Results'!H32</f>
        <v>0</v>
      </c>
      <c r="D297" s="285">
        <f>'Impact Assessment Results'!I32</f>
        <v>0</v>
      </c>
      <c r="E297" s="286">
        <f>'Impact Assessment Results'!J32</f>
        <v>0</v>
      </c>
      <c r="F297" s="720"/>
      <c r="G297" s="398" t="s">
        <v>9</v>
      </c>
      <c r="H297" s="399" t="s">
        <v>9</v>
      </c>
      <c r="I297" s="400" t="s">
        <v>9</v>
      </c>
      <c r="J297" s="326">
        <f>'Threat Assessment Results'!G254</f>
        <v>0</v>
      </c>
      <c r="K297" s="326">
        <f>'Threat Assessment Results'!I254</f>
        <v>0</v>
      </c>
      <c r="L297" s="435">
        <f t="shared" si="91"/>
        <v>0</v>
      </c>
      <c r="M297" s="436">
        <f t="shared" si="92"/>
        <v>0</v>
      </c>
      <c r="N297" s="437">
        <f t="shared" si="93"/>
        <v>0</v>
      </c>
      <c r="O297" s="438">
        <f t="shared" si="94"/>
        <v>0</v>
      </c>
      <c r="P297" s="208" t="str">
        <f t="shared" si="86"/>
        <v>LOW</v>
      </c>
      <c r="Q297" s="483" t="s">
        <v>314</v>
      </c>
      <c r="R297" s="340" t="s">
        <v>311</v>
      </c>
      <c r="S297" s="729"/>
      <c r="T297" s="729"/>
      <c r="U297" s="208" t="s">
        <v>351</v>
      </c>
    </row>
    <row r="298" spans="2:21" ht="15" thickBot="1" x14ac:dyDescent="0.35">
      <c r="B298" s="444"/>
      <c r="C298" s="372">
        <f>'Impact Assessment Results'!H33</f>
        <v>0</v>
      </c>
      <c r="D298" s="285">
        <f>'Impact Assessment Results'!I33</f>
        <v>0</v>
      </c>
      <c r="E298" s="286">
        <f>'Impact Assessment Results'!J33</f>
        <v>0</v>
      </c>
      <c r="F298" s="720"/>
      <c r="G298" s="398" t="s">
        <v>9</v>
      </c>
      <c r="H298" s="399" t="s">
        <v>9</v>
      </c>
      <c r="I298" s="400" t="s">
        <v>9</v>
      </c>
      <c r="J298" s="326">
        <f>'Threat Assessment Results'!G262</f>
        <v>0</v>
      </c>
      <c r="K298" s="326">
        <f>'Threat Assessment Results'!I262</f>
        <v>0</v>
      </c>
      <c r="L298" s="435">
        <f t="shared" si="91"/>
        <v>0</v>
      </c>
      <c r="M298" s="436">
        <f t="shared" si="92"/>
        <v>0</v>
      </c>
      <c r="N298" s="437">
        <f t="shared" si="93"/>
        <v>0</v>
      </c>
      <c r="O298" s="438">
        <f t="shared" si="94"/>
        <v>0</v>
      </c>
      <c r="P298" s="208" t="str">
        <f t="shared" si="86"/>
        <v>LOW</v>
      </c>
      <c r="Q298" s="483" t="s">
        <v>314</v>
      </c>
      <c r="R298" s="340" t="s">
        <v>311</v>
      </c>
      <c r="S298" s="729"/>
      <c r="T298" s="729"/>
      <c r="U298" s="208" t="s">
        <v>351</v>
      </c>
    </row>
    <row r="299" spans="2:21" ht="15" thickBot="1" x14ac:dyDescent="0.35">
      <c r="B299" s="444"/>
      <c r="C299" s="372">
        <f>'Impact Assessment Results'!H34</f>
        <v>0</v>
      </c>
      <c r="D299" s="285">
        <f>'Impact Assessment Results'!I34</f>
        <v>0</v>
      </c>
      <c r="E299" s="286">
        <f>'Impact Assessment Results'!J34</f>
        <v>0</v>
      </c>
      <c r="F299" s="720"/>
      <c r="G299" s="398" t="s">
        <v>9</v>
      </c>
      <c r="H299" s="399" t="s">
        <v>9</v>
      </c>
      <c r="I299" s="400" t="s">
        <v>9</v>
      </c>
      <c r="J299" s="326">
        <f>'Threat Assessment Results'!G270</f>
        <v>0</v>
      </c>
      <c r="K299" s="326">
        <f>'Threat Assessment Results'!I270</f>
        <v>0</v>
      </c>
      <c r="L299" s="435">
        <f t="shared" si="91"/>
        <v>0</v>
      </c>
      <c r="M299" s="436">
        <f t="shared" si="92"/>
        <v>0</v>
      </c>
      <c r="N299" s="437">
        <f t="shared" si="93"/>
        <v>0</v>
      </c>
      <c r="O299" s="438">
        <f t="shared" si="94"/>
        <v>0</v>
      </c>
      <c r="P299" s="208" t="str">
        <f t="shared" si="86"/>
        <v>LOW</v>
      </c>
      <c r="Q299" s="483" t="s">
        <v>314</v>
      </c>
      <c r="R299" s="340" t="s">
        <v>311</v>
      </c>
      <c r="S299" s="729"/>
      <c r="T299" s="729"/>
      <c r="U299" s="208" t="s">
        <v>351</v>
      </c>
    </row>
    <row r="300" spans="2:21" ht="15" thickBot="1" x14ac:dyDescent="0.35">
      <c r="B300" s="444"/>
      <c r="C300" s="372">
        <f>'Impact Assessment Results'!H35</f>
        <v>0</v>
      </c>
      <c r="D300" s="285">
        <f>'Impact Assessment Results'!I35</f>
        <v>0</v>
      </c>
      <c r="E300" s="286">
        <f>'Impact Assessment Results'!J35</f>
        <v>0</v>
      </c>
      <c r="F300" s="720"/>
      <c r="G300" s="398" t="s">
        <v>9</v>
      </c>
      <c r="H300" s="399" t="s">
        <v>9</v>
      </c>
      <c r="I300" s="400" t="s">
        <v>9</v>
      </c>
      <c r="J300" s="326">
        <f>'Threat Assessment Results'!G278</f>
        <v>0</v>
      </c>
      <c r="K300" s="326">
        <f>'Threat Assessment Results'!I278</f>
        <v>0</v>
      </c>
      <c r="L300" s="435">
        <f>IF(G300=""," ",C300+J300+K300)</f>
        <v>0</v>
      </c>
      <c r="M300" s="436">
        <f>IF(H300=""," ",D300+J300+K300)</f>
        <v>0</v>
      </c>
      <c r="N300" s="437">
        <f>IF(I300=""," ",E300+J300+K300)</f>
        <v>0</v>
      </c>
      <c r="O300" s="438">
        <f t="shared" si="94"/>
        <v>0</v>
      </c>
      <c r="P300" s="208" t="str">
        <f t="shared" si="86"/>
        <v>LOW</v>
      </c>
      <c r="Q300" s="483" t="s">
        <v>314</v>
      </c>
      <c r="R300" s="340" t="s">
        <v>311</v>
      </c>
      <c r="S300" s="729"/>
      <c r="T300" s="729"/>
      <c r="U300" s="208" t="s">
        <v>351</v>
      </c>
    </row>
    <row r="301" spans="2:21" ht="15" thickBot="1" x14ac:dyDescent="0.35">
      <c r="B301" s="444"/>
      <c r="C301" s="372">
        <f>'Impact Assessment Results'!H36</f>
        <v>0</v>
      </c>
      <c r="D301" s="285">
        <f>'Impact Assessment Results'!I36</f>
        <v>0</v>
      </c>
      <c r="E301" s="286">
        <f>'Impact Assessment Results'!J36</f>
        <v>0</v>
      </c>
      <c r="F301" s="720"/>
      <c r="G301" s="398" t="s">
        <v>9</v>
      </c>
      <c r="H301" s="399" t="s">
        <v>9</v>
      </c>
      <c r="I301" s="400" t="s">
        <v>9</v>
      </c>
      <c r="J301" s="326">
        <f>'Threat Assessment Results'!G286</f>
        <v>0</v>
      </c>
      <c r="K301" s="326">
        <f>'Threat Assessment Results'!I286</f>
        <v>0</v>
      </c>
      <c r="L301" s="435">
        <f t="shared" si="91"/>
        <v>0</v>
      </c>
      <c r="M301" s="436">
        <f t="shared" si="92"/>
        <v>0</v>
      </c>
      <c r="N301" s="437">
        <f t="shared" si="93"/>
        <v>0</v>
      </c>
      <c r="O301" s="438">
        <f t="shared" si="94"/>
        <v>0</v>
      </c>
      <c r="P301" s="208" t="str">
        <f t="shared" si="86"/>
        <v>LOW</v>
      </c>
      <c r="Q301" s="483" t="s">
        <v>314</v>
      </c>
      <c r="R301" s="340" t="s">
        <v>311</v>
      </c>
      <c r="S301" s="729"/>
      <c r="T301" s="729"/>
      <c r="U301" s="208" t="s">
        <v>351</v>
      </c>
    </row>
    <row r="302" spans="2:21" ht="15" thickBot="1" x14ac:dyDescent="0.35">
      <c r="B302" s="444"/>
      <c r="C302" s="372">
        <f>'Impact Assessment Results'!H37</f>
        <v>0</v>
      </c>
      <c r="D302" s="285">
        <f>'Impact Assessment Results'!I37</f>
        <v>0</v>
      </c>
      <c r="E302" s="286">
        <f>'Impact Assessment Results'!J37</f>
        <v>0</v>
      </c>
      <c r="F302" s="720"/>
      <c r="G302" s="398" t="s">
        <v>9</v>
      </c>
      <c r="H302" s="399" t="s">
        <v>9</v>
      </c>
      <c r="I302" s="400" t="s">
        <v>9</v>
      </c>
      <c r="J302" s="326">
        <f>'Threat Assessment Results'!G294</f>
        <v>0</v>
      </c>
      <c r="K302" s="326">
        <f>'Threat Assessment Results'!I294</f>
        <v>0</v>
      </c>
      <c r="L302" s="435">
        <f t="shared" si="91"/>
        <v>0</v>
      </c>
      <c r="M302" s="436">
        <f t="shared" si="92"/>
        <v>0</v>
      </c>
      <c r="N302" s="437">
        <f t="shared" si="93"/>
        <v>0</v>
      </c>
      <c r="O302" s="438">
        <f t="shared" si="94"/>
        <v>0</v>
      </c>
      <c r="P302" s="208" t="str">
        <f t="shared" si="86"/>
        <v>LOW</v>
      </c>
      <c r="Q302" s="483" t="s">
        <v>314</v>
      </c>
      <c r="R302" s="340" t="s">
        <v>311</v>
      </c>
      <c r="S302" s="729"/>
      <c r="T302" s="729"/>
      <c r="U302" s="208" t="s">
        <v>351</v>
      </c>
    </row>
    <row r="303" spans="2:21" ht="15" thickBot="1" x14ac:dyDescent="0.35">
      <c r="B303" s="444"/>
      <c r="C303" s="372">
        <f>'Impact Assessment Results'!H38</f>
        <v>0</v>
      </c>
      <c r="D303" s="285">
        <f>'Impact Assessment Results'!I38</f>
        <v>0</v>
      </c>
      <c r="E303" s="286">
        <f>'Impact Assessment Results'!J38</f>
        <v>0</v>
      </c>
      <c r="F303" s="720"/>
      <c r="G303" s="398" t="s">
        <v>9</v>
      </c>
      <c r="H303" s="399" t="s">
        <v>9</v>
      </c>
      <c r="I303" s="400" t="s">
        <v>9</v>
      </c>
      <c r="J303" s="326">
        <f>'Threat Assessment Results'!G302</f>
        <v>0</v>
      </c>
      <c r="K303" s="326">
        <f>'Threat Assessment Results'!I302</f>
        <v>0</v>
      </c>
      <c r="L303" s="435">
        <f t="shared" si="91"/>
        <v>0</v>
      </c>
      <c r="M303" s="436">
        <f t="shared" si="92"/>
        <v>0</v>
      </c>
      <c r="N303" s="437">
        <f t="shared" si="93"/>
        <v>0</v>
      </c>
      <c r="O303" s="438">
        <f t="shared" si="94"/>
        <v>0</v>
      </c>
      <c r="P303" s="208" t="str">
        <f t="shared" si="86"/>
        <v>LOW</v>
      </c>
      <c r="Q303" s="483" t="s">
        <v>312</v>
      </c>
      <c r="R303" s="340" t="s">
        <v>311</v>
      </c>
      <c r="S303" s="730"/>
      <c r="T303" s="730"/>
      <c r="U303" s="208" t="s">
        <v>351</v>
      </c>
    </row>
    <row r="304" spans="2:21" ht="15" thickBot="1" x14ac:dyDescent="0.35">
      <c r="B304" s="444"/>
      <c r="C304" s="372">
        <f>'Impact Assessment Results'!H39</f>
        <v>0</v>
      </c>
      <c r="D304" s="285">
        <f>'Impact Assessment Results'!I39</f>
        <v>0</v>
      </c>
      <c r="E304" s="286">
        <f>'Impact Assessment Results'!J39</f>
        <v>0</v>
      </c>
      <c r="F304" s="720"/>
      <c r="G304" s="398" t="s">
        <v>9</v>
      </c>
      <c r="H304" s="399" t="s">
        <v>9</v>
      </c>
      <c r="I304" s="400" t="s">
        <v>9</v>
      </c>
      <c r="J304" s="326">
        <f>'Threat Assessment Results'!G310</f>
        <v>0</v>
      </c>
      <c r="K304" s="326">
        <f>'Threat Assessment Results'!I310</f>
        <v>0</v>
      </c>
      <c r="L304" s="435">
        <f t="shared" si="91"/>
        <v>0</v>
      </c>
      <c r="M304" s="436">
        <f t="shared" si="92"/>
        <v>0</v>
      </c>
      <c r="N304" s="437">
        <f t="shared" si="93"/>
        <v>0</v>
      </c>
      <c r="O304" s="438">
        <f t="shared" si="94"/>
        <v>0</v>
      </c>
      <c r="P304" s="208" t="str">
        <f t="shared" si="86"/>
        <v>LOW</v>
      </c>
      <c r="Q304" s="483" t="s">
        <v>314</v>
      </c>
      <c r="R304" s="340" t="s">
        <v>311</v>
      </c>
      <c r="S304" s="731"/>
      <c r="T304" s="731"/>
      <c r="U304" s="208" t="s">
        <v>351</v>
      </c>
    </row>
    <row r="305" spans="2:21" ht="15" thickBot="1" x14ac:dyDescent="0.35">
      <c r="B305" s="444"/>
      <c r="C305" s="372">
        <f>'Impact Assessment Results'!H40</f>
        <v>0</v>
      </c>
      <c r="D305" s="285">
        <f>'Impact Assessment Results'!I40</f>
        <v>0</v>
      </c>
      <c r="E305" s="286">
        <f>'Impact Assessment Results'!J40</f>
        <v>0</v>
      </c>
      <c r="F305" s="720"/>
      <c r="G305" s="398" t="s">
        <v>9</v>
      </c>
      <c r="H305" s="399" t="s">
        <v>9</v>
      </c>
      <c r="I305" s="400" t="s">
        <v>9</v>
      </c>
      <c r="J305" s="326">
        <f>'Threat Assessment Results'!G318</f>
        <v>0</v>
      </c>
      <c r="K305" s="326">
        <f>'Threat Assessment Results'!I318</f>
        <v>0</v>
      </c>
      <c r="L305" s="435">
        <f t="shared" si="91"/>
        <v>0</v>
      </c>
      <c r="M305" s="436">
        <f t="shared" si="92"/>
        <v>0</v>
      </c>
      <c r="N305" s="437">
        <f t="shared" si="93"/>
        <v>0</v>
      </c>
      <c r="O305" s="438">
        <f t="shared" si="94"/>
        <v>0</v>
      </c>
      <c r="P305" s="208" t="str">
        <f t="shared" si="86"/>
        <v>LOW</v>
      </c>
      <c r="Q305" s="483" t="s">
        <v>314</v>
      </c>
      <c r="R305" s="340" t="s">
        <v>311</v>
      </c>
      <c r="S305" s="729"/>
      <c r="T305" s="729"/>
      <c r="U305" s="208" t="s">
        <v>351</v>
      </c>
    </row>
    <row r="306" spans="2:21" ht="15" thickBot="1" x14ac:dyDescent="0.35">
      <c r="B306" s="444"/>
      <c r="C306" s="372">
        <f>'Impact Assessment Results'!H41</f>
        <v>0</v>
      </c>
      <c r="D306" s="285">
        <f>'Impact Assessment Results'!I41</f>
        <v>0</v>
      </c>
      <c r="E306" s="286">
        <f>'Impact Assessment Results'!J41</f>
        <v>0</v>
      </c>
      <c r="F306" s="720"/>
      <c r="G306" s="398" t="s">
        <v>9</v>
      </c>
      <c r="H306" s="399" t="s">
        <v>9</v>
      </c>
      <c r="I306" s="400" t="s">
        <v>9</v>
      </c>
      <c r="J306" s="326">
        <f>'Threat Assessment Results'!G326</f>
        <v>0</v>
      </c>
      <c r="K306" s="326">
        <f>'Threat Assessment Results'!I326</f>
        <v>0</v>
      </c>
      <c r="L306" s="435">
        <f t="shared" si="91"/>
        <v>0</v>
      </c>
      <c r="M306" s="436">
        <f t="shared" si="92"/>
        <v>0</v>
      </c>
      <c r="N306" s="437">
        <f t="shared" si="93"/>
        <v>0</v>
      </c>
      <c r="O306" s="438">
        <f t="shared" si="94"/>
        <v>0</v>
      </c>
      <c r="P306" s="208" t="str">
        <f t="shared" si="86"/>
        <v>LOW</v>
      </c>
      <c r="Q306" s="483" t="s">
        <v>314</v>
      </c>
      <c r="R306" s="340" t="s">
        <v>311</v>
      </c>
      <c r="S306" s="729"/>
      <c r="T306" s="729"/>
      <c r="U306" s="208" t="s">
        <v>351</v>
      </c>
    </row>
    <row r="307" spans="2:21" ht="15" thickBot="1" x14ac:dyDescent="0.35">
      <c r="B307" s="444"/>
      <c r="C307" s="463">
        <f>'Impact Assessment Results'!H42</f>
        <v>0</v>
      </c>
      <c r="D307" s="464">
        <f>'Impact Assessment Results'!I42</f>
        <v>0</v>
      </c>
      <c r="E307" s="465">
        <f>'Impact Assessment Results'!J42</f>
        <v>0</v>
      </c>
      <c r="F307" s="720"/>
      <c r="G307" s="466" t="s">
        <v>9</v>
      </c>
      <c r="H307" s="467" t="s">
        <v>9</v>
      </c>
      <c r="I307" s="468" t="s">
        <v>9</v>
      </c>
      <c r="J307" s="469">
        <f>'Threat Assessment Results'!G334</f>
        <v>0</v>
      </c>
      <c r="K307" s="326">
        <f>'Threat Assessment Results'!I3334</f>
        <v>0</v>
      </c>
      <c r="L307" s="471">
        <f t="shared" si="91"/>
        <v>0</v>
      </c>
      <c r="M307" s="472">
        <f t="shared" si="92"/>
        <v>0</v>
      </c>
      <c r="N307" s="473">
        <f t="shared" si="93"/>
        <v>0</v>
      </c>
      <c r="O307" s="470">
        <f t="shared" si="94"/>
        <v>0</v>
      </c>
      <c r="P307" s="208" t="str">
        <f t="shared" si="86"/>
        <v>LOW</v>
      </c>
      <c r="Q307" s="483" t="s">
        <v>314</v>
      </c>
      <c r="R307" s="340" t="s">
        <v>311</v>
      </c>
      <c r="S307" s="729"/>
      <c r="T307" s="729"/>
      <c r="U307" s="208" t="s">
        <v>351</v>
      </c>
    </row>
    <row r="308" spans="2:21" ht="15" thickBot="1" x14ac:dyDescent="0.35">
      <c r="B308" s="445"/>
      <c r="C308" s="373">
        <f>'Impact Assessment Results'!H43</f>
        <v>0</v>
      </c>
      <c r="D308" s="287">
        <f>'Impact Assessment Results'!I43</f>
        <v>0</v>
      </c>
      <c r="E308" s="301">
        <f>'Impact Assessment Results'!J43</f>
        <v>0</v>
      </c>
      <c r="F308" s="706"/>
      <c r="G308" s="401" t="s">
        <v>9</v>
      </c>
      <c r="H308" s="490" t="s">
        <v>9</v>
      </c>
      <c r="I308" s="491" t="s">
        <v>9</v>
      </c>
      <c r="J308" s="327">
        <f>'Threat Assessment Results'!G342</f>
        <v>0</v>
      </c>
      <c r="K308" s="327">
        <f>'Threat Assessment Results'!I342</f>
        <v>0</v>
      </c>
      <c r="L308" s="471">
        <f t="shared" si="91"/>
        <v>0</v>
      </c>
      <c r="M308" s="472">
        <f t="shared" si="92"/>
        <v>0</v>
      </c>
      <c r="N308" s="473">
        <f t="shared" si="93"/>
        <v>0</v>
      </c>
      <c r="O308" s="470">
        <f t="shared" si="94"/>
        <v>0</v>
      </c>
      <c r="P308" s="208" t="str">
        <f t="shared" si="86"/>
        <v>LOW</v>
      </c>
      <c r="Q308" s="487" t="s">
        <v>314</v>
      </c>
      <c r="R308" s="341" t="s">
        <v>311</v>
      </c>
      <c r="S308" s="732"/>
      <c r="T308" s="732"/>
      <c r="U308" s="208" t="s">
        <v>351</v>
      </c>
    </row>
    <row r="309" spans="2:21" ht="30.75" customHeight="1" thickBot="1" x14ac:dyDescent="0.35">
      <c r="B309" s="443"/>
      <c r="C309" s="371">
        <f>'Impact Assessment Results'!H25</f>
        <v>4</v>
      </c>
      <c r="D309" s="284">
        <f>'Impact Assessment Results'!I25</f>
        <v>2</v>
      </c>
      <c r="E309" s="300">
        <f>'Impact Assessment Results'!J25</f>
        <v>1</v>
      </c>
      <c r="F309" s="719"/>
      <c r="G309" s="395" t="s">
        <v>9</v>
      </c>
      <c r="H309" s="396" t="s">
        <v>9</v>
      </c>
      <c r="I309" s="397" t="s">
        <v>9</v>
      </c>
      <c r="J309" s="325">
        <f>'Threat Assessment Results'!G199</f>
        <v>0</v>
      </c>
      <c r="K309" s="325">
        <f>'Threat Assessment Results'!I199</f>
        <v>0</v>
      </c>
      <c r="L309" s="431">
        <f t="shared" ref="L309:L327" si="95">IF(G309=""," ",C309+J309+K309)</f>
        <v>4</v>
      </c>
      <c r="M309" s="432">
        <f t="shared" ref="M309:M327" si="96">IF(H309=""," ",D309+J309+K309)</f>
        <v>2</v>
      </c>
      <c r="N309" s="433">
        <f t="shared" ref="N309:N327" si="97">IF(I309=""," ",E309+J309+K309)</f>
        <v>1</v>
      </c>
      <c r="O309" s="434">
        <f t="shared" ref="O309:O327" si="98">MAX(L309:N309)</f>
        <v>4</v>
      </c>
      <c r="P309" s="208" t="str">
        <f t="shared" si="86"/>
        <v>MEDIUM</v>
      </c>
      <c r="Q309" s="484" t="s">
        <v>314</v>
      </c>
      <c r="R309" s="339" t="s">
        <v>311</v>
      </c>
      <c r="S309" s="728"/>
      <c r="T309" s="728"/>
      <c r="U309" s="208" t="s">
        <v>351</v>
      </c>
    </row>
    <row r="310" spans="2:21" ht="30.75" customHeight="1" thickBot="1" x14ac:dyDescent="0.35">
      <c r="B310" s="444"/>
      <c r="C310" s="372">
        <f>'Impact Assessment Results'!H26</f>
        <v>2</v>
      </c>
      <c r="D310" s="285">
        <f>'Impact Assessment Results'!I26</f>
        <v>1</v>
      </c>
      <c r="E310" s="286">
        <f>'Impact Assessment Results'!J26</f>
        <v>1</v>
      </c>
      <c r="F310" s="720"/>
      <c r="G310" s="398" t="s">
        <v>9</v>
      </c>
      <c r="H310" s="399" t="s">
        <v>9</v>
      </c>
      <c r="I310" s="400" t="s">
        <v>9</v>
      </c>
      <c r="J310" s="326">
        <f>'Threat Assessment Results'!G207</f>
        <v>0</v>
      </c>
      <c r="K310" s="326">
        <f>'Threat Assessment Results'!I207</f>
        <v>0</v>
      </c>
      <c r="L310" s="435">
        <f t="shared" si="95"/>
        <v>2</v>
      </c>
      <c r="M310" s="436">
        <f t="shared" si="96"/>
        <v>1</v>
      </c>
      <c r="N310" s="437">
        <f t="shared" si="97"/>
        <v>1</v>
      </c>
      <c r="O310" s="438">
        <f t="shared" si="98"/>
        <v>2</v>
      </c>
      <c r="P310" s="208" t="str">
        <f t="shared" si="86"/>
        <v>LOW</v>
      </c>
      <c r="Q310" s="483" t="s">
        <v>314</v>
      </c>
      <c r="R310" s="340" t="s">
        <v>311</v>
      </c>
      <c r="S310" s="729"/>
      <c r="T310" s="729"/>
      <c r="U310" s="208" t="s">
        <v>351</v>
      </c>
    </row>
    <row r="311" spans="2:21" ht="15" thickBot="1" x14ac:dyDescent="0.35">
      <c r="B311" s="444"/>
      <c r="C311" s="372">
        <f>'Impact Assessment Results'!H27</f>
        <v>4</v>
      </c>
      <c r="D311" s="285">
        <f>'Impact Assessment Results'!I27</f>
        <v>4</v>
      </c>
      <c r="E311" s="286">
        <f>'Impact Assessment Results'!J27</f>
        <v>0</v>
      </c>
      <c r="F311" s="720"/>
      <c r="G311" s="398" t="s">
        <v>9</v>
      </c>
      <c r="H311" s="399" t="s">
        <v>9</v>
      </c>
      <c r="I311" s="400" t="s">
        <v>9</v>
      </c>
      <c r="J311" s="326">
        <f>'Threat Assessment Results'!G215</f>
        <v>0</v>
      </c>
      <c r="K311" s="326">
        <f>'Threat Assessment Results'!I215</f>
        <v>0</v>
      </c>
      <c r="L311" s="435">
        <f t="shared" si="95"/>
        <v>4</v>
      </c>
      <c r="M311" s="436">
        <f t="shared" si="96"/>
        <v>4</v>
      </c>
      <c r="N311" s="437">
        <f t="shared" si="97"/>
        <v>0</v>
      </c>
      <c r="O311" s="438">
        <f t="shared" si="98"/>
        <v>4</v>
      </c>
      <c r="P311" s="208" t="str">
        <f t="shared" si="86"/>
        <v>MEDIUM</v>
      </c>
      <c r="Q311" s="483" t="s">
        <v>314</v>
      </c>
      <c r="R311" s="340" t="s">
        <v>311</v>
      </c>
      <c r="S311" s="729"/>
      <c r="T311" s="729"/>
      <c r="U311" s="208" t="s">
        <v>351</v>
      </c>
    </row>
    <row r="312" spans="2:21" ht="15" thickBot="1" x14ac:dyDescent="0.35">
      <c r="B312" s="444"/>
      <c r="C312" s="372">
        <f>'Impact Assessment Results'!H28</f>
        <v>0</v>
      </c>
      <c r="D312" s="285">
        <f>'Impact Assessment Results'!I28</f>
        <v>0</v>
      </c>
      <c r="E312" s="286">
        <f>'Impact Assessment Results'!J28</f>
        <v>0</v>
      </c>
      <c r="F312" s="720"/>
      <c r="G312" s="398" t="s">
        <v>9</v>
      </c>
      <c r="H312" s="399" t="s">
        <v>9</v>
      </c>
      <c r="I312" s="400" t="s">
        <v>9</v>
      </c>
      <c r="J312" s="326">
        <f>'Threat Assessment Results'!G223</f>
        <v>0</v>
      </c>
      <c r="K312" s="326">
        <f>'Threat Assessment Results'!I223</f>
        <v>0</v>
      </c>
      <c r="L312" s="435">
        <f t="shared" si="95"/>
        <v>0</v>
      </c>
      <c r="M312" s="436">
        <f t="shared" si="96"/>
        <v>0</v>
      </c>
      <c r="N312" s="437">
        <f t="shared" si="97"/>
        <v>0</v>
      </c>
      <c r="O312" s="438">
        <f t="shared" si="98"/>
        <v>0</v>
      </c>
      <c r="P312" s="208" t="str">
        <f t="shared" si="86"/>
        <v>LOW</v>
      </c>
      <c r="Q312" s="483" t="s">
        <v>314</v>
      </c>
      <c r="R312" s="340" t="s">
        <v>311</v>
      </c>
      <c r="S312" s="729"/>
      <c r="T312" s="729"/>
      <c r="U312" s="208" t="s">
        <v>351</v>
      </c>
    </row>
    <row r="313" spans="2:21" ht="15" thickBot="1" x14ac:dyDescent="0.35">
      <c r="B313" s="444"/>
      <c r="C313" s="372">
        <f>'Impact Assessment Results'!H29</f>
        <v>0</v>
      </c>
      <c r="D313" s="285">
        <f>'Impact Assessment Results'!I29</f>
        <v>0</v>
      </c>
      <c r="E313" s="286">
        <f>'Impact Assessment Results'!J29</f>
        <v>0</v>
      </c>
      <c r="F313" s="720"/>
      <c r="G313" s="398" t="s">
        <v>9</v>
      </c>
      <c r="H313" s="399" t="s">
        <v>9</v>
      </c>
      <c r="I313" s="400" t="s">
        <v>9</v>
      </c>
      <c r="J313" s="326">
        <f>'Threat Assessment Results'!G231</f>
        <v>0</v>
      </c>
      <c r="K313" s="326">
        <f>'Threat Assessment Results'!I231</f>
        <v>0</v>
      </c>
      <c r="L313" s="435">
        <f t="shared" si="95"/>
        <v>0</v>
      </c>
      <c r="M313" s="436">
        <f t="shared" si="96"/>
        <v>0</v>
      </c>
      <c r="N313" s="437">
        <f t="shared" si="97"/>
        <v>0</v>
      </c>
      <c r="O313" s="438">
        <f t="shared" si="98"/>
        <v>0</v>
      </c>
      <c r="P313" s="208" t="str">
        <f t="shared" si="86"/>
        <v>LOW</v>
      </c>
      <c r="Q313" s="483" t="s">
        <v>314</v>
      </c>
      <c r="R313" s="340" t="s">
        <v>311</v>
      </c>
      <c r="S313" s="729"/>
      <c r="T313" s="729"/>
      <c r="U313" s="208" t="s">
        <v>351</v>
      </c>
    </row>
    <row r="314" spans="2:21" ht="15" thickBot="1" x14ac:dyDescent="0.35">
      <c r="B314" s="444"/>
      <c r="C314" s="372">
        <f>'Impact Assessment Results'!H30</f>
        <v>0</v>
      </c>
      <c r="D314" s="285">
        <f>'Impact Assessment Results'!I30</f>
        <v>0</v>
      </c>
      <c r="E314" s="286">
        <f>'Impact Assessment Results'!J30</f>
        <v>0</v>
      </c>
      <c r="F314" s="720"/>
      <c r="G314" s="398" t="s">
        <v>9</v>
      </c>
      <c r="H314" s="399" t="s">
        <v>9</v>
      </c>
      <c r="I314" s="400" t="s">
        <v>9</v>
      </c>
      <c r="J314" s="326">
        <f>'Threat Assessment Results'!G239</f>
        <v>0</v>
      </c>
      <c r="K314" s="326">
        <f>'Threat Assessment Results'!I239</f>
        <v>0</v>
      </c>
      <c r="L314" s="435">
        <f t="shared" si="95"/>
        <v>0</v>
      </c>
      <c r="M314" s="436">
        <f t="shared" si="96"/>
        <v>0</v>
      </c>
      <c r="N314" s="437">
        <f t="shared" si="97"/>
        <v>0</v>
      </c>
      <c r="O314" s="438">
        <f t="shared" si="98"/>
        <v>0</v>
      </c>
      <c r="P314" s="208" t="str">
        <f t="shared" si="86"/>
        <v>LOW</v>
      </c>
      <c r="Q314" s="483" t="s">
        <v>314</v>
      </c>
      <c r="R314" s="340" t="s">
        <v>311</v>
      </c>
      <c r="S314" s="729"/>
      <c r="T314" s="729"/>
      <c r="U314" s="208" t="s">
        <v>351</v>
      </c>
    </row>
    <row r="315" spans="2:21" ht="15" thickBot="1" x14ac:dyDescent="0.35">
      <c r="B315" s="444"/>
      <c r="C315" s="372">
        <f>'Impact Assessment Results'!H31</f>
        <v>0</v>
      </c>
      <c r="D315" s="285">
        <f>'Impact Assessment Results'!I31</f>
        <v>0</v>
      </c>
      <c r="E315" s="286">
        <f>'Impact Assessment Results'!J31</f>
        <v>0</v>
      </c>
      <c r="F315" s="720"/>
      <c r="G315" s="398" t="s">
        <v>9</v>
      </c>
      <c r="H315" s="399" t="s">
        <v>9</v>
      </c>
      <c r="I315" s="400" t="s">
        <v>9</v>
      </c>
      <c r="J315" s="326">
        <f>'Threat Assessment Results'!G247</f>
        <v>0</v>
      </c>
      <c r="K315" s="326">
        <f>'Threat Assessment Results'!I247</f>
        <v>0</v>
      </c>
      <c r="L315" s="435">
        <f t="shared" si="95"/>
        <v>0</v>
      </c>
      <c r="M315" s="436">
        <f t="shared" si="96"/>
        <v>0</v>
      </c>
      <c r="N315" s="437">
        <f t="shared" si="97"/>
        <v>0</v>
      </c>
      <c r="O315" s="438">
        <f t="shared" si="98"/>
        <v>0</v>
      </c>
      <c r="P315" s="208" t="str">
        <f t="shared" si="86"/>
        <v>LOW</v>
      </c>
      <c r="Q315" s="483" t="s">
        <v>314</v>
      </c>
      <c r="R315" s="340" t="s">
        <v>311</v>
      </c>
      <c r="S315" s="729"/>
      <c r="T315" s="729"/>
      <c r="U315" s="208" t="s">
        <v>351</v>
      </c>
    </row>
    <row r="316" spans="2:21" ht="15" thickBot="1" x14ac:dyDescent="0.35">
      <c r="B316" s="444"/>
      <c r="C316" s="372">
        <f>'Impact Assessment Results'!H32</f>
        <v>0</v>
      </c>
      <c r="D316" s="285">
        <f>'Impact Assessment Results'!I32</f>
        <v>0</v>
      </c>
      <c r="E316" s="286">
        <f>'Impact Assessment Results'!J32</f>
        <v>0</v>
      </c>
      <c r="F316" s="720"/>
      <c r="G316" s="398" t="s">
        <v>9</v>
      </c>
      <c r="H316" s="399" t="s">
        <v>9</v>
      </c>
      <c r="I316" s="400" t="s">
        <v>9</v>
      </c>
      <c r="J316" s="326">
        <f>'Threat Assessment Results'!G255</f>
        <v>0</v>
      </c>
      <c r="K316" s="326">
        <f>'Threat Assessment Results'!I255</f>
        <v>0</v>
      </c>
      <c r="L316" s="435">
        <f t="shared" si="95"/>
        <v>0</v>
      </c>
      <c r="M316" s="436">
        <f t="shared" si="96"/>
        <v>0</v>
      </c>
      <c r="N316" s="437">
        <f t="shared" si="97"/>
        <v>0</v>
      </c>
      <c r="O316" s="438">
        <f t="shared" si="98"/>
        <v>0</v>
      </c>
      <c r="P316" s="208" t="str">
        <f t="shared" si="86"/>
        <v>LOW</v>
      </c>
      <c r="Q316" s="483" t="s">
        <v>314</v>
      </c>
      <c r="R316" s="340" t="s">
        <v>311</v>
      </c>
      <c r="S316" s="729"/>
      <c r="T316" s="729"/>
      <c r="U316" s="208" t="s">
        <v>351</v>
      </c>
    </row>
    <row r="317" spans="2:21" ht="15" thickBot="1" x14ac:dyDescent="0.35">
      <c r="B317" s="444"/>
      <c r="C317" s="372">
        <f>'Impact Assessment Results'!H33</f>
        <v>0</v>
      </c>
      <c r="D317" s="285">
        <f>'Impact Assessment Results'!I33</f>
        <v>0</v>
      </c>
      <c r="E317" s="286">
        <f>'Impact Assessment Results'!J33</f>
        <v>0</v>
      </c>
      <c r="F317" s="720"/>
      <c r="G317" s="398" t="s">
        <v>9</v>
      </c>
      <c r="H317" s="399" t="s">
        <v>9</v>
      </c>
      <c r="I317" s="400" t="s">
        <v>9</v>
      </c>
      <c r="J317" s="326">
        <f>'Threat Assessment Results'!G263</f>
        <v>0</v>
      </c>
      <c r="K317" s="326">
        <f>'Threat Assessment Results'!I263</f>
        <v>0</v>
      </c>
      <c r="L317" s="435">
        <f t="shared" si="95"/>
        <v>0</v>
      </c>
      <c r="M317" s="436">
        <f t="shared" si="96"/>
        <v>0</v>
      </c>
      <c r="N317" s="437">
        <f t="shared" si="97"/>
        <v>0</v>
      </c>
      <c r="O317" s="438">
        <f t="shared" si="98"/>
        <v>0</v>
      </c>
      <c r="P317" s="208" t="str">
        <f t="shared" si="86"/>
        <v>LOW</v>
      </c>
      <c r="Q317" s="483" t="s">
        <v>314</v>
      </c>
      <c r="R317" s="340" t="s">
        <v>311</v>
      </c>
      <c r="S317" s="729"/>
      <c r="T317" s="729"/>
      <c r="U317" s="208" t="s">
        <v>351</v>
      </c>
    </row>
    <row r="318" spans="2:21" ht="15" thickBot="1" x14ac:dyDescent="0.35">
      <c r="B318" s="444"/>
      <c r="C318" s="372">
        <f>'Impact Assessment Results'!H34</f>
        <v>0</v>
      </c>
      <c r="D318" s="285">
        <f>'Impact Assessment Results'!I34</f>
        <v>0</v>
      </c>
      <c r="E318" s="286">
        <f>'Impact Assessment Results'!J34</f>
        <v>0</v>
      </c>
      <c r="F318" s="720"/>
      <c r="G318" s="398" t="s">
        <v>9</v>
      </c>
      <c r="H318" s="399" t="s">
        <v>9</v>
      </c>
      <c r="I318" s="400" t="s">
        <v>9</v>
      </c>
      <c r="J318" s="326">
        <f>'Threat Assessment Results'!G271</f>
        <v>0</v>
      </c>
      <c r="K318" s="326">
        <f>'Threat Assessment Results'!I271</f>
        <v>0</v>
      </c>
      <c r="L318" s="435">
        <f t="shared" si="95"/>
        <v>0</v>
      </c>
      <c r="M318" s="436">
        <f t="shared" si="96"/>
        <v>0</v>
      </c>
      <c r="N318" s="437">
        <f t="shared" si="97"/>
        <v>0</v>
      </c>
      <c r="O318" s="438">
        <f t="shared" si="98"/>
        <v>0</v>
      </c>
      <c r="P318" s="208" t="str">
        <f t="shared" si="86"/>
        <v>LOW</v>
      </c>
      <c r="Q318" s="483" t="s">
        <v>314</v>
      </c>
      <c r="R318" s="340" t="s">
        <v>311</v>
      </c>
      <c r="S318" s="729"/>
      <c r="T318" s="729"/>
      <c r="U318" s="208" t="s">
        <v>351</v>
      </c>
    </row>
    <row r="319" spans="2:21" ht="15" thickBot="1" x14ac:dyDescent="0.35">
      <c r="B319" s="444"/>
      <c r="C319" s="372">
        <f>'Impact Assessment Results'!H35</f>
        <v>0</v>
      </c>
      <c r="D319" s="285">
        <f>'Impact Assessment Results'!I35</f>
        <v>0</v>
      </c>
      <c r="E319" s="286">
        <f>'Impact Assessment Results'!J35</f>
        <v>0</v>
      </c>
      <c r="F319" s="720"/>
      <c r="G319" s="398" t="s">
        <v>9</v>
      </c>
      <c r="H319" s="399" t="s">
        <v>9</v>
      </c>
      <c r="I319" s="400" t="s">
        <v>9</v>
      </c>
      <c r="J319" s="326">
        <f>'Threat Assessment Results'!G279</f>
        <v>0</v>
      </c>
      <c r="K319" s="326">
        <f>'Threat Assessment Results'!I279</f>
        <v>0</v>
      </c>
      <c r="L319" s="435">
        <f t="shared" si="95"/>
        <v>0</v>
      </c>
      <c r="M319" s="436">
        <f t="shared" si="96"/>
        <v>0</v>
      </c>
      <c r="N319" s="437">
        <f t="shared" si="97"/>
        <v>0</v>
      </c>
      <c r="O319" s="438">
        <f t="shared" si="98"/>
        <v>0</v>
      </c>
      <c r="P319" s="208" t="str">
        <f t="shared" si="86"/>
        <v>LOW</v>
      </c>
      <c r="Q319" s="483" t="s">
        <v>314</v>
      </c>
      <c r="R319" s="340" t="s">
        <v>311</v>
      </c>
      <c r="S319" s="729"/>
      <c r="T319" s="729"/>
      <c r="U319" s="208" t="s">
        <v>351</v>
      </c>
    </row>
    <row r="320" spans="2:21" ht="15" thickBot="1" x14ac:dyDescent="0.35">
      <c r="B320" s="444"/>
      <c r="C320" s="372">
        <f>'Impact Assessment Results'!H36</f>
        <v>0</v>
      </c>
      <c r="D320" s="285">
        <f>'Impact Assessment Results'!I36</f>
        <v>0</v>
      </c>
      <c r="E320" s="286">
        <f>'Impact Assessment Results'!J36</f>
        <v>0</v>
      </c>
      <c r="F320" s="720"/>
      <c r="G320" s="398" t="s">
        <v>9</v>
      </c>
      <c r="H320" s="399" t="s">
        <v>9</v>
      </c>
      <c r="I320" s="400" t="s">
        <v>9</v>
      </c>
      <c r="J320" s="326">
        <f>'Threat Assessment Results'!G287</f>
        <v>0</v>
      </c>
      <c r="K320" s="326">
        <f>'Threat Assessment Results'!I287</f>
        <v>0</v>
      </c>
      <c r="L320" s="435">
        <f t="shared" si="95"/>
        <v>0</v>
      </c>
      <c r="M320" s="436">
        <f t="shared" si="96"/>
        <v>0</v>
      </c>
      <c r="N320" s="437">
        <f t="shared" si="97"/>
        <v>0</v>
      </c>
      <c r="O320" s="438">
        <f t="shared" si="98"/>
        <v>0</v>
      </c>
      <c r="P320" s="208" t="str">
        <f t="shared" si="86"/>
        <v>LOW</v>
      </c>
      <c r="Q320" s="483" t="s">
        <v>314</v>
      </c>
      <c r="R320" s="340" t="s">
        <v>311</v>
      </c>
      <c r="S320" s="729"/>
      <c r="T320" s="729"/>
      <c r="U320" s="208" t="s">
        <v>351</v>
      </c>
    </row>
    <row r="321" spans="2:21" ht="15" thickBot="1" x14ac:dyDescent="0.35">
      <c r="B321" s="444"/>
      <c r="C321" s="372">
        <f>'Impact Assessment Results'!H37</f>
        <v>0</v>
      </c>
      <c r="D321" s="285">
        <f>'Impact Assessment Results'!I37</f>
        <v>0</v>
      </c>
      <c r="E321" s="286">
        <f>'Impact Assessment Results'!J37</f>
        <v>0</v>
      </c>
      <c r="F321" s="720"/>
      <c r="G321" s="398" t="s">
        <v>9</v>
      </c>
      <c r="H321" s="399" t="s">
        <v>9</v>
      </c>
      <c r="I321" s="400" t="s">
        <v>9</v>
      </c>
      <c r="J321" s="326">
        <f>'Threat Assessment Results'!G295</f>
        <v>0</v>
      </c>
      <c r="K321" s="326">
        <f>'Threat Assessment Results'!I295</f>
        <v>0</v>
      </c>
      <c r="L321" s="435">
        <f t="shared" si="95"/>
        <v>0</v>
      </c>
      <c r="M321" s="436">
        <f t="shared" si="96"/>
        <v>0</v>
      </c>
      <c r="N321" s="437">
        <f t="shared" si="97"/>
        <v>0</v>
      </c>
      <c r="O321" s="438">
        <f t="shared" si="98"/>
        <v>0</v>
      </c>
      <c r="P321" s="208" t="str">
        <f t="shared" si="86"/>
        <v>LOW</v>
      </c>
      <c r="Q321" s="483" t="s">
        <v>314</v>
      </c>
      <c r="R321" s="340" t="s">
        <v>311</v>
      </c>
      <c r="S321" s="729"/>
      <c r="T321" s="729"/>
      <c r="U321" s="208" t="s">
        <v>351</v>
      </c>
    </row>
    <row r="322" spans="2:21" ht="15" thickBot="1" x14ac:dyDescent="0.35">
      <c r="B322" s="444"/>
      <c r="C322" s="372">
        <f>'Impact Assessment Results'!H38</f>
        <v>0</v>
      </c>
      <c r="D322" s="285">
        <f>'Impact Assessment Results'!I38</f>
        <v>0</v>
      </c>
      <c r="E322" s="286">
        <f>'Impact Assessment Results'!J38</f>
        <v>0</v>
      </c>
      <c r="F322" s="720"/>
      <c r="G322" s="398" t="s">
        <v>9</v>
      </c>
      <c r="H322" s="399" t="s">
        <v>9</v>
      </c>
      <c r="I322" s="400" t="s">
        <v>9</v>
      </c>
      <c r="J322" s="326">
        <f>'Threat Assessment Results'!G303</f>
        <v>0</v>
      </c>
      <c r="K322" s="326">
        <f>'Threat Assessment Results'!I303</f>
        <v>0</v>
      </c>
      <c r="L322" s="435">
        <f t="shared" si="95"/>
        <v>0</v>
      </c>
      <c r="M322" s="436">
        <f t="shared" si="96"/>
        <v>0</v>
      </c>
      <c r="N322" s="437">
        <f t="shared" si="97"/>
        <v>0</v>
      </c>
      <c r="O322" s="438">
        <f t="shared" si="98"/>
        <v>0</v>
      </c>
      <c r="P322" s="208" t="str">
        <f t="shared" si="86"/>
        <v>LOW</v>
      </c>
      <c r="Q322" s="483" t="s">
        <v>312</v>
      </c>
      <c r="R322" s="340" t="s">
        <v>311</v>
      </c>
      <c r="S322" s="730"/>
      <c r="T322" s="730"/>
      <c r="U322" s="208" t="s">
        <v>351</v>
      </c>
    </row>
    <row r="323" spans="2:21" ht="15" thickBot="1" x14ac:dyDescent="0.35">
      <c r="B323" s="444"/>
      <c r="C323" s="372">
        <f>'Impact Assessment Results'!H39</f>
        <v>0</v>
      </c>
      <c r="D323" s="285">
        <f>'Impact Assessment Results'!I39</f>
        <v>0</v>
      </c>
      <c r="E323" s="286">
        <f>'Impact Assessment Results'!J39</f>
        <v>0</v>
      </c>
      <c r="F323" s="720"/>
      <c r="G323" s="398" t="s">
        <v>9</v>
      </c>
      <c r="H323" s="399" t="s">
        <v>9</v>
      </c>
      <c r="I323" s="400" t="s">
        <v>9</v>
      </c>
      <c r="J323" s="326">
        <f>'Threat Assessment Results'!G311</f>
        <v>0</v>
      </c>
      <c r="K323" s="326">
        <f>'Threat Assessment Results'!I311</f>
        <v>0</v>
      </c>
      <c r="L323" s="435">
        <f t="shared" si="95"/>
        <v>0</v>
      </c>
      <c r="M323" s="436">
        <f t="shared" si="96"/>
        <v>0</v>
      </c>
      <c r="N323" s="437">
        <f t="shared" si="97"/>
        <v>0</v>
      </c>
      <c r="O323" s="438">
        <f t="shared" si="98"/>
        <v>0</v>
      </c>
      <c r="P323" s="208" t="str">
        <f t="shared" si="86"/>
        <v>LOW</v>
      </c>
      <c r="Q323" s="483" t="s">
        <v>314</v>
      </c>
      <c r="R323" s="340" t="s">
        <v>311</v>
      </c>
      <c r="S323" s="731"/>
      <c r="T323" s="731"/>
      <c r="U323" s="208" t="s">
        <v>351</v>
      </c>
    </row>
    <row r="324" spans="2:21" ht="15" thickBot="1" x14ac:dyDescent="0.35">
      <c r="B324" s="444"/>
      <c r="C324" s="372">
        <f>'Impact Assessment Results'!H40</f>
        <v>0</v>
      </c>
      <c r="D324" s="285">
        <f>'Impact Assessment Results'!I40</f>
        <v>0</v>
      </c>
      <c r="E324" s="286">
        <f>'Impact Assessment Results'!J40</f>
        <v>0</v>
      </c>
      <c r="F324" s="720"/>
      <c r="G324" s="398" t="s">
        <v>9</v>
      </c>
      <c r="H324" s="399" t="s">
        <v>9</v>
      </c>
      <c r="I324" s="400" t="s">
        <v>9</v>
      </c>
      <c r="J324" s="326">
        <f>'Threat Assessment Results'!G319</f>
        <v>0</v>
      </c>
      <c r="K324" s="326">
        <f>'Threat Assessment Results'!I319</f>
        <v>0</v>
      </c>
      <c r="L324" s="435">
        <f t="shared" si="95"/>
        <v>0</v>
      </c>
      <c r="M324" s="436">
        <f t="shared" si="96"/>
        <v>0</v>
      </c>
      <c r="N324" s="437">
        <f t="shared" si="97"/>
        <v>0</v>
      </c>
      <c r="O324" s="438">
        <f t="shared" si="98"/>
        <v>0</v>
      </c>
      <c r="P324" s="208" t="str">
        <f t="shared" si="86"/>
        <v>LOW</v>
      </c>
      <c r="Q324" s="483" t="s">
        <v>314</v>
      </c>
      <c r="R324" s="340" t="s">
        <v>311</v>
      </c>
      <c r="S324" s="729"/>
      <c r="T324" s="729"/>
      <c r="U324" s="208" t="s">
        <v>351</v>
      </c>
    </row>
    <row r="325" spans="2:21" ht="15" thickBot="1" x14ac:dyDescent="0.35">
      <c r="B325" s="444"/>
      <c r="C325" s="372">
        <f>'Impact Assessment Results'!H41</f>
        <v>0</v>
      </c>
      <c r="D325" s="285">
        <f>'Impact Assessment Results'!I41</f>
        <v>0</v>
      </c>
      <c r="E325" s="286">
        <f>'Impact Assessment Results'!J41</f>
        <v>0</v>
      </c>
      <c r="F325" s="720"/>
      <c r="G325" s="398" t="s">
        <v>9</v>
      </c>
      <c r="H325" s="399" t="s">
        <v>9</v>
      </c>
      <c r="I325" s="400" t="s">
        <v>9</v>
      </c>
      <c r="J325" s="326">
        <f>'Threat Assessment Results'!G327</f>
        <v>0</v>
      </c>
      <c r="K325" s="326">
        <f>'Threat Assessment Results'!I327</f>
        <v>0</v>
      </c>
      <c r="L325" s="435">
        <f t="shared" si="95"/>
        <v>0</v>
      </c>
      <c r="M325" s="436">
        <f t="shared" si="96"/>
        <v>0</v>
      </c>
      <c r="N325" s="437">
        <f t="shared" si="97"/>
        <v>0</v>
      </c>
      <c r="O325" s="438">
        <f t="shared" si="98"/>
        <v>0</v>
      </c>
      <c r="P325" s="208" t="str">
        <f t="shared" si="86"/>
        <v>LOW</v>
      </c>
      <c r="Q325" s="483" t="s">
        <v>314</v>
      </c>
      <c r="R325" s="340" t="s">
        <v>311</v>
      </c>
      <c r="S325" s="729"/>
      <c r="T325" s="729"/>
      <c r="U325" s="208" t="s">
        <v>351</v>
      </c>
    </row>
    <row r="326" spans="2:21" ht="15" thickBot="1" x14ac:dyDescent="0.35">
      <c r="B326" s="444"/>
      <c r="C326" s="463">
        <f>'Impact Assessment Results'!H42</f>
        <v>0</v>
      </c>
      <c r="D326" s="464">
        <f>'Impact Assessment Results'!I42</f>
        <v>0</v>
      </c>
      <c r="E326" s="465">
        <f>'Impact Assessment Results'!J42</f>
        <v>0</v>
      </c>
      <c r="F326" s="720"/>
      <c r="G326" s="466" t="s">
        <v>9</v>
      </c>
      <c r="H326" s="467" t="s">
        <v>9</v>
      </c>
      <c r="I326" s="468" t="s">
        <v>9</v>
      </c>
      <c r="J326" s="469">
        <f>'Threat Assessment Results'!G335</f>
        <v>0</v>
      </c>
      <c r="K326" s="326">
        <f>'Threat Assessment Results'!I335</f>
        <v>0</v>
      </c>
      <c r="L326" s="471">
        <f t="shared" si="95"/>
        <v>0</v>
      </c>
      <c r="M326" s="472">
        <f t="shared" si="96"/>
        <v>0</v>
      </c>
      <c r="N326" s="473">
        <f t="shared" si="97"/>
        <v>0</v>
      </c>
      <c r="O326" s="470">
        <f t="shared" si="98"/>
        <v>0</v>
      </c>
      <c r="P326" s="208" t="str">
        <f t="shared" si="86"/>
        <v>LOW</v>
      </c>
      <c r="Q326" s="483" t="s">
        <v>314</v>
      </c>
      <c r="R326" s="340" t="s">
        <v>311</v>
      </c>
      <c r="S326" s="729"/>
      <c r="T326" s="729"/>
      <c r="U326" s="208" t="s">
        <v>351</v>
      </c>
    </row>
    <row r="327" spans="2:21" ht="15" thickBot="1" x14ac:dyDescent="0.35">
      <c r="B327" s="445"/>
      <c r="C327" s="373">
        <f>'Impact Assessment Results'!H43</f>
        <v>0</v>
      </c>
      <c r="D327" s="287">
        <f>'Impact Assessment Results'!I43</f>
        <v>0</v>
      </c>
      <c r="E327" s="301">
        <f>'Impact Assessment Results'!J43</f>
        <v>0</v>
      </c>
      <c r="F327" s="706"/>
      <c r="G327" s="401" t="s">
        <v>9</v>
      </c>
      <c r="H327" s="490" t="s">
        <v>9</v>
      </c>
      <c r="I327" s="491" t="s">
        <v>9</v>
      </c>
      <c r="J327" s="327">
        <f>'Threat Assessment Results'!G343</f>
        <v>0</v>
      </c>
      <c r="K327" s="327">
        <f>'Threat Assessment Results'!I343</f>
        <v>0</v>
      </c>
      <c r="L327" s="471">
        <f t="shared" si="95"/>
        <v>0</v>
      </c>
      <c r="M327" s="472">
        <f t="shared" si="96"/>
        <v>0</v>
      </c>
      <c r="N327" s="473">
        <f t="shared" si="97"/>
        <v>0</v>
      </c>
      <c r="O327" s="470">
        <f t="shared" si="98"/>
        <v>0</v>
      </c>
      <c r="P327" s="208" t="str">
        <f t="shared" si="86"/>
        <v>LOW</v>
      </c>
      <c r="Q327" s="487" t="s">
        <v>314</v>
      </c>
      <c r="R327" s="341" t="s">
        <v>311</v>
      </c>
      <c r="S327" s="732"/>
      <c r="T327" s="732"/>
      <c r="U327" s="208" t="s">
        <v>351</v>
      </c>
    </row>
    <row r="328" spans="2:21" ht="15.75" customHeight="1" thickBot="1" x14ac:dyDescent="0.35">
      <c r="B328" s="443"/>
      <c r="C328" s="371">
        <f>'Impact Assessment Results'!H25</f>
        <v>4</v>
      </c>
      <c r="D328" s="284">
        <f>'Impact Assessment Results'!I25</f>
        <v>2</v>
      </c>
      <c r="E328" s="300">
        <f>'Impact Assessment Results'!J25</f>
        <v>1</v>
      </c>
      <c r="F328" s="719"/>
      <c r="G328" s="395" t="s">
        <v>9</v>
      </c>
      <c r="H328" s="396" t="s">
        <v>9</v>
      </c>
      <c r="I328" s="397" t="s">
        <v>9</v>
      </c>
      <c r="J328" s="325">
        <f>'Threat Assessment Results'!G200</f>
        <v>0</v>
      </c>
      <c r="K328" s="325">
        <f>'Threat Assessment Results'!I200</f>
        <v>0</v>
      </c>
      <c r="L328" s="431">
        <f t="shared" ref="L328:L353" si="99">IF(G328=""," ",C328+J328+K328)</f>
        <v>4</v>
      </c>
      <c r="M328" s="432">
        <f t="shared" ref="M328:M353" si="100">IF(H328=""," ",D328+J328+K328)</f>
        <v>2</v>
      </c>
      <c r="N328" s="433">
        <f t="shared" ref="N328:N353" si="101">IF(I328=""," ",E328+J328+K328)</f>
        <v>1</v>
      </c>
      <c r="O328" s="434">
        <f t="shared" ref="O328:O353" si="102">MAX(L328:N328)</f>
        <v>4</v>
      </c>
      <c r="P328" s="208" t="str">
        <f t="shared" si="86"/>
        <v>MEDIUM</v>
      </c>
      <c r="Q328" s="484" t="s">
        <v>314</v>
      </c>
      <c r="R328" s="339" t="s">
        <v>311</v>
      </c>
      <c r="S328" s="728"/>
      <c r="T328" s="728"/>
      <c r="U328" s="208" t="s">
        <v>351</v>
      </c>
    </row>
    <row r="329" spans="2:21" ht="15" thickBot="1" x14ac:dyDescent="0.35">
      <c r="B329" s="444"/>
      <c r="C329" s="372">
        <f>'Impact Assessment Results'!H26</f>
        <v>2</v>
      </c>
      <c r="D329" s="285">
        <f>'Impact Assessment Results'!I26</f>
        <v>1</v>
      </c>
      <c r="E329" s="286">
        <f>'Impact Assessment Results'!J26</f>
        <v>1</v>
      </c>
      <c r="F329" s="720"/>
      <c r="G329" s="398" t="s">
        <v>9</v>
      </c>
      <c r="H329" s="399" t="s">
        <v>9</v>
      </c>
      <c r="I329" s="400" t="s">
        <v>9</v>
      </c>
      <c r="J329" s="326">
        <f>'Threat Assessment Results'!G208</f>
        <v>0</v>
      </c>
      <c r="K329" s="326">
        <f>'Threat Assessment Results'!I208</f>
        <v>0</v>
      </c>
      <c r="L329" s="435">
        <f t="shared" si="99"/>
        <v>2</v>
      </c>
      <c r="M329" s="436">
        <f t="shared" si="100"/>
        <v>1</v>
      </c>
      <c r="N329" s="437">
        <f t="shared" si="101"/>
        <v>1</v>
      </c>
      <c r="O329" s="438">
        <f t="shared" si="102"/>
        <v>2</v>
      </c>
      <c r="P329" s="208" t="str">
        <f t="shared" ref="P329:P354" si="103">IF(O329&lt;=2,"LOW",IF(O329&lt;=5,"MEDIUM","HIGH"))</f>
        <v>LOW</v>
      </c>
      <c r="Q329" s="483" t="s">
        <v>314</v>
      </c>
      <c r="R329" s="340" t="s">
        <v>311</v>
      </c>
      <c r="S329" s="729"/>
      <c r="T329" s="729"/>
      <c r="U329" s="208" t="s">
        <v>351</v>
      </c>
    </row>
    <row r="330" spans="2:21" ht="15" thickBot="1" x14ac:dyDescent="0.35">
      <c r="B330" s="444"/>
      <c r="C330" s="372">
        <f>'Impact Assessment Results'!H27</f>
        <v>4</v>
      </c>
      <c r="D330" s="285">
        <f>'Impact Assessment Results'!I27</f>
        <v>4</v>
      </c>
      <c r="E330" s="286">
        <f>'Impact Assessment Results'!J27</f>
        <v>0</v>
      </c>
      <c r="F330" s="720"/>
      <c r="G330" s="398" t="s">
        <v>9</v>
      </c>
      <c r="H330" s="399" t="s">
        <v>9</v>
      </c>
      <c r="I330" s="400" t="s">
        <v>9</v>
      </c>
      <c r="J330" s="326">
        <f>'Threat Assessment Results'!G216</f>
        <v>0</v>
      </c>
      <c r="K330" s="326">
        <f>'Threat Assessment Results'!I216</f>
        <v>0</v>
      </c>
      <c r="L330" s="435">
        <f t="shared" si="99"/>
        <v>4</v>
      </c>
      <c r="M330" s="436">
        <f t="shared" si="100"/>
        <v>4</v>
      </c>
      <c r="N330" s="437">
        <f t="shared" si="101"/>
        <v>0</v>
      </c>
      <c r="O330" s="438">
        <f t="shared" si="102"/>
        <v>4</v>
      </c>
      <c r="P330" s="208" t="str">
        <f t="shared" si="103"/>
        <v>MEDIUM</v>
      </c>
      <c r="Q330" s="483" t="s">
        <v>314</v>
      </c>
      <c r="R330" s="340" t="s">
        <v>311</v>
      </c>
      <c r="S330" s="729"/>
      <c r="T330" s="729"/>
      <c r="U330" s="208" t="s">
        <v>351</v>
      </c>
    </row>
    <row r="331" spans="2:21" ht="15" thickBot="1" x14ac:dyDescent="0.35">
      <c r="B331" s="444"/>
      <c r="C331" s="372">
        <f>'Impact Assessment Results'!H28</f>
        <v>0</v>
      </c>
      <c r="D331" s="285">
        <f>'Impact Assessment Results'!I28</f>
        <v>0</v>
      </c>
      <c r="E331" s="286">
        <f>'Impact Assessment Results'!J28</f>
        <v>0</v>
      </c>
      <c r="F331" s="720"/>
      <c r="G331" s="398" t="s">
        <v>9</v>
      </c>
      <c r="H331" s="399" t="s">
        <v>9</v>
      </c>
      <c r="I331" s="400" t="s">
        <v>9</v>
      </c>
      <c r="J331" s="326">
        <f>'Threat Assessment Results'!G224</f>
        <v>0</v>
      </c>
      <c r="K331" s="326">
        <f>'Threat Assessment Results'!I224</f>
        <v>0</v>
      </c>
      <c r="L331" s="435">
        <f t="shared" si="99"/>
        <v>0</v>
      </c>
      <c r="M331" s="436">
        <f t="shared" si="100"/>
        <v>0</v>
      </c>
      <c r="N331" s="437">
        <f t="shared" si="101"/>
        <v>0</v>
      </c>
      <c r="O331" s="438">
        <f t="shared" si="102"/>
        <v>0</v>
      </c>
      <c r="P331" s="208" t="str">
        <f t="shared" si="103"/>
        <v>LOW</v>
      </c>
      <c r="Q331" s="483" t="s">
        <v>314</v>
      </c>
      <c r="R331" s="340" t="s">
        <v>311</v>
      </c>
      <c r="S331" s="729"/>
      <c r="T331" s="729"/>
      <c r="U331" s="208" t="s">
        <v>351</v>
      </c>
    </row>
    <row r="332" spans="2:21" ht="15" thickBot="1" x14ac:dyDescent="0.35">
      <c r="B332" s="444"/>
      <c r="C332" s="372">
        <f>'Impact Assessment Results'!H29</f>
        <v>0</v>
      </c>
      <c r="D332" s="285">
        <f>'Impact Assessment Results'!I29</f>
        <v>0</v>
      </c>
      <c r="E332" s="286">
        <f>'Impact Assessment Results'!J29</f>
        <v>0</v>
      </c>
      <c r="F332" s="720"/>
      <c r="G332" s="398" t="s">
        <v>9</v>
      </c>
      <c r="H332" s="399" t="s">
        <v>9</v>
      </c>
      <c r="I332" s="400" t="s">
        <v>9</v>
      </c>
      <c r="J332" s="326">
        <f>'Threat Assessment Results'!G232</f>
        <v>0</v>
      </c>
      <c r="K332" s="326">
        <f>'Threat Assessment Results'!I232</f>
        <v>0</v>
      </c>
      <c r="L332" s="435">
        <f t="shared" si="99"/>
        <v>0</v>
      </c>
      <c r="M332" s="436">
        <f t="shared" si="100"/>
        <v>0</v>
      </c>
      <c r="N332" s="437">
        <f t="shared" si="101"/>
        <v>0</v>
      </c>
      <c r="O332" s="438">
        <f t="shared" si="102"/>
        <v>0</v>
      </c>
      <c r="P332" s="208" t="str">
        <f t="shared" si="103"/>
        <v>LOW</v>
      </c>
      <c r="Q332" s="483" t="s">
        <v>314</v>
      </c>
      <c r="R332" s="340" t="s">
        <v>311</v>
      </c>
      <c r="S332" s="729"/>
      <c r="T332" s="729"/>
      <c r="U332" s="208" t="s">
        <v>351</v>
      </c>
    </row>
    <row r="333" spans="2:21" ht="15" thickBot="1" x14ac:dyDescent="0.35">
      <c r="B333" s="444"/>
      <c r="C333" s="372">
        <f>'Impact Assessment Results'!H30</f>
        <v>0</v>
      </c>
      <c r="D333" s="285">
        <f>'Impact Assessment Results'!I30</f>
        <v>0</v>
      </c>
      <c r="E333" s="286">
        <f>'Impact Assessment Results'!J30</f>
        <v>0</v>
      </c>
      <c r="F333" s="720"/>
      <c r="G333" s="398" t="s">
        <v>9</v>
      </c>
      <c r="H333" s="399" t="s">
        <v>9</v>
      </c>
      <c r="I333" s="400" t="s">
        <v>9</v>
      </c>
      <c r="J333" s="326">
        <f>'Threat Assessment Results'!G240</f>
        <v>0</v>
      </c>
      <c r="K333" s="326">
        <f>'Threat Assessment Results'!I240</f>
        <v>0</v>
      </c>
      <c r="L333" s="435">
        <f t="shared" si="99"/>
        <v>0</v>
      </c>
      <c r="M333" s="436">
        <f t="shared" si="100"/>
        <v>0</v>
      </c>
      <c r="N333" s="437">
        <f t="shared" si="101"/>
        <v>0</v>
      </c>
      <c r="O333" s="438">
        <f t="shared" si="102"/>
        <v>0</v>
      </c>
      <c r="P333" s="208" t="str">
        <f t="shared" si="103"/>
        <v>LOW</v>
      </c>
      <c r="Q333" s="483" t="s">
        <v>314</v>
      </c>
      <c r="R333" s="340" t="s">
        <v>311</v>
      </c>
      <c r="S333" s="729"/>
      <c r="T333" s="729"/>
      <c r="U333" s="208" t="s">
        <v>351</v>
      </c>
    </row>
    <row r="334" spans="2:21" ht="15" thickBot="1" x14ac:dyDescent="0.35">
      <c r="B334" s="444"/>
      <c r="C334" s="372">
        <f>'Impact Assessment Results'!H31</f>
        <v>0</v>
      </c>
      <c r="D334" s="285">
        <f>'Impact Assessment Results'!I31</f>
        <v>0</v>
      </c>
      <c r="E334" s="286">
        <f>'Impact Assessment Results'!J31</f>
        <v>0</v>
      </c>
      <c r="F334" s="720"/>
      <c r="G334" s="398" t="s">
        <v>9</v>
      </c>
      <c r="H334" s="399" t="s">
        <v>9</v>
      </c>
      <c r="I334" s="400" t="s">
        <v>9</v>
      </c>
      <c r="J334" s="326">
        <f>'Threat Assessment Results'!G248</f>
        <v>0</v>
      </c>
      <c r="K334" s="326">
        <f>'Threat Assessment Results'!I248</f>
        <v>0</v>
      </c>
      <c r="L334" s="435">
        <f t="shared" si="99"/>
        <v>0</v>
      </c>
      <c r="M334" s="436">
        <f t="shared" si="100"/>
        <v>0</v>
      </c>
      <c r="N334" s="437">
        <f t="shared" si="101"/>
        <v>0</v>
      </c>
      <c r="O334" s="438">
        <f t="shared" si="102"/>
        <v>0</v>
      </c>
      <c r="P334" s="208" t="str">
        <f t="shared" si="103"/>
        <v>LOW</v>
      </c>
      <c r="Q334" s="483" t="s">
        <v>314</v>
      </c>
      <c r="R334" s="340" t="s">
        <v>311</v>
      </c>
      <c r="S334" s="729"/>
      <c r="T334" s="729"/>
      <c r="U334" s="208" t="s">
        <v>351</v>
      </c>
    </row>
    <row r="335" spans="2:21" ht="15" thickBot="1" x14ac:dyDescent="0.35">
      <c r="B335" s="444"/>
      <c r="C335" s="372">
        <f>'Impact Assessment Results'!H32</f>
        <v>0</v>
      </c>
      <c r="D335" s="285">
        <f>'Impact Assessment Results'!I32</f>
        <v>0</v>
      </c>
      <c r="E335" s="286">
        <f>'Impact Assessment Results'!J32</f>
        <v>0</v>
      </c>
      <c r="F335" s="720"/>
      <c r="G335" s="398" t="s">
        <v>9</v>
      </c>
      <c r="H335" s="399" t="s">
        <v>9</v>
      </c>
      <c r="I335" s="400" t="s">
        <v>9</v>
      </c>
      <c r="J335" s="326">
        <f>'Threat Assessment Results'!G256</f>
        <v>0</v>
      </c>
      <c r="K335" s="326">
        <f>'Threat Assessment Results'!I256</f>
        <v>0</v>
      </c>
      <c r="L335" s="435">
        <f t="shared" si="99"/>
        <v>0</v>
      </c>
      <c r="M335" s="436">
        <f t="shared" si="100"/>
        <v>0</v>
      </c>
      <c r="N335" s="437">
        <f t="shared" si="101"/>
        <v>0</v>
      </c>
      <c r="O335" s="438">
        <f t="shared" si="102"/>
        <v>0</v>
      </c>
      <c r="P335" s="208" t="str">
        <f t="shared" si="103"/>
        <v>LOW</v>
      </c>
      <c r="Q335" s="483" t="s">
        <v>312</v>
      </c>
      <c r="R335" s="340" t="s">
        <v>311</v>
      </c>
      <c r="S335" s="729"/>
      <c r="T335" s="729"/>
      <c r="U335" s="208" t="s">
        <v>351</v>
      </c>
    </row>
    <row r="336" spans="2:21" ht="15" thickBot="1" x14ac:dyDescent="0.35">
      <c r="B336" s="444"/>
      <c r="C336" s="372">
        <f>'Impact Assessment Results'!H33</f>
        <v>0</v>
      </c>
      <c r="D336" s="285">
        <f>'Impact Assessment Results'!I33</f>
        <v>0</v>
      </c>
      <c r="E336" s="286">
        <f>'Impact Assessment Results'!J33</f>
        <v>0</v>
      </c>
      <c r="F336" s="720"/>
      <c r="G336" s="398" t="s">
        <v>9</v>
      </c>
      <c r="H336" s="399" t="s">
        <v>9</v>
      </c>
      <c r="I336" s="400" t="s">
        <v>9</v>
      </c>
      <c r="J336" s="326">
        <f>'Threat Assessment Results'!G264</f>
        <v>0</v>
      </c>
      <c r="K336" s="326">
        <f>'Threat Assessment Results'!I264</f>
        <v>0</v>
      </c>
      <c r="L336" s="435">
        <f t="shared" si="99"/>
        <v>0</v>
      </c>
      <c r="M336" s="436">
        <f t="shared" si="100"/>
        <v>0</v>
      </c>
      <c r="N336" s="437">
        <f t="shared" si="101"/>
        <v>0</v>
      </c>
      <c r="O336" s="438">
        <f t="shared" si="102"/>
        <v>0</v>
      </c>
      <c r="P336" s="208" t="str">
        <f t="shared" si="103"/>
        <v>LOW</v>
      </c>
      <c r="Q336" s="483" t="s">
        <v>314</v>
      </c>
      <c r="R336" s="340" t="s">
        <v>311</v>
      </c>
      <c r="S336" s="729"/>
      <c r="T336" s="729"/>
      <c r="U336" s="208" t="s">
        <v>351</v>
      </c>
    </row>
    <row r="337" spans="2:21" ht="15" thickBot="1" x14ac:dyDescent="0.35">
      <c r="B337" s="444"/>
      <c r="C337" s="372">
        <f>'Impact Assessment Results'!H34</f>
        <v>0</v>
      </c>
      <c r="D337" s="285">
        <f>'Impact Assessment Results'!I34</f>
        <v>0</v>
      </c>
      <c r="E337" s="286">
        <f>'Impact Assessment Results'!J34</f>
        <v>0</v>
      </c>
      <c r="F337" s="720"/>
      <c r="G337" s="398" t="s">
        <v>9</v>
      </c>
      <c r="H337" s="399" t="s">
        <v>9</v>
      </c>
      <c r="I337" s="400" t="s">
        <v>9</v>
      </c>
      <c r="J337" s="326">
        <f>'Threat Assessment Results'!G272</f>
        <v>0</v>
      </c>
      <c r="K337" s="326">
        <f>'Threat Assessment Results'!I272</f>
        <v>0</v>
      </c>
      <c r="L337" s="435">
        <f t="shared" si="99"/>
        <v>0</v>
      </c>
      <c r="M337" s="436">
        <f t="shared" si="100"/>
        <v>0</v>
      </c>
      <c r="N337" s="437">
        <f t="shared" si="101"/>
        <v>0</v>
      </c>
      <c r="O337" s="438">
        <f t="shared" si="102"/>
        <v>0</v>
      </c>
      <c r="P337" s="208" t="str">
        <f t="shared" si="103"/>
        <v>LOW</v>
      </c>
      <c r="Q337" s="483" t="s">
        <v>314</v>
      </c>
      <c r="R337" s="340" t="s">
        <v>311</v>
      </c>
      <c r="S337" s="729"/>
      <c r="T337" s="729"/>
      <c r="U337" s="208" t="s">
        <v>351</v>
      </c>
    </row>
    <row r="338" spans="2:21" ht="15" thickBot="1" x14ac:dyDescent="0.35">
      <c r="B338" s="444"/>
      <c r="C338" s="372">
        <f>'Impact Assessment Results'!H35</f>
        <v>0</v>
      </c>
      <c r="D338" s="285">
        <f>'Impact Assessment Results'!I35</f>
        <v>0</v>
      </c>
      <c r="E338" s="286">
        <f>'Impact Assessment Results'!J35</f>
        <v>0</v>
      </c>
      <c r="F338" s="720"/>
      <c r="G338" s="398" t="s">
        <v>9</v>
      </c>
      <c r="H338" s="399" t="s">
        <v>9</v>
      </c>
      <c r="I338" s="400" t="s">
        <v>9</v>
      </c>
      <c r="J338" s="326">
        <f>'Threat Assessment Results'!G280</f>
        <v>0</v>
      </c>
      <c r="K338" s="326">
        <f>'Threat Assessment Results'!I280</f>
        <v>0</v>
      </c>
      <c r="L338" s="435">
        <f t="shared" si="99"/>
        <v>0</v>
      </c>
      <c r="M338" s="436">
        <f t="shared" si="100"/>
        <v>0</v>
      </c>
      <c r="N338" s="437">
        <f t="shared" si="101"/>
        <v>0</v>
      </c>
      <c r="O338" s="438">
        <f t="shared" si="102"/>
        <v>0</v>
      </c>
      <c r="P338" s="208" t="str">
        <f t="shared" si="103"/>
        <v>LOW</v>
      </c>
      <c r="Q338" s="483" t="s">
        <v>314</v>
      </c>
      <c r="R338" s="340" t="s">
        <v>311</v>
      </c>
      <c r="S338" s="729"/>
      <c r="T338" s="729"/>
      <c r="U338" s="208" t="s">
        <v>351</v>
      </c>
    </row>
    <row r="339" spans="2:21" ht="15" thickBot="1" x14ac:dyDescent="0.35">
      <c r="B339" s="444"/>
      <c r="C339" s="372">
        <f>'Impact Assessment Results'!H36</f>
        <v>0</v>
      </c>
      <c r="D339" s="285">
        <f>'Impact Assessment Results'!I36</f>
        <v>0</v>
      </c>
      <c r="E339" s="286">
        <f>'Impact Assessment Results'!J36</f>
        <v>0</v>
      </c>
      <c r="F339" s="720"/>
      <c r="G339" s="398" t="s">
        <v>9</v>
      </c>
      <c r="H339" s="399" t="s">
        <v>9</v>
      </c>
      <c r="I339" s="400" t="s">
        <v>9</v>
      </c>
      <c r="J339" s="326">
        <f>'Threat Assessment Results'!G288</f>
        <v>0</v>
      </c>
      <c r="K339" s="326">
        <f>'Threat Assessment Results'!I288</f>
        <v>0</v>
      </c>
      <c r="L339" s="435">
        <f t="shared" si="99"/>
        <v>0</v>
      </c>
      <c r="M339" s="436">
        <f t="shared" si="100"/>
        <v>0</v>
      </c>
      <c r="N339" s="437">
        <f t="shared" si="101"/>
        <v>0</v>
      </c>
      <c r="O339" s="438">
        <f t="shared" si="102"/>
        <v>0</v>
      </c>
      <c r="P339" s="208" t="str">
        <f t="shared" si="103"/>
        <v>LOW</v>
      </c>
      <c r="Q339" s="483" t="s">
        <v>314</v>
      </c>
      <c r="R339" s="340" t="s">
        <v>311</v>
      </c>
      <c r="S339" s="729"/>
      <c r="T339" s="729"/>
      <c r="U339" s="208" t="s">
        <v>351</v>
      </c>
    </row>
    <row r="340" spans="2:21" ht="15" thickBot="1" x14ac:dyDescent="0.35">
      <c r="B340" s="444"/>
      <c r="C340" s="372">
        <f>'Impact Assessment Results'!H37</f>
        <v>0</v>
      </c>
      <c r="D340" s="285">
        <f>'Impact Assessment Results'!I37</f>
        <v>0</v>
      </c>
      <c r="E340" s="286">
        <f>'Impact Assessment Results'!J37</f>
        <v>0</v>
      </c>
      <c r="F340" s="720"/>
      <c r="G340" s="398" t="s">
        <v>9</v>
      </c>
      <c r="H340" s="399" t="s">
        <v>9</v>
      </c>
      <c r="I340" s="400" t="s">
        <v>9</v>
      </c>
      <c r="J340" s="326">
        <f>'Threat Assessment Results'!G296</f>
        <v>0</v>
      </c>
      <c r="K340" s="326">
        <f>'Threat Assessment Results'!I296</f>
        <v>0</v>
      </c>
      <c r="L340" s="435">
        <f t="shared" si="99"/>
        <v>0</v>
      </c>
      <c r="M340" s="436">
        <f t="shared" si="100"/>
        <v>0</v>
      </c>
      <c r="N340" s="437">
        <f t="shared" si="101"/>
        <v>0</v>
      </c>
      <c r="O340" s="438">
        <f t="shared" si="102"/>
        <v>0</v>
      </c>
      <c r="P340" s="208" t="str">
        <f t="shared" si="103"/>
        <v>LOW</v>
      </c>
      <c r="Q340" s="483" t="s">
        <v>314</v>
      </c>
      <c r="R340" s="340" t="s">
        <v>311</v>
      </c>
      <c r="S340" s="729"/>
      <c r="T340" s="729"/>
      <c r="U340" s="208" t="s">
        <v>351</v>
      </c>
    </row>
    <row r="341" spans="2:21" ht="15" thickBot="1" x14ac:dyDescent="0.35">
      <c r="B341" s="444"/>
      <c r="C341" s="372">
        <f>'Impact Assessment Results'!H38</f>
        <v>0</v>
      </c>
      <c r="D341" s="285">
        <f>'Impact Assessment Results'!I38</f>
        <v>0</v>
      </c>
      <c r="E341" s="286">
        <f>'Impact Assessment Results'!J38</f>
        <v>0</v>
      </c>
      <c r="F341" s="720"/>
      <c r="G341" s="398" t="s">
        <v>9</v>
      </c>
      <c r="H341" s="399" t="s">
        <v>9</v>
      </c>
      <c r="I341" s="400" t="s">
        <v>9</v>
      </c>
      <c r="J341" s="326">
        <f>'Threat Assessment Results'!G304</f>
        <v>0</v>
      </c>
      <c r="K341" s="326">
        <f>'Threat Assessment Results'!I304</f>
        <v>0</v>
      </c>
      <c r="L341" s="435">
        <f t="shared" si="99"/>
        <v>0</v>
      </c>
      <c r="M341" s="436">
        <f t="shared" si="100"/>
        <v>0</v>
      </c>
      <c r="N341" s="437">
        <f t="shared" si="101"/>
        <v>0</v>
      </c>
      <c r="O341" s="438">
        <f t="shared" si="102"/>
        <v>0</v>
      </c>
      <c r="P341" s="208" t="str">
        <f t="shared" si="103"/>
        <v>LOW</v>
      </c>
      <c r="Q341" s="483" t="s">
        <v>312</v>
      </c>
      <c r="R341" s="340" t="s">
        <v>311</v>
      </c>
      <c r="S341" s="730"/>
      <c r="T341" s="730"/>
      <c r="U341" s="208" t="s">
        <v>351</v>
      </c>
    </row>
    <row r="342" spans="2:21" ht="15" thickBot="1" x14ac:dyDescent="0.35">
      <c r="B342" s="444"/>
      <c r="C342" s="372">
        <f>'Impact Assessment Results'!H39</f>
        <v>0</v>
      </c>
      <c r="D342" s="285">
        <f>'Impact Assessment Results'!I39</f>
        <v>0</v>
      </c>
      <c r="E342" s="286">
        <f>'Impact Assessment Results'!J39</f>
        <v>0</v>
      </c>
      <c r="F342" s="720"/>
      <c r="G342" s="398" t="s">
        <v>9</v>
      </c>
      <c r="H342" s="399" t="s">
        <v>9</v>
      </c>
      <c r="I342" s="400" t="s">
        <v>9</v>
      </c>
      <c r="J342" s="326">
        <f>'Threat Assessment Results'!G312</f>
        <v>0</v>
      </c>
      <c r="K342" s="326">
        <f>'Threat Assessment Results'!I312</f>
        <v>0</v>
      </c>
      <c r="L342" s="435">
        <f t="shared" si="99"/>
        <v>0</v>
      </c>
      <c r="M342" s="436">
        <f t="shared" si="100"/>
        <v>0</v>
      </c>
      <c r="N342" s="437">
        <f t="shared" si="101"/>
        <v>0</v>
      </c>
      <c r="O342" s="438">
        <f t="shared" si="102"/>
        <v>0</v>
      </c>
      <c r="P342" s="208" t="str">
        <f t="shared" si="103"/>
        <v>LOW</v>
      </c>
      <c r="Q342" s="483" t="s">
        <v>314</v>
      </c>
      <c r="R342" s="340" t="s">
        <v>311</v>
      </c>
      <c r="S342" s="731"/>
      <c r="T342" s="731"/>
      <c r="U342" s="208" t="s">
        <v>351</v>
      </c>
    </row>
    <row r="343" spans="2:21" ht="15" thickBot="1" x14ac:dyDescent="0.35">
      <c r="B343" s="444"/>
      <c r="C343" s="372">
        <f>'Impact Assessment Results'!H40</f>
        <v>0</v>
      </c>
      <c r="D343" s="285">
        <f>'Impact Assessment Results'!I40</f>
        <v>0</v>
      </c>
      <c r="E343" s="286">
        <f>'Impact Assessment Results'!J40</f>
        <v>0</v>
      </c>
      <c r="F343" s="720"/>
      <c r="G343" s="398" t="s">
        <v>9</v>
      </c>
      <c r="H343" s="399" t="s">
        <v>9</v>
      </c>
      <c r="I343" s="400" t="s">
        <v>9</v>
      </c>
      <c r="J343" s="326">
        <f>'Threat Assessment Results'!G320</f>
        <v>0</v>
      </c>
      <c r="K343" s="326">
        <f>'Threat Assessment Results'!I320</f>
        <v>0</v>
      </c>
      <c r="L343" s="435">
        <f t="shared" si="99"/>
        <v>0</v>
      </c>
      <c r="M343" s="436">
        <f t="shared" si="100"/>
        <v>0</v>
      </c>
      <c r="N343" s="437">
        <f t="shared" si="101"/>
        <v>0</v>
      </c>
      <c r="O343" s="438">
        <f t="shared" si="102"/>
        <v>0</v>
      </c>
      <c r="P343" s="208" t="str">
        <f t="shared" si="103"/>
        <v>LOW</v>
      </c>
      <c r="Q343" s="483" t="s">
        <v>314</v>
      </c>
      <c r="R343" s="340" t="s">
        <v>311</v>
      </c>
      <c r="S343" s="729"/>
      <c r="T343" s="729"/>
      <c r="U343" s="208" t="s">
        <v>351</v>
      </c>
    </row>
    <row r="344" spans="2:21" ht="15" thickBot="1" x14ac:dyDescent="0.35">
      <c r="B344" s="444"/>
      <c r="C344" s="372">
        <f>'Impact Assessment Results'!H41</f>
        <v>0</v>
      </c>
      <c r="D344" s="285">
        <f>'Impact Assessment Results'!I41</f>
        <v>0</v>
      </c>
      <c r="E344" s="286">
        <f>'Impact Assessment Results'!J41</f>
        <v>0</v>
      </c>
      <c r="F344" s="720"/>
      <c r="G344" s="398" t="s">
        <v>9</v>
      </c>
      <c r="H344" s="399" t="s">
        <v>9</v>
      </c>
      <c r="I344" s="400" t="s">
        <v>9</v>
      </c>
      <c r="J344" s="326">
        <f>'Threat Assessment Results'!G328</f>
        <v>0</v>
      </c>
      <c r="K344" s="326">
        <f>'Threat Assessment Results'!I328</f>
        <v>0</v>
      </c>
      <c r="L344" s="435">
        <f t="shared" si="99"/>
        <v>0</v>
      </c>
      <c r="M344" s="436">
        <f t="shared" si="100"/>
        <v>0</v>
      </c>
      <c r="N344" s="437">
        <f t="shared" si="101"/>
        <v>0</v>
      </c>
      <c r="O344" s="438">
        <f t="shared" si="102"/>
        <v>0</v>
      </c>
      <c r="P344" s="208" t="str">
        <f t="shared" si="103"/>
        <v>LOW</v>
      </c>
      <c r="Q344" s="483" t="s">
        <v>312</v>
      </c>
      <c r="R344" s="340" t="s">
        <v>311</v>
      </c>
      <c r="S344" s="729"/>
      <c r="T344" s="729"/>
      <c r="U344" s="208" t="s">
        <v>351</v>
      </c>
    </row>
    <row r="345" spans="2:21" ht="15" thickBot="1" x14ac:dyDescent="0.35">
      <c r="B345" s="444"/>
      <c r="C345" s="463">
        <f>'Impact Assessment Results'!H42</f>
        <v>0</v>
      </c>
      <c r="D345" s="464">
        <f>'Impact Assessment Results'!I42</f>
        <v>0</v>
      </c>
      <c r="E345" s="465">
        <f>'Impact Assessment Results'!J42</f>
        <v>0</v>
      </c>
      <c r="F345" s="720"/>
      <c r="G345" s="466" t="s">
        <v>9</v>
      </c>
      <c r="H345" s="467" t="s">
        <v>9</v>
      </c>
      <c r="I345" s="468" t="s">
        <v>9</v>
      </c>
      <c r="J345" s="469">
        <f>'Threat Assessment Results'!G336</f>
        <v>0</v>
      </c>
      <c r="K345" s="326">
        <f>'Threat Assessment Results'!I336</f>
        <v>0</v>
      </c>
      <c r="L345" s="471">
        <f t="shared" si="99"/>
        <v>0</v>
      </c>
      <c r="M345" s="472">
        <f t="shared" si="100"/>
        <v>0</v>
      </c>
      <c r="N345" s="473">
        <f t="shared" si="101"/>
        <v>0</v>
      </c>
      <c r="O345" s="470">
        <f t="shared" si="102"/>
        <v>0</v>
      </c>
      <c r="P345" s="208" t="str">
        <f t="shared" si="103"/>
        <v>LOW</v>
      </c>
      <c r="Q345" s="483" t="s">
        <v>312</v>
      </c>
      <c r="R345" s="340" t="s">
        <v>311</v>
      </c>
      <c r="S345" s="729"/>
      <c r="T345" s="729"/>
      <c r="U345" s="208" t="s">
        <v>351</v>
      </c>
    </row>
    <row r="346" spans="2:21" ht="15" thickBot="1" x14ac:dyDescent="0.35">
      <c r="B346" s="445"/>
      <c r="C346" s="373">
        <f>'Impact Assessment Results'!H43</f>
        <v>0</v>
      </c>
      <c r="D346" s="287">
        <f>'Impact Assessment Results'!I43</f>
        <v>0</v>
      </c>
      <c r="E346" s="301">
        <f>'Impact Assessment Results'!J43</f>
        <v>0</v>
      </c>
      <c r="F346" s="706"/>
      <c r="G346" s="401" t="s">
        <v>9</v>
      </c>
      <c r="H346" s="401" t="s">
        <v>9</v>
      </c>
      <c r="I346" s="401" t="s">
        <v>9</v>
      </c>
      <c r="J346" s="327">
        <f>'Threat Assessment Results'!G344</f>
        <v>0</v>
      </c>
      <c r="K346" s="327">
        <f>'Threat Assessment Results'!I344</f>
        <v>0</v>
      </c>
      <c r="L346" s="471">
        <f t="shared" si="99"/>
        <v>0</v>
      </c>
      <c r="M346" s="472">
        <f t="shared" si="100"/>
        <v>0</v>
      </c>
      <c r="N346" s="473">
        <f t="shared" si="101"/>
        <v>0</v>
      </c>
      <c r="O346" s="470">
        <f t="shared" si="102"/>
        <v>0</v>
      </c>
      <c r="P346" s="208" t="str">
        <f t="shared" si="103"/>
        <v>LOW</v>
      </c>
      <c r="Q346" s="487" t="s">
        <v>314</v>
      </c>
      <c r="R346" s="341" t="s">
        <v>311</v>
      </c>
      <c r="S346" s="732"/>
      <c r="T346" s="732"/>
      <c r="U346" s="208" t="s">
        <v>351</v>
      </c>
    </row>
    <row r="347" spans="2:21" ht="15" thickBot="1" x14ac:dyDescent="0.35">
      <c r="B347" s="239"/>
      <c r="C347" s="446">
        <f>'Impact Assessment Results'!H50</f>
        <v>1</v>
      </c>
      <c r="D347" s="447">
        <f>'Impact Assessment Results'!I50</f>
        <v>1</v>
      </c>
      <c r="E347" s="448">
        <f>'Impact Assessment Results'!J50</f>
        <v>1</v>
      </c>
      <c r="F347" s="442"/>
      <c r="G347" s="402" t="s">
        <v>9</v>
      </c>
      <c r="H347" s="402" t="s">
        <v>9</v>
      </c>
      <c r="I347" s="402" t="s">
        <v>9</v>
      </c>
      <c r="J347" s="240">
        <f>'Threat Assessment Results'!G345</f>
        <v>0</v>
      </c>
      <c r="K347" s="241">
        <f>'Threat Assessment Results'!I345</f>
        <v>0</v>
      </c>
      <c r="L347" s="439">
        <f t="shared" si="99"/>
        <v>1</v>
      </c>
      <c r="M347" s="440">
        <f t="shared" si="100"/>
        <v>1</v>
      </c>
      <c r="N347" s="441">
        <f t="shared" si="101"/>
        <v>1</v>
      </c>
      <c r="O347" s="442">
        <f t="shared" si="102"/>
        <v>1</v>
      </c>
      <c r="P347" s="208" t="str">
        <f t="shared" si="103"/>
        <v>LOW</v>
      </c>
      <c r="Q347" s="485" t="s">
        <v>312</v>
      </c>
      <c r="R347" s="342" t="s">
        <v>311</v>
      </c>
      <c r="S347" s="328"/>
      <c r="T347" s="328"/>
      <c r="U347" s="208" t="s">
        <v>351</v>
      </c>
    </row>
    <row r="348" spans="2:21" ht="15" thickBot="1" x14ac:dyDescent="0.35">
      <c r="B348" s="239"/>
      <c r="C348" s="446">
        <f>'Impact Assessment Results'!H50</f>
        <v>1</v>
      </c>
      <c r="D348" s="447">
        <f>'Impact Assessment Results'!I50</f>
        <v>1</v>
      </c>
      <c r="E348" s="448">
        <f>'Impact Assessment Results'!J50</f>
        <v>1</v>
      </c>
      <c r="F348" s="442"/>
      <c r="G348" s="402" t="s">
        <v>9</v>
      </c>
      <c r="H348" s="402" t="s">
        <v>9</v>
      </c>
      <c r="I348" s="402" t="s">
        <v>9</v>
      </c>
      <c r="J348" s="240">
        <f>'Threat Assessment Results'!G346</f>
        <v>0</v>
      </c>
      <c r="K348" s="241">
        <f>'Threat Assessment Results'!I346</f>
        <v>0</v>
      </c>
      <c r="L348" s="439">
        <f t="shared" si="99"/>
        <v>1</v>
      </c>
      <c r="M348" s="440">
        <f t="shared" si="100"/>
        <v>1</v>
      </c>
      <c r="N348" s="441">
        <f t="shared" si="101"/>
        <v>1</v>
      </c>
      <c r="O348" s="442">
        <f t="shared" si="102"/>
        <v>1</v>
      </c>
      <c r="P348" s="208" t="str">
        <f t="shared" si="103"/>
        <v>LOW</v>
      </c>
      <c r="Q348" s="485" t="s">
        <v>314</v>
      </c>
      <c r="R348" s="342" t="s">
        <v>311</v>
      </c>
      <c r="S348" s="329"/>
      <c r="T348" s="329"/>
      <c r="U348" s="208" t="s">
        <v>351</v>
      </c>
    </row>
    <row r="349" spans="2:21" ht="15" thickBot="1" x14ac:dyDescent="0.35">
      <c r="B349" s="239"/>
      <c r="C349" s="446">
        <f>'Impact Assessment Results'!H50</f>
        <v>1</v>
      </c>
      <c r="D349" s="447">
        <f>'Impact Assessment Results'!I50</f>
        <v>1</v>
      </c>
      <c r="E349" s="448">
        <f>'Impact Assessment Results'!J50</f>
        <v>1</v>
      </c>
      <c r="F349" s="442"/>
      <c r="G349" s="402" t="s">
        <v>9</v>
      </c>
      <c r="H349" s="402" t="s">
        <v>9</v>
      </c>
      <c r="I349" s="402" t="s">
        <v>9</v>
      </c>
      <c r="J349" s="240">
        <f>'Threat Assessment Results'!G347</f>
        <v>0</v>
      </c>
      <c r="K349" s="241">
        <f>'Threat Assessment Results'!I347</f>
        <v>0</v>
      </c>
      <c r="L349" s="439">
        <f t="shared" si="99"/>
        <v>1</v>
      </c>
      <c r="M349" s="440">
        <f t="shared" si="100"/>
        <v>1</v>
      </c>
      <c r="N349" s="441">
        <f t="shared" si="101"/>
        <v>1</v>
      </c>
      <c r="O349" s="442">
        <f t="shared" si="102"/>
        <v>1</v>
      </c>
      <c r="P349" s="208" t="str">
        <f t="shared" si="103"/>
        <v>LOW</v>
      </c>
      <c r="Q349" s="485" t="s">
        <v>314</v>
      </c>
      <c r="R349" s="342" t="s">
        <v>311</v>
      </c>
      <c r="S349" s="330"/>
      <c r="T349" s="330"/>
      <c r="U349" s="208" t="s">
        <v>351</v>
      </c>
    </row>
    <row r="350" spans="2:21" ht="15" thickBot="1" x14ac:dyDescent="0.35">
      <c r="B350" s="239"/>
      <c r="C350" s="446">
        <f>'Impact Assessment Results'!H50</f>
        <v>1</v>
      </c>
      <c r="D350" s="447">
        <f>'Impact Assessment Results'!I50</f>
        <v>1</v>
      </c>
      <c r="E350" s="448">
        <f>'Impact Assessment Results'!J50</f>
        <v>1</v>
      </c>
      <c r="F350" s="442"/>
      <c r="G350" s="402" t="s">
        <v>9</v>
      </c>
      <c r="H350" s="402" t="s">
        <v>9</v>
      </c>
      <c r="I350" s="402" t="s">
        <v>9</v>
      </c>
      <c r="J350" s="240">
        <f>'Threat Assessment Results'!G348</f>
        <v>0</v>
      </c>
      <c r="K350" s="241">
        <f>'Threat Assessment Results'!I348</f>
        <v>0</v>
      </c>
      <c r="L350" s="439">
        <f t="shared" si="99"/>
        <v>1</v>
      </c>
      <c r="M350" s="440">
        <f t="shared" si="100"/>
        <v>1</v>
      </c>
      <c r="N350" s="441">
        <f t="shared" si="101"/>
        <v>1</v>
      </c>
      <c r="O350" s="442">
        <f t="shared" si="102"/>
        <v>1</v>
      </c>
      <c r="P350" s="208" t="str">
        <f t="shared" si="103"/>
        <v>LOW</v>
      </c>
      <c r="Q350" s="485" t="s">
        <v>312</v>
      </c>
      <c r="R350" s="342" t="s">
        <v>311</v>
      </c>
      <c r="S350" s="330"/>
      <c r="T350" s="330"/>
      <c r="U350" s="208" t="s">
        <v>351</v>
      </c>
    </row>
    <row r="351" spans="2:21" ht="15" thickBot="1" x14ac:dyDescent="0.35">
      <c r="B351" s="239"/>
      <c r="C351" s="446">
        <f>'Impact Assessment Results'!H50</f>
        <v>1</v>
      </c>
      <c r="D351" s="447">
        <f>'Impact Assessment Results'!I50</f>
        <v>1</v>
      </c>
      <c r="E351" s="448">
        <f>'Impact Assessment Results'!J50</f>
        <v>1</v>
      </c>
      <c r="F351" s="442"/>
      <c r="G351" s="402" t="s">
        <v>9</v>
      </c>
      <c r="H351" s="402" t="s">
        <v>9</v>
      </c>
      <c r="I351" s="402" t="s">
        <v>9</v>
      </c>
      <c r="J351" s="240">
        <f>'Threat Assessment Results'!G349</f>
        <v>0</v>
      </c>
      <c r="K351" s="241">
        <f>'Threat Assessment Results'!I349</f>
        <v>0</v>
      </c>
      <c r="L351" s="439">
        <f t="shared" si="99"/>
        <v>1</v>
      </c>
      <c r="M351" s="440">
        <f t="shared" si="100"/>
        <v>1</v>
      </c>
      <c r="N351" s="441">
        <f t="shared" si="101"/>
        <v>1</v>
      </c>
      <c r="O351" s="442">
        <f t="shared" si="102"/>
        <v>1</v>
      </c>
      <c r="P351" s="208" t="str">
        <f t="shared" si="103"/>
        <v>LOW</v>
      </c>
      <c r="Q351" s="485" t="s">
        <v>312</v>
      </c>
      <c r="R351" s="342" t="s">
        <v>311</v>
      </c>
      <c r="S351" s="330"/>
      <c r="T351" s="330"/>
      <c r="U351" s="208" t="s">
        <v>351</v>
      </c>
    </row>
    <row r="352" spans="2:21" ht="15" thickBot="1" x14ac:dyDescent="0.35">
      <c r="B352" s="239"/>
      <c r="C352" s="446">
        <f>'Impact Assessment Results'!H50</f>
        <v>1</v>
      </c>
      <c r="D352" s="447">
        <f>'Impact Assessment Results'!I50</f>
        <v>1</v>
      </c>
      <c r="E352" s="448">
        <f>'Impact Assessment Results'!J50</f>
        <v>1</v>
      </c>
      <c r="F352" s="442"/>
      <c r="G352" s="402" t="s">
        <v>9</v>
      </c>
      <c r="H352" s="402" t="s">
        <v>9</v>
      </c>
      <c r="I352" s="402" t="s">
        <v>9</v>
      </c>
      <c r="J352" s="240">
        <f>'Threat Assessment Results'!G350</f>
        <v>0</v>
      </c>
      <c r="K352" s="241">
        <f>'Threat Assessment Results'!I350</f>
        <v>0</v>
      </c>
      <c r="L352" s="439">
        <f t="shared" si="99"/>
        <v>1</v>
      </c>
      <c r="M352" s="440">
        <f t="shared" si="100"/>
        <v>1</v>
      </c>
      <c r="N352" s="441">
        <f t="shared" si="101"/>
        <v>1</v>
      </c>
      <c r="O352" s="442">
        <f t="shared" si="102"/>
        <v>1</v>
      </c>
      <c r="P352" s="208" t="str">
        <f t="shared" si="103"/>
        <v>LOW</v>
      </c>
      <c r="Q352" s="485" t="s">
        <v>312</v>
      </c>
      <c r="R352" s="342" t="s">
        <v>311</v>
      </c>
      <c r="S352" s="328"/>
      <c r="T352" s="328"/>
      <c r="U352" s="208" t="s">
        <v>351</v>
      </c>
    </row>
    <row r="353" spans="2:21" ht="15" thickBot="1" x14ac:dyDescent="0.35">
      <c r="B353" s="239"/>
      <c r="C353" s="446">
        <f>'Impact Assessment Results'!H50</f>
        <v>1</v>
      </c>
      <c r="D353" s="447">
        <f>'Impact Assessment Results'!I50</f>
        <v>1</v>
      </c>
      <c r="E353" s="448">
        <f>'Impact Assessment Results'!J50</f>
        <v>1</v>
      </c>
      <c r="F353" s="442"/>
      <c r="G353" s="402" t="s">
        <v>9</v>
      </c>
      <c r="H353" s="402" t="s">
        <v>9</v>
      </c>
      <c r="I353" s="402" t="s">
        <v>9</v>
      </c>
      <c r="J353" s="240">
        <f>'Threat Assessment Results'!G351</f>
        <v>0</v>
      </c>
      <c r="K353" s="241">
        <f>'Threat Assessment Results'!I351</f>
        <v>0</v>
      </c>
      <c r="L353" s="439">
        <f t="shared" si="99"/>
        <v>1</v>
      </c>
      <c r="M353" s="440">
        <f t="shared" si="100"/>
        <v>1</v>
      </c>
      <c r="N353" s="441">
        <f t="shared" si="101"/>
        <v>1</v>
      </c>
      <c r="O353" s="442">
        <f t="shared" si="102"/>
        <v>1</v>
      </c>
      <c r="P353" s="208" t="str">
        <f t="shared" si="103"/>
        <v>LOW</v>
      </c>
      <c r="Q353" s="485" t="s">
        <v>312</v>
      </c>
      <c r="R353" s="342" t="s">
        <v>311</v>
      </c>
      <c r="S353" s="331"/>
      <c r="T353" s="331"/>
      <c r="U353" s="208" t="s">
        <v>351</v>
      </c>
    </row>
    <row r="354" spans="2:21" ht="15" thickBot="1" x14ac:dyDescent="0.35">
      <c r="B354" s="239"/>
      <c r="C354" s="446">
        <f>'Impact Assessment Results'!H50</f>
        <v>1</v>
      </c>
      <c r="D354" s="447">
        <f>'Impact Assessment Results'!I50</f>
        <v>1</v>
      </c>
      <c r="E354" s="448">
        <f>'Impact Assessment Results'!J50</f>
        <v>1</v>
      </c>
      <c r="F354" s="442"/>
      <c r="G354" s="402" t="s">
        <v>9</v>
      </c>
      <c r="H354" s="402" t="s">
        <v>9</v>
      </c>
      <c r="I354" s="402" t="s">
        <v>9</v>
      </c>
      <c r="J354" s="240">
        <f>'Threat Assessment Results'!G352</f>
        <v>0</v>
      </c>
      <c r="K354" s="241">
        <f>'Threat Assessment Results'!I352</f>
        <v>0</v>
      </c>
      <c r="L354" s="439">
        <f t="shared" ref="L354" si="104">IF(G354=""," ",C354+J354+K354)</f>
        <v>1</v>
      </c>
      <c r="M354" s="440">
        <f t="shared" ref="M354" si="105">IF(H354=""," ",D354+J354+K354)</f>
        <v>1</v>
      </c>
      <c r="N354" s="441">
        <f t="shared" ref="N354" si="106">IF(I354=""," ",E354+J354+K354)</f>
        <v>1</v>
      </c>
      <c r="O354" s="442">
        <f t="shared" ref="O354" si="107">MAX(L354:N354)</f>
        <v>1</v>
      </c>
      <c r="P354" s="208" t="str">
        <f t="shared" si="103"/>
        <v>LOW</v>
      </c>
      <c r="Q354" s="485" t="s">
        <v>312</v>
      </c>
      <c r="R354" s="342" t="s">
        <v>311</v>
      </c>
      <c r="S354" s="331" t="s">
        <v>313</v>
      </c>
      <c r="T354" s="331"/>
      <c r="U354" s="208" t="s">
        <v>351</v>
      </c>
    </row>
  </sheetData>
  <mergeCells count="137">
    <mergeCell ref="T309:T322"/>
    <mergeCell ref="T323:T327"/>
    <mergeCell ref="S328:S341"/>
    <mergeCell ref="S342:S346"/>
    <mergeCell ref="T328:T341"/>
    <mergeCell ref="T342:T346"/>
    <mergeCell ref="T271:T284"/>
    <mergeCell ref="T285:T289"/>
    <mergeCell ref="S290:S303"/>
    <mergeCell ref="S304:S308"/>
    <mergeCell ref="T290:T303"/>
    <mergeCell ref="T304:T308"/>
    <mergeCell ref="S285:S289"/>
    <mergeCell ref="S309:S322"/>
    <mergeCell ref="S323:S327"/>
    <mergeCell ref="T233:T246"/>
    <mergeCell ref="T247:T251"/>
    <mergeCell ref="S252:S265"/>
    <mergeCell ref="S266:S270"/>
    <mergeCell ref="T252:T265"/>
    <mergeCell ref="T266:T270"/>
    <mergeCell ref="T195:T208"/>
    <mergeCell ref="T209:T213"/>
    <mergeCell ref="S214:S227"/>
    <mergeCell ref="S228:S232"/>
    <mergeCell ref="T214:T227"/>
    <mergeCell ref="T228:T232"/>
    <mergeCell ref="T165:T175"/>
    <mergeCell ref="T176:T179"/>
    <mergeCell ref="S180:S190"/>
    <mergeCell ref="S191:S194"/>
    <mergeCell ref="T180:T190"/>
    <mergeCell ref="T191:T194"/>
    <mergeCell ref="S146:S149"/>
    <mergeCell ref="T135:T145"/>
    <mergeCell ref="T146:T149"/>
    <mergeCell ref="S150:S160"/>
    <mergeCell ref="S161:S164"/>
    <mergeCell ref="T150:T160"/>
    <mergeCell ref="T161:T164"/>
    <mergeCell ref="S60:S70"/>
    <mergeCell ref="S71:S74"/>
    <mergeCell ref="T60:T70"/>
    <mergeCell ref="T71:T74"/>
    <mergeCell ref="S120:S130"/>
    <mergeCell ref="S131:S134"/>
    <mergeCell ref="T120:T130"/>
    <mergeCell ref="T131:T134"/>
    <mergeCell ref="S135:S145"/>
    <mergeCell ref="S105:S111"/>
    <mergeCell ref="T105:T111"/>
    <mergeCell ref="T112:T115"/>
    <mergeCell ref="T116:T119"/>
    <mergeCell ref="S30:S40"/>
    <mergeCell ref="S41:S44"/>
    <mergeCell ref="T30:T40"/>
    <mergeCell ref="T41:T44"/>
    <mergeCell ref="S45:S55"/>
    <mergeCell ref="T45:T55"/>
    <mergeCell ref="S271:S284"/>
    <mergeCell ref="S165:S175"/>
    <mergeCell ref="S176:S179"/>
    <mergeCell ref="S195:S208"/>
    <mergeCell ref="S209:S213"/>
    <mergeCell ref="S233:S246"/>
    <mergeCell ref="S247:S251"/>
    <mergeCell ref="S116:S119"/>
    <mergeCell ref="S112:S115"/>
    <mergeCell ref="S56:S59"/>
    <mergeCell ref="S75:S85"/>
    <mergeCell ref="S86:S89"/>
    <mergeCell ref="T75:T85"/>
    <mergeCell ref="T86:T89"/>
    <mergeCell ref="S90:S100"/>
    <mergeCell ref="S101:S104"/>
    <mergeCell ref="T90:T100"/>
    <mergeCell ref="T56:T59"/>
    <mergeCell ref="F290:F308"/>
    <mergeCell ref="F309:F327"/>
    <mergeCell ref="F328:F346"/>
    <mergeCell ref="F252:F270"/>
    <mergeCell ref="F195:F213"/>
    <mergeCell ref="F214:F232"/>
    <mergeCell ref="F233:F251"/>
    <mergeCell ref="F271:F289"/>
    <mergeCell ref="F120:F134"/>
    <mergeCell ref="F135:F149"/>
    <mergeCell ref="F150:F164"/>
    <mergeCell ref="F165:F179"/>
    <mergeCell ref="F180:F194"/>
    <mergeCell ref="F45:F59"/>
    <mergeCell ref="F60:F74"/>
    <mergeCell ref="F75:F89"/>
    <mergeCell ref="F90:F104"/>
    <mergeCell ref="F105:F119"/>
    <mergeCell ref="F30:F44"/>
    <mergeCell ref="T18:T21"/>
    <mergeCell ref="B4:B5"/>
    <mergeCell ref="C4:C5"/>
    <mergeCell ref="D4:D5"/>
    <mergeCell ref="E4:E5"/>
    <mergeCell ref="F4:F5"/>
    <mergeCell ref="T4:T5"/>
    <mergeCell ref="M4:M5"/>
    <mergeCell ref="N4:N5"/>
    <mergeCell ref="O4:O5"/>
    <mergeCell ref="R4:R5"/>
    <mergeCell ref="T22:T23"/>
    <mergeCell ref="S4:S5"/>
    <mergeCell ref="S6:S9"/>
    <mergeCell ref="S10:S11"/>
    <mergeCell ref="S12:S15"/>
    <mergeCell ref="S16:S17"/>
    <mergeCell ref="S18:S21"/>
    <mergeCell ref="B1:U1"/>
    <mergeCell ref="B2:U2"/>
    <mergeCell ref="U4:U5"/>
    <mergeCell ref="F18:F23"/>
    <mergeCell ref="F24:F29"/>
    <mergeCell ref="Q4:Q5"/>
    <mergeCell ref="F6:F11"/>
    <mergeCell ref="F12:F17"/>
    <mergeCell ref="J4:J5"/>
    <mergeCell ref="K4:K5"/>
    <mergeCell ref="L4:L5"/>
    <mergeCell ref="G4:G5"/>
    <mergeCell ref="H4:H5"/>
    <mergeCell ref="I4:I5"/>
    <mergeCell ref="S22:S23"/>
    <mergeCell ref="T24:T27"/>
    <mergeCell ref="S24:S27"/>
    <mergeCell ref="T6:T9"/>
    <mergeCell ref="T10:T11"/>
    <mergeCell ref="T12:T15"/>
    <mergeCell ref="T16:T17"/>
    <mergeCell ref="T28:T29"/>
    <mergeCell ref="S28:S29"/>
  </mergeCells>
  <conditionalFormatting sqref="P6:P354 U6:U354">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zoomScale="70" zoomScaleNormal="70" zoomScaleSheetLayoutView="70" zoomScalePageLayoutView="70" workbookViewId="0">
      <selection activeCell="C64" sqref="C64:C89"/>
    </sheetView>
  </sheetViews>
  <sheetFormatPr defaultColWidth="8.88671875" defaultRowHeight="14.4" x14ac:dyDescent="0.3"/>
  <cols>
    <col min="1" max="1" width="20.109375" style="141" customWidth="1"/>
    <col min="2" max="2" width="53.33203125" style="141" customWidth="1"/>
    <col min="3" max="3" width="58.44140625" style="141" customWidth="1"/>
    <col min="4" max="4" width="73.44140625" style="141" customWidth="1"/>
    <col min="5" max="16384" width="8.88671875" style="141"/>
  </cols>
  <sheetData>
    <row r="1" spans="1:4" s="142" customFormat="1" ht="18.75" customHeight="1" x14ac:dyDescent="0.3">
      <c r="A1" s="660" t="s">
        <v>285</v>
      </c>
      <c r="B1" s="660" t="s">
        <v>2</v>
      </c>
      <c r="C1" s="660" t="s">
        <v>72</v>
      </c>
      <c r="D1" s="660" t="s">
        <v>73</v>
      </c>
    </row>
    <row r="2" spans="1:4" s="142" customFormat="1" ht="18.75" customHeight="1" thickBot="1" x14ac:dyDescent="0.35">
      <c r="A2" s="661"/>
      <c r="B2" s="661"/>
      <c r="C2" s="661"/>
      <c r="D2" s="661"/>
    </row>
    <row r="3" spans="1:4" ht="28.5" customHeight="1" x14ac:dyDescent="0.3">
      <c r="A3" s="669" t="s">
        <v>209</v>
      </c>
      <c r="B3" s="668" t="s">
        <v>296</v>
      </c>
      <c r="C3" s="162" t="s">
        <v>193</v>
      </c>
      <c r="D3" s="143"/>
    </row>
    <row r="4" spans="1:4" ht="28.5" customHeight="1" x14ac:dyDescent="0.3">
      <c r="A4" s="665"/>
      <c r="B4" s="664"/>
      <c r="C4" s="163" t="s">
        <v>180</v>
      </c>
      <c r="D4" s="144"/>
    </row>
    <row r="5" spans="1:4" ht="28.5" customHeight="1" x14ac:dyDescent="0.3">
      <c r="A5" s="665"/>
      <c r="B5" s="664"/>
      <c r="C5" s="163" t="s">
        <v>150</v>
      </c>
      <c r="D5" s="144"/>
    </row>
    <row r="6" spans="1:4" ht="28.5" customHeight="1" x14ac:dyDescent="0.3">
      <c r="A6" s="665"/>
      <c r="B6" s="664"/>
      <c r="C6" s="163" t="s">
        <v>194</v>
      </c>
      <c r="D6" s="144"/>
    </row>
    <row r="7" spans="1:4" ht="28.5" customHeight="1" x14ac:dyDescent="0.3">
      <c r="A7" s="665"/>
      <c r="B7" s="664"/>
      <c r="C7" s="163" t="s">
        <v>199</v>
      </c>
      <c r="D7" s="144"/>
    </row>
    <row r="8" spans="1:4" ht="28.5" customHeight="1" x14ac:dyDescent="0.3">
      <c r="A8" s="665"/>
      <c r="B8" s="664"/>
      <c r="C8" s="163" t="s">
        <v>152</v>
      </c>
      <c r="D8" s="144"/>
    </row>
    <row r="9" spans="1:4" ht="28.5" customHeight="1" x14ac:dyDescent="0.3">
      <c r="A9" s="665"/>
      <c r="B9" s="664"/>
      <c r="C9" s="163" t="s">
        <v>206</v>
      </c>
      <c r="D9" s="144"/>
    </row>
    <row r="10" spans="1:4" ht="28.5" customHeight="1" x14ac:dyDescent="0.3">
      <c r="A10" s="665"/>
      <c r="B10" s="664"/>
      <c r="C10" s="163" t="s">
        <v>155</v>
      </c>
      <c r="D10" s="144"/>
    </row>
    <row r="11" spans="1:4" ht="28.5" customHeight="1" x14ac:dyDescent="0.3">
      <c r="A11" s="665"/>
      <c r="B11" s="664"/>
      <c r="C11" s="163" t="s">
        <v>185</v>
      </c>
      <c r="D11" s="144"/>
    </row>
    <row r="12" spans="1:4" ht="28.5" customHeight="1" x14ac:dyDescent="0.3">
      <c r="A12" s="665"/>
      <c r="B12" s="664"/>
      <c r="C12" s="163" t="s">
        <v>200</v>
      </c>
      <c r="D12" s="144"/>
    </row>
    <row r="13" spans="1:4" ht="28.5" customHeight="1" x14ac:dyDescent="0.3">
      <c r="A13" s="665"/>
      <c r="B13" s="664"/>
      <c r="C13" s="163" t="s">
        <v>156</v>
      </c>
      <c r="D13" s="144"/>
    </row>
    <row r="14" spans="1:4" ht="28.5" customHeight="1" x14ac:dyDescent="0.3">
      <c r="A14" s="665"/>
      <c r="B14" s="664"/>
      <c r="C14" s="163" t="s">
        <v>170</v>
      </c>
      <c r="D14" s="144"/>
    </row>
    <row r="15" spans="1:4" ht="28.5" customHeight="1" x14ac:dyDescent="0.3">
      <c r="A15" s="665"/>
      <c r="B15" s="664"/>
      <c r="C15" s="163" t="s">
        <v>157</v>
      </c>
      <c r="D15" s="144"/>
    </row>
    <row r="16" spans="1:4" ht="28.5" customHeight="1" x14ac:dyDescent="0.3">
      <c r="A16" s="665"/>
      <c r="B16" s="664"/>
      <c r="C16" s="163" t="s">
        <v>159</v>
      </c>
      <c r="D16" s="144"/>
    </row>
    <row r="17" spans="1:4" ht="28.5" customHeight="1" x14ac:dyDescent="0.3">
      <c r="A17" s="665"/>
      <c r="B17" s="664"/>
      <c r="C17" s="163" t="s">
        <v>187</v>
      </c>
      <c r="D17" s="144"/>
    </row>
    <row r="18" spans="1:4" ht="28.5" customHeight="1" x14ac:dyDescent="0.3">
      <c r="A18" s="665"/>
      <c r="B18" s="664"/>
      <c r="C18" s="163" t="s">
        <v>160</v>
      </c>
      <c r="D18" s="144"/>
    </row>
    <row r="19" spans="1:4" ht="16.5" customHeight="1" x14ac:dyDescent="0.3">
      <c r="A19" s="665"/>
      <c r="B19" s="664"/>
      <c r="C19" s="163" t="s">
        <v>174</v>
      </c>
      <c r="D19" s="144"/>
    </row>
    <row r="20" spans="1:4" ht="16.5" customHeight="1" x14ac:dyDescent="0.3">
      <c r="A20" s="665"/>
      <c r="B20" s="664"/>
      <c r="C20" s="163" t="s">
        <v>178</v>
      </c>
      <c r="D20" s="144"/>
    </row>
    <row r="21" spans="1:4" ht="21.75" customHeight="1" x14ac:dyDescent="0.3">
      <c r="A21" s="665"/>
      <c r="B21" s="664"/>
      <c r="C21" s="163" t="s">
        <v>161</v>
      </c>
      <c r="D21" s="144"/>
    </row>
    <row r="22" spans="1:4" ht="35.25" customHeight="1" x14ac:dyDescent="0.3">
      <c r="A22" s="665"/>
      <c r="B22" s="664"/>
      <c r="C22" s="163" t="s">
        <v>188</v>
      </c>
      <c r="D22" s="144"/>
    </row>
    <row r="23" spans="1:4" ht="18.75" customHeight="1" x14ac:dyDescent="0.3">
      <c r="A23" s="665"/>
      <c r="B23" s="664"/>
      <c r="C23" s="163" t="s">
        <v>189</v>
      </c>
      <c r="D23" s="144"/>
    </row>
    <row r="24" spans="1:4" ht="18.75" customHeight="1" x14ac:dyDescent="0.3">
      <c r="A24" s="665"/>
      <c r="B24" s="664"/>
      <c r="C24" s="163" t="s">
        <v>164</v>
      </c>
      <c r="D24" s="144"/>
    </row>
    <row r="25" spans="1:4" ht="18.75" customHeight="1" thickBot="1" x14ac:dyDescent="0.35">
      <c r="A25" s="665"/>
      <c r="B25" s="664"/>
      <c r="C25" s="256" t="s">
        <v>202</v>
      </c>
      <c r="D25" s="144"/>
    </row>
    <row r="26" spans="1:4" ht="27" customHeight="1" x14ac:dyDescent="0.3">
      <c r="A26" s="737" t="s">
        <v>207</v>
      </c>
      <c r="B26" s="740"/>
      <c r="C26" s="162" t="s">
        <v>193</v>
      </c>
      <c r="D26" s="142"/>
    </row>
    <row r="27" spans="1:4" ht="34.5" customHeight="1" x14ac:dyDescent="0.3">
      <c r="A27" s="738"/>
      <c r="B27" s="741"/>
      <c r="C27" s="163" t="s">
        <v>180</v>
      </c>
      <c r="D27" s="142"/>
    </row>
    <row r="28" spans="1:4" ht="30.75" customHeight="1" x14ac:dyDescent="0.3">
      <c r="A28" s="738"/>
      <c r="B28" s="741"/>
      <c r="C28" s="163" t="s">
        <v>150</v>
      </c>
      <c r="D28" s="142"/>
    </row>
    <row r="29" spans="1:4" ht="30.75" customHeight="1" x14ac:dyDescent="0.3">
      <c r="A29" s="738"/>
      <c r="B29" s="741"/>
      <c r="C29" s="163" t="s">
        <v>194</v>
      </c>
      <c r="D29" s="142"/>
    </row>
    <row r="30" spans="1:4" ht="35.25" customHeight="1" x14ac:dyDescent="0.3">
      <c r="A30" s="738"/>
      <c r="B30" s="741"/>
      <c r="C30" s="163" t="s">
        <v>199</v>
      </c>
      <c r="D30" s="142"/>
    </row>
    <row r="31" spans="1:4" ht="29.25" customHeight="1" x14ac:dyDescent="0.3">
      <c r="A31" s="738"/>
      <c r="B31" s="741"/>
      <c r="C31" s="163" t="s">
        <v>152</v>
      </c>
      <c r="D31" s="142"/>
    </row>
    <row r="32" spans="1:4" ht="25.5" customHeight="1" x14ac:dyDescent="0.3">
      <c r="A32" s="738"/>
      <c r="B32" s="741"/>
      <c r="C32" s="163" t="s">
        <v>206</v>
      </c>
      <c r="D32" s="142"/>
    </row>
    <row r="33" spans="1:4" ht="27" customHeight="1" x14ac:dyDescent="0.3">
      <c r="A33" s="738"/>
      <c r="B33" s="741"/>
      <c r="C33" s="163" t="s">
        <v>155</v>
      </c>
      <c r="D33" s="142"/>
    </row>
    <row r="34" spans="1:4" ht="34.5" customHeight="1" x14ac:dyDescent="0.3">
      <c r="A34" s="738"/>
      <c r="B34" s="741"/>
      <c r="C34" s="163" t="s">
        <v>185</v>
      </c>
      <c r="D34" s="142"/>
    </row>
    <row r="35" spans="1:4" ht="17.25" customHeight="1" x14ac:dyDescent="0.3">
      <c r="A35" s="738"/>
      <c r="B35" s="741"/>
      <c r="C35" s="163" t="s">
        <v>200</v>
      </c>
      <c r="D35" s="142"/>
    </row>
    <row r="36" spans="1:4" ht="17.25" customHeight="1" x14ac:dyDescent="0.3">
      <c r="A36" s="738"/>
      <c r="B36" s="741"/>
      <c r="C36" s="163" t="s">
        <v>156</v>
      </c>
      <c r="D36" s="142"/>
    </row>
    <row r="37" spans="1:4" ht="17.25" customHeight="1" x14ac:dyDescent="0.3">
      <c r="A37" s="738"/>
      <c r="B37" s="741"/>
      <c r="C37" s="163" t="s">
        <v>170</v>
      </c>
      <c r="D37" s="142"/>
    </row>
    <row r="38" spans="1:4" ht="29.25" customHeight="1" x14ac:dyDescent="0.3">
      <c r="A38" s="738"/>
      <c r="B38" s="741"/>
      <c r="C38" s="163" t="s">
        <v>157</v>
      </c>
      <c r="D38" s="142"/>
    </row>
    <row r="39" spans="1:4" ht="29.25" customHeight="1" x14ac:dyDescent="0.3">
      <c r="A39" s="738"/>
      <c r="B39" s="741"/>
      <c r="C39" s="163" t="s">
        <v>159</v>
      </c>
      <c r="D39" s="142"/>
    </row>
    <row r="40" spans="1:4" ht="30.75" customHeight="1" x14ac:dyDescent="0.3">
      <c r="A40" s="738"/>
      <c r="B40" s="741"/>
      <c r="C40" s="163" t="s">
        <v>187</v>
      </c>
      <c r="D40" s="142"/>
    </row>
    <row r="41" spans="1:4" ht="17.25" customHeight="1" x14ac:dyDescent="0.3">
      <c r="A41" s="738"/>
      <c r="B41" s="741"/>
      <c r="C41" s="163" t="s">
        <v>160</v>
      </c>
      <c r="D41" s="142"/>
    </row>
    <row r="42" spans="1:4" ht="17.25" customHeight="1" x14ac:dyDescent="0.3">
      <c r="A42" s="738"/>
      <c r="B42" s="741"/>
      <c r="C42" s="163" t="s">
        <v>174</v>
      </c>
      <c r="D42" s="142"/>
    </row>
    <row r="43" spans="1:4" ht="15.75" customHeight="1" x14ac:dyDescent="0.3">
      <c r="A43" s="738"/>
      <c r="B43" s="741"/>
      <c r="C43" s="163" t="s">
        <v>178</v>
      </c>
      <c r="D43" s="142"/>
    </row>
    <row r="44" spans="1:4" ht="15.75" customHeight="1" x14ac:dyDescent="0.3">
      <c r="A44" s="738"/>
      <c r="B44" s="741"/>
      <c r="C44" s="163" t="s">
        <v>161</v>
      </c>
      <c r="D44" s="142"/>
    </row>
    <row r="45" spans="1:4" ht="42.75" customHeight="1" x14ac:dyDescent="0.3">
      <c r="A45" s="738"/>
      <c r="B45" s="741"/>
      <c r="C45" s="163" t="s">
        <v>188</v>
      </c>
      <c r="D45" s="142"/>
    </row>
    <row r="46" spans="1:4" ht="27.75" customHeight="1" x14ac:dyDescent="0.3">
      <c r="A46" s="738"/>
      <c r="B46" s="741"/>
      <c r="C46" s="163" t="s">
        <v>189</v>
      </c>
      <c r="D46" s="142"/>
    </row>
    <row r="47" spans="1:4" ht="15.75" customHeight="1" x14ac:dyDescent="0.3">
      <c r="A47" s="738"/>
      <c r="B47" s="741"/>
      <c r="C47" s="163" t="s">
        <v>164</v>
      </c>
      <c r="D47" s="142"/>
    </row>
    <row r="48" spans="1:4" ht="15.75" customHeight="1" thickBot="1" x14ac:dyDescent="0.35">
      <c r="A48" s="739"/>
      <c r="B48" s="742"/>
      <c r="C48" s="256" t="s">
        <v>202</v>
      </c>
      <c r="D48" s="146"/>
    </row>
    <row r="49" spans="1:4" ht="33" customHeight="1" x14ac:dyDescent="0.3">
      <c r="A49" s="669" t="s">
        <v>297</v>
      </c>
      <c r="B49" s="668" t="s">
        <v>298</v>
      </c>
      <c r="C49" s="162" t="s">
        <v>150</v>
      </c>
      <c r="D49" s="147"/>
    </row>
    <row r="50" spans="1:4" ht="26.25" customHeight="1" x14ac:dyDescent="0.3">
      <c r="A50" s="665"/>
      <c r="B50" s="664"/>
      <c r="C50" s="163" t="s">
        <v>151</v>
      </c>
      <c r="D50" s="144"/>
    </row>
    <row r="51" spans="1:4" ht="25.5" customHeight="1" x14ac:dyDescent="0.3">
      <c r="A51" s="665"/>
      <c r="B51" s="664"/>
      <c r="C51" s="163" t="s">
        <v>152</v>
      </c>
      <c r="D51" s="144"/>
    </row>
    <row r="52" spans="1:4" ht="40.5" customHeight="1" x14ac:dyDescent="0.3">
      <c r="A52" s="665"/>
      <c r="B52" s="664"/>
      <c r="C52" s="163" t="s">
        <v>153</v>
      </c>
      <c r="D52" s="144"/>
    </row>
    <row r="53" spans="1:4" ht="40.5" customHeight="1" x14ac:dyDescent="0.3">
      <c r="A53" s="665"/>
      <c r="B53" s="664"/>
      <c r="C53" s="163" t="s">
        <v>154</v>
      </c>
      <c r="D53" s="144"/>
    </row>
    <row r="54" spans="1:4" ht="40.5" customHeight="1" x14ac:dyDescent="0.3">
      <c r="A54" s="665"/>
      <c r="B54" s="664"/>
      <c r="C54" s="163" t="s">
        <v>155</v>
      </c>
      <c r="D54" s="144"/>
    </row>
    <row r="55" spans="1:4" ht="40.5" customHeight="1" x14ac:dyDescent="0.3">
      <c r="A55" s="665"/>
      <c r="B55" s="664"/>
      <c r="C55" s="163" t="s">
        <v>156</v>
      </c>
      <c r="D55" s="144"/>
    </row>
    <row r="56" spans="1:4" ht="40.5" customHeight="1" x14ac:dyDescent="0.3">
      <c r="A56" s="665"/>
      <c r="B56" s="664"/>
      <c r="C56" s="163" t="s">
        <v>157</v>
      </c>
      <c r="D56" s="144"/>
    </row>
    <row r="57" spans="1:4" ht="40.5" customHeight="1" x14ac:dyDescent="0.3">
      <c r="A57" s="665"/>
      <c r="B57" s="664"/>
      <c r="C57" s="163" t="s">
        <v>158</v>
      </c>
      <c r="D57" s="144"/>
    </row>
    <row r="58" spans="1:4" ht="38.25" customHeight="1" x14ac:dyDescent="0.3">
      <c r="A58" s="665"/>
      <c r="B58" s="664"/>
      <c r="C58" s="163" t="s">
        <v>159</v>
      </c>
      <c r="D58" s="144"/>
    </row>
    <row r="59" spans="1:4" ht="15.75" customHeight="1" x14ac:dyDescent="0.3">
      <c r="A59" s="665"/>
      <c r="B59" s="664"/>
      <c r="C59" s="163" t="s">
        <v>160</v>
      </c>
      <c r="D59" s="144"/>
    </row>
    <row r="60" spans="1:4" ht="32.25" customHeight="1" x14ac:dyDescent="0.3">
      <c r="A60" s="665"/>
      <c r="B60" s="664"/>
      <c r="C60" s="163" t="s">
        <v>161</v>
      </c>
      <c r="D60" s="144"/>
    </row>
    <row r="61" spans="1:4" ht="27.75" customHeight="1" x14ac:dyDescent="0.3">
      <c r="A61" s="665"/>
      <c r="B61" s="663"/>
      <c r="C61" s="163" t="s">
        <v>162</v>
      </c>
      <c r="D61" s="144"/>
    </row>
    <row r="62" spans="1:4" ht="31.5" customHeight="1" x14ac:dyDescent="0.3">
      <c r="A62" s="665"/>
      <c r="B62" s="663"/>
      <c r="C62" s="163" t="s">
        <v>163</v>
      </c>
      <c r="D62" s="144"/>
    </row>
    <row r="63" spans="1:4" ht="26.25" customHeight="1" thickBot="1" x14ac:dyDescent="0.35">
      <c r="A63" s="671"/>
      <c r="B63" s="672"/>
      <c r="C63" s="256" t="s">
        <v>164</v>
      </c>
      <c r="D63" s="146"/>
    </row>
    <row r="64" spans="1:4" ht="26.25" customHeight="1" x14ac:dyDescent="0.3">
      <c r="A64" s="669" t="s">
        <v>211</v>
      </c>
      <c r="B64" s="668" t="s">
        <v>299</v>
      </c>
      <c r="C64" s="162" t="s">
        <v>193</v>
      </c>
      <c r="D64" s="147"/>
    </row>
    <row r="65" spans="1:4" ht="15.75" customHeight="1" x14ac:dyDescent="0.3">
      <c r="A65" s="665"/>
      <c r="B65" s="664"/>
      <c r="C65" s="163" t="s">
        <v>168</v>
      </c>
      <c r="D65" s="207"/>
    </row>
    <row r="66" spans="1:4" ht="15.75" customHeight="1" x14ac:dyDescent="0.3">
      <c r="A66" s="665"/>
      <c r="B66" s="664"/>
      <c r="C66" s="163" t="s">
        <v>194</v>
      </c>
      <c r="D66" s="207"/>
    </row>
    <row r="67" spans="1:4" ht="15.75" customHeight="1" x14ac:dyDescent="0.3">
      <c r="A67" s="665"/>
      <c r="B67" s="664"/>
      <c r="C67" s="163" t="s">
        <v>199</v>
      </c>
      <c r="D67" s="207"/>
    </row>
    <row r="68" spans="1:4" ht="15.75" customHeight="1" x14ac:dyDescent="0.3">
      <c r="A68" s="665"/>
      <c r="B68" s="664"/>
      <c r="C68" s="163" t="s">
        <v>151</v>
      </c>
      <c r="D68" s="207"/>
    </row>
    <row r="69" spans="1:4" ht="15.75" customHeight="1" x14ac:dyDescent="0.3">
      <c r="A69" s="665"/>
      <c r="B69" s="664"/>
      <c r="C69" s="163" t="s">
        <v>206</v>
      </c>
      <c r="D69" s="207"/>
    </row>
    <row r="70" spans="1:4" ht="15.75" customHeight="1" x14ac:dyDescent="0.3">
      <c r="A70" s="665"/>
      <c r="B70" s="664"/>
      <c r="C70" s="163" t="s">
        <v>184</v>
      </c>
      <c r="D70" s="207"/>
    </row>
    <row r="71" spans="1:4" ht="15.75" customHeight="1" x14ac:dyDescent="0.3">
      <c r="A71" s="665"/>
      <c r="B71" s="664"/>
      <c r="C71" s="163" t="s">
        <v>185</v>
      </c>
      <c r="D71" s="207"/>
    </row>
    <row r="72" spans="1:4" ht="15.75" customHeight="1" x14ac:dyDescent="0.3">
      <c r="A72" s="665"/>
      <c r="B72" s="664"/>
      <c r="C72" s="163" t="s">
        <v>200</v>
      </c>
      <c r="D72" s="207"/>
    </row>
    <row r="73" spans="1:4" ht="35.25" customHeight="1" x14ac:dyDescent="0.3">
      <c r="A73" s="674"/>
      <c r="B73" s="674"/>
      <c r="C73" s="163" t="s">
        <v>156</v>
      </c>
      <c r="D73" s="144"/>
    </row>
    <row r="74" spans="1:4" ht="35.25" customHeight="1" x14ac:dyDescent="0.3">
      <c r="A74" s="674"/>
      <c r="B74" s="674"/>
      <c r="C74" s="163" t="s">
        <v>186</v>
      </c>
      <c r="D74" s="144"/>
    </row>
    <row r="75" spans="1:4" ht="35.25" customHeight="1" x14ac:dyDescent="0.3">
      <c r="A75" s="674"/>
      <c r="B75" s="674"/>
      <c r="C75" s="163" t="s">
        <v>170</v>
      </c>
      <c r="D75" s="144"/>
    </row>
    <row r="76" spans="1:4" ht="35.25" customHeight="1" x14ac:dyDescent="0.3">
      <c r="A76" s="674"/>
      <c r="B76" s="674"/>
      <c r="C76" s="163" t="s">
        <v>171</v>
      </c>
      <c r="D76" s="144"/>
    </row>
    <row r="77" spans="1:4" ht="35.25" customHeight="1" x14ac:dyDescent="0.3">
      <c r="A77" s="674"/>
      <c r="B77" s="674"/>
      <c r="C77" s="163" t="s">
        <v>157</v>
      </c>
      <c r="D77" s="144"/>
    </row>
    <row r="78" spans="1:4" ht="35.25" customHeight="1" x14ac:dyDescent="0.3">
      <c r="A78" s="674"/>
      <c r="B78" s="674"/>
      <c r="C78" s="163" t="s">
        <v>195</v>
      </c>
      <c r="D78" s="144"/>
    </row>
    <row r="79" spans="1:4" ht="35.25" customHeight="1" x14ac:dyDescent="0.3">
      <c r="A79" s="674"/>
      <c r="B79" s="674"/>
      <c r="C79" s="163" t="s">
        <v>173</v>
      </c>
      <c r="D79" s="144"/>
    </row>
    <row r="80" spans="1:4" ht="35.25" customHeight="1" x14ac:dyDescent="0.3">
      <c r="A80" s="674"/>
      <c r="B80" s="674"/>
      <c r="C80" s="163" t="s">
        <v>159</v>
      </c>
      <c r="D80" s="144"/>
    </row>
    <row r="81" spans="1:4" ht="35.25" customHeight="1" x14ac:dyDescent="0.3">
      <c r="A81" s="674"/>
      <c r="B81" s="674"/>
      <c r="C81" s="163" t="s">
        <v>187</v>
      </c>
      <c r="D81" s="144"/>
    </row>
    <row r="82" spans="1:4" ht="35.25" customHeight="1" x14ac:dyDescent="0.3">
      <c r="A82" s="674"/>
      <c r="B82" s="674"/>
      <c r="C82" s="163" t="s">
        <v>160</v>
      </c>
      <c r="D82" s="144"/>
    </row>
    <row r="83" spans="1:4" ht="35.25" customHeight="1" x14ac:dyDescent="0.3">
      <c r="A83" s="674"/>
      <c r="B83" s="674"/>
      <c r="C83" s="163" t="s">
        <v>174</v>
      </c>
      <c r="D83" s="144"/>
    </row>
    <row r="84" spans="1:4" ht="35.25" customHeight="1" x14ac:dyDescent="0.3">
      <c r="A84" s="674"/>
      <c r="B84" s="674"/>
      <c r="C84" s="163" t="s">
        <v>178</v>
      </c>
      <c r="D84" s="144"/>
    </row>
    <row r="85" spans="1:4" ht="35.25" customHeight="1" x14ac:dyDescent="0.3">
      <c r="A85" s="674"/>
      <c r="B85" s="674"/>
      <c r="C85" s="163" t="s">
        <v>161</v>
      </c>
      <c r="D85" s="144"/>
    </row>
    <row r="86" spans="1:4" ht="27.75" customHeight="1" x14ac:dyDescent="0.3">
      <c r="A86" s="674"/>
      <c r="B86" s="674"/>
      <c r="C86" s="163" t="s">
        <v>162</v>
      </c>
      <c r="D86" s="144"/>
    </row>
    <row r="87" spans="1:4" ht="21" customHeight="1" x14ac:dyDescent="0.3">
      <c r="A87" s="674"/>
      <c r="B87" s="674"/>
      <c r="C87" s="163" t="s">
        <v>189</v>
      </c>
      <c r="D87" s="144"/>
    </row>
    <row r="88" spans="1:4" ht="30.75" customHeight="1" x14ac:dyDescent="0.3">
      <c r="A88" s="674"/>
      <c r="B88" s="674"/>
      <c r="C88" s="163" t="s">
        <v>164</v>
      </c>
      <c r="D88" s="144"/>
    </row>
    <row r="89" spans="1:4" ht="21" customHeight="1" thickBot="1" x14ac:dyDescent="0.35">
      <c r="A89" s="675"/>
      <c r="B89" s="675"/>
      <c r="C89" s="146" t="s">
        <v>202</v>
      </c>
      <c r="D89" s="146"/>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66" zoomScale="90" zoomScaleNormal="70" zoomScaleSheetLayoutView="90" zoomScalePageLayoutView="70" workbookViewId="0">
      <selection activeCell="C99" sqref="C99:C124"/>
    </sheetView>
  </sheetViews>
  <sheetFormatPr defaultColWidth="8.88671875" defaultRowHeight="14.4" x14ac:dyDescent="0.3"/>
  <cols>
    <col min="1" max="1" width="20.109375" style="141" customWidth="1"/>
    <col min="2" max="2" width="53.33203125" style="141" customWidth="1"/>
    <col min="3" max="3" width="67.88671875" style="141" customWidth="1"/>
    <col min="4" max="4" width="57.88671875" style="141" customWidth="1"/>
    <col min="5" max="16384" width="8.88671875" style="141"/>
  </cols>
  <sheetData>
    <row r="1" spans="1:4" s="142" customFormat="1" ht="18.75" customHeight="1" x14ac:dyDescent="0.3">
      <c r="A1" s="660" t="s">
        <v>285</v>
      </c>
      <c r="B1" s="660" t="s">
        <v>2</v>
      </c>
      <c r="C1" s="660" t="s">
        <v>72</v>
      </c>
      <c r="D1" s="660" t="s">
        <v>73</v>
      </c>
    </row>
    <row r="2" spans="1:4" s="142" customFormat="1" ht="18.75" customHeight="1" thickBot="1" x14ac:dyDescent="0.35">
      <c r="A2" s="661"/>
      <c r="B2" s="661"/>
      <c r="C2" s="661"/>
      <c r="D2" s="661"/>
    </row>
    <row r="3" spans="1:4" ht="28.5" customHeight="1" x14ac:dyDescent="0.3">
      <c r="A3" s="669" t="s">
        <v>198</v>
      </c>
      <c r="B3" s="668"/>
      <c r="C3" s="145" t="s">
        <v>193</v>
      </c>
      <c r="D3" s="143"/>
    </row>
    <row r="4" spans="1:4" ht="16.5" customHeight="1" x14ac:dyDescent="0.3">
      <c r="A4" s="665"/>
      <c r="B4" s="664"/>
      <c r="C4" s="145" t="s">
        <v>168</v>
      </c>
      <c r="D4" s="144"/>
    </row>
    <row r="5" spans="1:4" ht="16.5" customHeight="1" x14ac:dyDescent="0.3">
      <c r="A5" s="665"/>
      <c r="B5" s="664"/>
      <c r="C5" s="145" t="s">
        <v>194</v>
      </c>
      <c r="D5" s="144"/>
    </row>
    <row r="6" spans="1:4" ht="34.5" customHeight="1" x14ac:dyDescent="0.3">
      <c r="A6" s="665"/>
      <c r="B6" s="664"/>
      <c r="C6" s="145" t="s">
        <v>199</v>
      </c>
      <c r="D6" s="144"/>
    </row>
    <row r="7" spans="1:4" ht="35.25" customHeight="1" x14ac:dyDescent="0.3">
      <c r="A7" s="665"/>
      <c r="B7" s="664"/>
      <c r="C7" s="145" t="s">
        <v>153</v>
      </c>
      <c r="D7" s="144"/>
    </row>
    <row r="8" spans="1:4" ht="35.25" customHeight="1" x14ac:dyDescent="0.3">
      <c r="A8" s="665"/>
      <c r="B8" s="664"/>
      <c r="C8" s="145" t="s">
        <v>154</v>
      </c>
      <c r="D8" s="144"/>
    </row>
    <row r="9" spans="1:4" ht="35.25" customHeight="1" x14ac:dyDescent="0.3">
      <c r="A9" s="665"/>
      <c r="B9" s="664"/>
      <c r="C9" s="145" t="s">
        <v>183</v>
      </c>
      <c r="D9" s="144"/>
    </row>
    <row r="10" spans="1:4" ht="35.25" customHeight="1" x14ac:dyDescent="0.3">
      <c r="A10" s="665"/>
      <c r="B10" s="664"/>
      <c r="C10" s="145" t="s">
        <v>155</v>
      </c>
      <c r="D10" s="144"/>
    </row>
    <row r="11" spans="1:4" ht="35.25" customHeight="1" x14ac:dyDescent="0.3">
      <c r="A11" s="665"/>
      <c r="B11" s="664"/>
      <c r="C11" s="145" t="s">
        <v>184</v>
      </c>
      <c r="D11" s="144"/>
    </row>
    <row r="12" spans="1:4" ht="35.25" customHeight="1" x14ac:dyDescent="0.3">
      <c r="A12" s="665"/>
      <c r="B12" s="664"/>
      <c r="C12" s="145" t="s">
        <v>185</v>
      </c>
      <c r="D12" s="144"/>
    </row>
    <row r="13" spans="1:4" ht="35.25" customHeight="1" x14ac:dyDescent="0.3">
      <c r="A13" s="665"/>
      <c r="B13" s="664"/>
      <c r="C13" s="145" t="s">
        <v>200</v>
      </c>
      <c r="D13" s="144"/>
    </row>
    <row r="14" spans="1:4" ht="35.25" customHeight="1" x14ac:dyDescent="0.3">
      <c r="A14" s="665"/>
      <c r="B14" s="664"/>
      <c r="C14" s="145" t="s">
        <v>156</v>
      </c>
      <c r="D14" s="144"/>
    </row>
    <row r="15" spans="1:4" ht="35.25" customHeight="1" x14ac:dyDescent="0.3">
      <c r="A15" s="665"/>
      <c r="B15" s="664"/>
      <c r="C15" s="145" t="s">
        <v>186</v>
      </c>
      <c r="D15" s="144"/>
    </row>
    <row r="16" spans="1:4" ht="35.25" customHeight="1" x14ac:dyDescent="0.3">
      <c r="A16" s="665"/>
      <c r="B16" s="664"/>
      <c r="C16" s="145" t="s">
        <v>170</v>
      </c>
      <c r="D16" s="144"/>
    </row>
    <row r="17" spans="1:4" ht="35.25" customHeight="1" x14ac:dyDescent="0.3">
      <c r="A17" s="665"/>
      <c r="B17" s="664"/>
      <c r="C17" s="145" t="s">
        <v>171</v>
      </c>
      <c r="D17" s="144"/>
    </row>
    <row r="18" spans="1:4" ht="35.25" customHeight="1" x14ac:dyDescent="0.3">
      <c r="A18" s="665"/>
      <c r="B18" s="664"/>
      <c r="C18" s="145" t="s">
        <v>201</v>
      </c>
      <c r="D18" s="144"/>
    </row>
    <row r="19" spans="1:4" ht="35.25" customHeight="1" x14ac:dyDescent="0.3">
      <c r="A19" s="665"/>
      <c r="B19" s="664"/>
      <c r="C19" s="145" t="s">
        <v>157</v>
      </c>
      <c r="D19" s="144"/>
    </row>
    <row r="20" spans="1:4" ht="35.25" customHeight="1" x14ac:dyDescent="0.3">
      <c r="A20" s="665"/>
      <c r="B20" s="664"/>
      <c r="C20" s="145" t="s">
        <v>172</v>
      </c>
      <c r="D20" s="144"/>
    </row>
    <row r="21" spans="1:4" ht="35.25" customHeight="1" x14ac:dyDescent="0.3">
      <c r="A21" s="665"/>
      <c r="B21" s="664"/>
      <c r="C21" s="145" t="s">
        <v>173</v>
      </c>
      <c r="D21" s="144"/>
    </row>
    <row r="22" spans="1:4" ht="35.25" customHeight="1" x14ac:dyDescent="0.3">
      <c r="A22" s="665"/>
      <c r="B22" s="664"/>
      <c r="C22" s="145" t="s">
        <v>187</v>
      </c>
      <c r="D22" s="144"/>
    </row>
    <row r="23" spans="1:4" ht="35.25" customHeight="1" x14ac:dyDescent="0.3">
      <c r="A23" s="665"/>
      <c r="B23" s="664"/>
      <c r="C23" s="145" t="s">
        <v>160</v>
      </c>
      <c r="D23" s="144"/>
    </row>
    <row r="24" spans="1:4" ht="35.25" customHeight="1" x14ac:dyDescent="0.3">
      <c r="A24" s="665"/>
      <c r="B24" s="664"/>
      <c r="C24" s="145" t="s">
        <v>174</v>
      </c>
      <c r="D24" s="144"/>
    </row>
    <row r="25" spans="1:4" ht="35.25" customHeight="1" x14ac:dyDescent="0.3">
      <c r="A25" s="665"/>
      <c r="B25" s="664"/>
      <c r="C25" s="145" t="s">
        <v>175</v>
      </c>
      <c r="D25" s="144"/>
    </row>
    <row r="26" spans="1:4" ht="35.25" customHeight="1" x14ac:dyDescent="0.3">
      <c r="A26" s="665"/>
      <c r="B26" s="664"/>
      <c r="C26" s="145" t="s">
        <v>196</v>
      </c>
      <c r="D26" s="144"/>
    </row>
    <row r="27" spans="1:4" ht="35.25" customHeight="1" thickBot="1" x14ac:dyDescent="0.35">
      <c r="A27" s="665"/>
      <c r="B27" s="664"/>
      <c r="C27" s="145" t="s">
        <v>202</v>
      </c>
      <c r="D27" s="144"/>
    </row>
    <row r="28" spans="1:4" ht="31.5" customHeight="1" x14ac:dyDescent="0.3">
      <c r="A28" s="669" t="s">
        <v>179</v>
      </c>
      <c r="B28" s="668" t="s">
        <v>300</v>
      </c>
      <c r="C28" s="162" t="s">
        <v>180</v>
      </c>
      <c r="D28" s="143"/>
    </row>
    <row r="29" spans="1:4" ht="31.5" customHeight="1" x14ac:dyDescent="0.3">
      <c r="A29" s="665"/>
      <c r="B29" s="664"/>
      <c r="C29" s="257" t="s">
        <v>181</v>
      </c>
      <c r="D29" s="144"/>
    </row>
    <row r="30" spans="1:4" ht="37.5" customHeight="1" x14ac:dyDescent="0.3">
      <c r="A30" s="665"/>
      <c r="B30" s="664"/>
      <c r="C30" s="257" t="s">
        <v>182</v>
      </c>
      <c r="D30" s="144"/>
    </row>
    <row r="31" spans="1:4" ht="35.25" customHeight="1" x14ac:dyDescent="0.3">
      <c r="A31" s="665"/>
      <c r="B31" s="664"/>
      <c r="C31" s="163" t="s">
        <v>183</v>
      </c>
      <c r="D31" s="144"/>
    </row>
    <row r="32" spans="1:4" ht="33" customHeight="1" x14ac:dyDescent="0.3">
      <c r="A32" s="665"/>
      <c r="B32" s="664"/>
      <c r="C32" s="163" t="s">
        <v>184</v>
      </c>
      <c r="D32" s="144"/>
    </row>
    <row r="33" spans="1:4" ht="41.25" customHeight="1" x14ac:dyDescent="0.3">
      <c r="A33" s="665"/>
      <c r="B33" s="664"/>
      <c r="C33" s="163" t="s">
        <v>185</v>
      </c>
      <c r="D33" s="144"/>
    </row>
    <row r="34" spans="1:4" ht="23.25" customHeight="1" x14ac:dyDescent="0.3">
      <c r="A34" s="665"/>
      <c r="B34" s="664"/>
      <c r="C34" s="163" t="s">
        <v>186</v>
      </c>
      <c r="D34" s="144"/>
    </row>
    <row r="35" spans="1:4" ht="23.25" customHeight="1" x14ac:dyDescent="0.3">
      <c r="A35" s="665"/>
      <c r="B35" s="664"/>
      <c r="C35" s="163" t="s">
        <v>171</v>
      </c>
      <c r="D35" s="144"/>
    </row>
    <row r="36" spans="1:4" ht="35.25" customHeight="1" x14ac:dyDescent="0.3">
      <c r="A36" s="665"/>
      <c r="B36" s="664"/>
      <c r="C36" s="163" t="s">
        <v>157</v>
      </c>
      <c r="D36" s="144"/>
    </row>
    <row r="37" spans="1:4" ht="23.25" customHeight="1" x14ac:dyDescent="0.3">
      <c r="A37" s="665"/>
      <c r="B37" s="664"/>
      <c r="C37" s="163" t="s">
        <v>172</v>
      </c>
      <c r="D37" s="144"/>
    </row>
    <row r="38" spans="1:4" ht="33.75" customHeight="1" x14ac:dyDescent="0.3">
      <c r="A38" s="665"/>
      <c r="B38" s="664"/>
      <c r="C38" s="163" t="s">
        <v>173</v>
      </c>
      <c r="D38" s="144"/>
    </row>
    <row r="39" spans="1:4" ht="38.25" customHeight="1" x14ac:dyDescent="0.3">
      <c r="A39" s="665"/>
      <c r="B39" s="664"/>
      <c r="C39" s="163" t="s">
        <v>187</v>
      </c>
      <c r="D39" s="144"/>
    </row>
    <row r="40" spans="1:4" ht="23.25" customHeight="1" x14ac:dyDescent="0.3">
      <c r="A40" s="665"/>
      <c r="B40" s="664"/>
      <c r="C40" s="163" t="s">
        <v>160</v>
      </c>
      <c r="D40" s="144"/>
    </row>
    <row r="41" spans="1:4" ht="23.25" customHeight="1" x14ac:dyDescent="0.3">
      <c r="A41" s="665"/>
      <c r="B41" s="664"/>
      <c r="C41" s="163" t="s">
        <v>174</v>
      </c>
      <c r="D41" s="144"/>
    </row>
    <row r="42" spans="1:4" ht="36.75" customHeight="1" x14ac:dyDescent="0.3">
      <c r="A42" s="665"/>
      <c r="B42" s="664"/>
      <c r="C42" s="163" t="s">
        <v>178</v>
      </c>
      <c r="D42" s="144"/>
    </row>
    <row r="43" spans="1:4" ht="33" customHeight="1" x14ac:dyDescent="0.3">
      <c r="A43" s="665"/>
      <c r="B43" s="664"/>
      <c r="C43" s="163" t="s">
        <v>188</v>
      </c>
      <c r="D43" s="144"/>
    </row>
    <row r="44" spans="1:4" ht="30.75" customHeight="1" x14ac:dyDescent="0.3">
      <c r="A44" s="665"/>
      <c r="B44" s="664"/>
      <c r="C44" s="163" t="s">
        <v>162</v>
      </c>
      <c r="D44" s="144"/>
    </row>
    <row r="45" spans="1:4" ht="30.75" customHeight="1" x14ac:dyDescent="0.3">
      <c r="A45" s="665"/>
      <c r="B45" s="664"/>
      <c r="C45" s="163" t="s">
        <v>164</v>
      </c>
      <c r="D45" s="144"/>
    </row>
    <row r="46" spans="1:4" ht="30.75" customHeight="1" thickBot="1" x14ac:dyDescent="0.35">
      <c r="A46" s="665"/>
      <c r="B46" s="664"/>
      <c r="C46" s="163" t="s">
        <v>189</v>
      </c>
      <c r="D46" s="144"/>
    </row>
    <row r="47" spans="1:4" ht="30" customHeight="1" x14ac:dyDescent="0.3">
      <c r="A47" s="669" t="s">
        <v>192</v>
      </c>
      <c r="B47" s="668" t="s">
        <v>301</v>
      </c>
      <c r="C47" s="147" t="s">
        <v>193</v>
      </c>
      <c r="D47" s="147"/>
    </row>
    <row r="48" spans="1:4" ht="29.25" customHeight="1" x14ac:dyDescent="0.3">
      <c r="A48" s="665"/>
      <c r="B48" s="664"/>
      <c r="C48" s="163" t="s">
        <v>194</v>
      </c>
      <c r="D48" s="144"/>
    </row>
    <row r="49" spans="1:4" ht="29.25" customHeight="1" x14ac:dyDescent="0.3">
      <c r="A49" s="665"/>
      <c r="B49" s="664"/>
      <c r="C49" s="257" t="s">
        <v>181</v>
      </c>
      <c r="D49" s="144"/>
    </row>
    <row r="50" spans="1:4" ht="29.25" customHeight="1" x14ac:dyDescent="0.3">
      <c r="A50" s="665"/>
      <c r="B50" s="664"/>
      <c r="C50" s="257" t="s">
        <v>182</v>
      </c>
      <c r="D50" s="144"/>
    </row>
    <row r="51" spans="1:4" ht="17.25" customHeight="1" x14ac:dyDescent="0.3">
      <c r="A51" s="665"/>
      <c r="B51" s="664"/>
      <c r="C51" s="163" t="s">
        <v>168</v>
      </c>
      <c r="D51" s="144"/>
    </row>
    <row r="52" spans="1:4" ht="17.25" customHeight="1" x14ac:dyDescent="0.3">
      <c r="A52" s="665"/>
      <c r="B52" s="664"/>
      <c r="C52" s="163" t="s">
        <v>153</v>
      </c>
      <c r="D52" s="144"/>
    </row>
    <row r="53" spans="1:4" ht="17.25" customHeight="1" x14ac:dyDescent="0.3">
      <c r="A53" s="665"/>
      <c r="B53" s="664"/>
      <c r="C53" s="163" t="s">
        <v>155</v>
      </c>
      <c r="D53" s="144"/>
    </row>
    <row r="54" spans="1:4" ht="17.25" customHeight="1" x14ac:dyDescent="0.3">
      <c r="A54" s="665"/>
      <c r="B54" s="664"/>
      <c r="C54" s="163" t="s">
        <v>170</v>
      </c>
      <c r="D54" s="144"/>
    </row>
    <row r="55" spans="1:4" ht="17.25" customHeight="1" x14ac:dyDescent="0.3">
      <c r="A55" s="665"/>
      <c r="B55" s="664"/>
      <c r="C55" s="163" t="s">
        <v>171</v>
      </c>
      <c r="D55" s="144"/>
    </row>
    <row r="56" spans="1:4" ht="27.75" customHeight="1" x14ac:dyDescent="0.3">
      <c r="A56" s="665"/>
      <c r="B56" s="664"/>
      <c r="C56" s="163" t="s">
        <v>157</v>
      </c>
      <c r="D56" s="144"/>
    </row>
    <row r="57" spans="1:4" ht="23.25" customHeight="1" x14ac:dyDescent="0.3">
      <c r="A57" s="665"/>
      <c r="B57" s="664"/>
      <c r="C57" s="163" t="s">
        <v>172</v>
      </c>
      <c r="D57" s="144"/>
    </row>
    <row r="58" spans="1:4" ht="26.25" customHeight="1" x14ac:dyDescent="0.3">
      <c r="A58" s="665"/>
      <c r="B58" s="664"/>
      <c r="C58" s="163" t="s">
        <v>195</v>
      </c>
      <c r="D58" s="144"/>
    </row>
    <row r="59" spans="1:4" ht="27" customHeight="1" x14ac:dyDescent="0.3">
      <c r="A59" s="665"/>
      <c r="B59" s="664"/>
      <c r="C59" s="163" t="s">
        <v>159</v>
      </c>
      <c r="D59" s="144"/>
    </row>
    <row r="60" spans="1:4" ht="17.25" customHeight="1" x14ac:dyDescent="0.3">
      <c r="A60" s="665"/>
      <c r="B60" s="664"/>
      <c r="C60" s="163" t="s">
        <v>160</v>
      </c>
      <c r="D60" s="144"/>
    </row>
    <row r="61" spans="1:4" ht="27.75" customHeight="1" x14ac:dyDescent="0.3">
      <c r="A61" s="665"/>
      <c r="B61" s="664"/>
      <c r="C61" s="163" t="s">
        <v>161</v>
      </c>
      <c r="D61" s="144"/>
    </row>
    <row r="62" spans="1:4" ht="27.75" customHeight="1" x14ac:dyDescent="0.3">
      <c r="A62" s="665"/>
      <c r="B62" s="664"/>
      <c r="C62" s="163" t="s">
        <v>162</v>
      </c>
      <c r="D62" s="144"/>
    </row>
    <row r="63" spans="1:4" ht="17.25" customHeight="1" x14ac:dyDescent="0.3">
      <c r="A63" s="665"/>
      <c r="B63" s="664"/>
      <c r="C63" s="163" t="s">
        <v>196</v>
      </c>
      <c r="D63" s="144"/>
    </row>
    <row r="64" spans="1:4" ht="33.75" customHeight="1" thickBot="1" x14ac:dyDescent="0.35">
      <c r="A64" s="665"/>
      <c r="B64" s="664"/>
      <c r="C64" s="163" t="s">
        <v>189</v>
      </c>
      <c r="D64" s="144"/>
    </row>
    <row r="65" spans="1:4" ht="30" customHeight="1" x14ac:dyDescent="0.3">
      <c r="A65" s="669" t="s">
        <v>197</v>
      </c>
      <c r="B65" s="668" t="s">
        <v>302</v>
      </c>
      <c r="C65" s="147" t="s">
        <v>194</v>
      </c>
      <c r="D65" s="147"/>
    </row>
    <row r="66" spans="1:4" ht="20.25" customHeight="1" x14ac:dyDescent="0.3">
      <c r="A66" s="674"/>
      <c r="B66" s="674"/>
      <c r="C66" s="257" t="s">
        <v>181</v>
      </c>
      <c r="D66" s="144"/>
    </row>
    <row r="67" spans="1:4" ht="20.25" customHeight="1" x14ac:dyDescent="0.3">
      <c r="A67" s="674"/>
      <c r="B67" s="674"/>
      <c r="C67" s="257" t="s">
        <v>182</v>
      </c>
      <c r="D67" s="144"/>
    </row>
    <row r="68" spans="1:4" ht="26.25" customHeight="1" x14ac:dyDescent="0.3">
      <c r="A68" s="674"/>
      <c r="B68" s="674"/>
      <c r="C68" s="163" t="s">
        <v>168</v>
      </c>
      <c r="D68" s="144"/>
    </row>
    <row r="69" spans="1:4" ht="22.5" customHeight="1" x14ac:dyDescent="0.3">
      <c r="A69" s="674"/>
      <c r="B69" s="674"/>
      <c r="C69" s="163" t="s">
        <v>153</v>
      </c>
      <c r="D69" s="144"/>
    </row>
    <row r="70" spans="1:4" ht="24.75" customHeight="1" x14ac:dyDescent="0.3">
      <c r="A70" s="674"/>
      <c r="B70" s="674"/>
      <c r="C70" s="163" t="s">
        <v>155</v>
      </c>
      <c r="D70" s="144"/>
    </row>
    <row r="71" spans="1:4" ht="21.75" customHeight="1" x14ac:dyDescent="0.3">
      <c r="A71" s="674"/>
      <c r="B71" s="674"/>
      <c r="C71" s="163" t="s">
        <v>170</v>
      </c>
      <c r="D71" s="144"/>
    </row>
    <row r="72" spans="1:4" ht="24" customHeight="1" x14ac:dyDescent="0.3">
      <c r="A72" s="674"/>
      <c r="B72" s="674"/>
      <c r="C72" s="163" t="s">
        <v>171</v>
      </c>
      <c r="D72" s="144"/>
    </row>
    <row r="73" spans="1:4" ht="37.5" customHeight="1" x14ac:dyDescent="0.3">
      <c r="A73" s="674"/>
      <c r="B73" s="674"/>
      <c r="C73" s="163" t="s">
        <v>157</v>
      </c>
      <c r="D73" s="144"/>
    </row>
    <row r="74" spans="1:4" ht="25.5" customHeight="1" x14ac:dyDescent="0.3">
      <c r="A74" s="674"/>
      <c r="B74" s="674"/>
      <c r="C74" s="163" t="s">
        <v>172</v>
      </c>
      <c r="D74" s="144"/>
    </row>
    <row r="75" spans="1:4" ht="18" customHeight="1" x14ac:dyDescent="0.3">
      <c r="A75" s="674"/>
      <c r="B75" s="674"/>
      <c r="C75" s="163" t="s">
        <v>160</v>
      </c>
      <c r="D75" s="144"/>
    </row>
    <row r="76" spans="1:4" ht="27" customHeight="1" x14ac:dyDescent="0.3">
      <c r="A76" s="674"/>
      <c r="B76" s="674"/>
      <c r="C76" s="163" t="s">
        <v>161</v>
      </c>
      <c r="D76" s="144"/>
    </row>
    <row r="77" spans="1:4" ht="27" customHeight="1" x14ac:dyDescent="0.3">
      <c r="A77" s="674"/>
      <c r="B77" s="674"/>
      <c r="C77" s="163" t="s">
        <v>162</v>
      </c>
      <c r="D77" s="144"/>
    </row>
    <row r="78" spans="1:4" ht="25.5" customHeight="1" x14ac:dyDescent="0.3">
      <c r="A78" s="674"/>
      <c r="B78" s="674"/>
      <c r="C78" s="163" t="s">
        <v>196</v>
      </c>
      <c r="D78" s="144"/>
    </row>
    <row r="79" spans="1:4" ht="29.25" customHeight="1" thickBot="1" x14ac:dyDescent="0.35">
      <c r="A79" s="675"/>
      <c r="B79" s="675"/>
      <c r="C79" s="256" t="s">
        <v>189</v>
      </c>
      <c r="D79" s="146"/>
    </row>
    <row r="80" spans="1:4" ht="32.25" customHeight="1" x14ac:dyDescent="0.3">
      <c r="A80" s="665" t="s">
        <v>203</v>
      </c>
      <c r="B80" s="664" t="s">
        <v>303</v>
      </c>
      <c r="C80" s="162" t="s">
        <v>180</v>
      </c>
      <c r="D80" s="144"/>
    </row>
    <row r="81" spans="1:4" ht="32.25" customHeight="1" x14ac:dyDescent="0.3">
      <c r="A81" s="665"/>
      <c r="B81" s="664"/>
      <c r="C81" s="257" t="s">
        <v>181</v>
      </c>
      <c r="D81" s="144"/>
    </row>
    <row r="82" spans="1:4" ht="27.75" customHeight="1" x14ac:dyDescent="0.3">
      <c r="A82" s="666"/>
      <c r="B82" s="662"/>
      <c r="C82" s="257" t="s">
        <v>182</v>
      </c>
      <c r="D82" s="144"/>
    </row>
    <row r="83" spans="1:4" ht="32.25" customHeight="1" x14ac:dyDescent="0.3">
      <c r="A83" s="665"/>
      <c r="B83" s="664"/>
      <c r="C83" s="163" t="s">
        <v>183</v>
      </c>
      <c r="D83" s="144"/>
    </row>
    <row r="84" spans="1:4" ht="25.5" customHeight="1" x14ac:dyDescent="0.3">
      <c r="A84" s="665"/>
      <c r="B84" s="664"/>
      <c r="C84" s="163" t="s">
        <v>184</v>
      </c>
      <c r="D84" s="144"/>
    </row>
    <row r="85" spans="1:4" ht="15.75" customHeight="1" x14ac:dyDescent="0.3">
      <c r="A85" s="665"/>
      <c r="B85" s="664"/>
      <c r="C85" s="163" t="s">
        <v>186</v>
      </c>
      <c r="D85" s="144"/>
    </row>
    <row r="86" spans="1:4" ht="15.75" customHeight="1" x14ac:dyDescent="0.3">
      <c r="A86" s="665"/>
      <c r="B86" s="664"/>
      <c r="C86" s="163" t="s">
        <v>171</v>
      </c>
      <c r="D86" s="144"/>
    </row>
    <row r="87" spans="1:4" ht="30.75" customHeight="1" x14ac:dyDescent="0.3">
      <c r="A87" s="665"/>
      <c r="B87" s="664"/>
      <c r="C87" s="163" t="s">
        <v>157</v>
      </c>
      <c r="D87" s="144"/>
    </row>
    <row r="88" spans="1:4" ht="23.25" customHeight="1" x14ac:dyDescent="0.3">
      <c r="A88" s="665"/>
      <c r="B88" s="664"/>
      <c r="C88" s="257" t="s">
        <v>172</v>
      </c>
      <c r="D88" s="144"/>
    </row>
    <row r="89" spans="1:4" ht="23.25" customHeight="1" x14ac:dyDescent="0.3">
      <c r="A89" s="665"/>
      <c r="B89" s="664"/>
      <c r="C89" s="257" t="s">
        <v>204</v>
      </c>
      <c r="D89" s="144"/>
    </row>
    <row r="90" spans="1:4" ht="30" customHeight="1" x14ac:dyDescent="0.3">
      <c r="A90" s="665"/>
      <c r="B90" s="664"/>
      <c r="C90" s="257" t="s">
        <v>173</v>
      </c>
      <c r="D90" s="144"/>
    </row>
    <row r="91" spans="1:4" ht="33" customHeight="1" x14ac:dyDescent="0.3">
      <c r="A91" s="665"/>
      <c r="B91" s="664"/>
      <c r="C91" s="163" t="s">
        <v>187</v>
      </c>
      <c r="D91" s="144"/>
    </row>
    <row r="92" spans="1:4" ht="15.75" customHeight="1" x14ac:dyDescent="0.3">
      <c r="A92" s="665"/>
      <c r="B92" s="664"/>
      <c r="C92" s="163" t="s">
        <v>160</v>
      </c>
      <c r="D92" s="144"/>
    </row>
    <row r="93" spans="1:4" ht="15.75" customHeight="1" x14ac:dyDescent="0.3">
      <c r="A93" s="665"/>
      <c r="B93" s="664"/>
      <c r="C93" s="163" t="s">
        <v>174</v>
      </c>
      <c r="D93" s="144"/>
    </row>
    <row r="94" spans="1:4" ht="18.75" customHeight="1" x14ac:dyDescent="0.3">
      <c r="A94" s="665"/>
      <c r="B94" s="664"/>
      <c r="C94" s="163" t="s">
        <v>178</v>
      </c>
      <c r="D94" s="144"/>
    </row>
    <row r="95" spans="1:4" ht="15.75" customHeight="1" x14ac:dyDescent="0.3">
      <c r="A95" s="665"/>
      <c r="B95" s="664"/>
      <c r="C95" s="163" t="s">
        <v>188</v>
      </c>
      <c r="D95" s="144"/>
    </row>
    <row r="96" spans="1:4" ht="25.5" customHeight="1" x14ac:dyDescent="0.3">
      <c r="A96" s="665"/>
      <c r="B96" s="664"/>
      <c r="C96" s="163" t="s">
        <v>162</v>
      </c>
      <c r="D96" s="144"/>
    </row>
    <row r="97" spans="1:4" ht="17.25" customHeight="1" x14ac:dyDescent="0.3">
      <c r="A97" s="665"/>
      <c r="B97" s="664"/>
      <c r="C97" s="163" t="s">
        <v>164</v>
      </c>
      <c r="D97" s="144"/>
    </row>
    <row r="98" spans="1:4" ht="33.75" customHeight="1" thickBot="1" x14ac:dyDescent="0.35">
      <c r="A98" s="665"/>
      <c r="B98" s="664"/>
      <c r="C98" s="258" t="s">
        <v>189</v>
      </c>
      <c r="D98" s="144"/>
    </row>
    <row r="99" spans="1:4" ht="33.75" customHeight="1" x14ac:dyDescent="0.3">
      <c r="A99" s="669" t="s">
        <v>205</v>
      </c>
      <c r="B99" s="668"/>
      <c r="C99" s="162" t="s">
        <v>193</v>
      </c>
      <c r="D99" s="143"/>
    </row>
    <row r="100" spans="1:4" ht="25.5" customHeight="1" x14ac:dyDescent="0.3">
      <c r="A100" s="665"/>
      <c r="B100" s="664"/>
      <c r="C100" s="163" t="s">
        <v>168</v>
      </c>
      <c r="D100" s="144"/>
    </row>
    <row r="101" spans="1:4" ht="25.5" customHeight="1" x14ac:dyDescent="0.3">
      <c r="A101" s="665"/>
      <c r="B101" s="664"/>
      <c r="C101" s="163" t="s">
        <v>194</v>
      </c>
      <c r="D101" s="144"/>
    </row>
    <row r="102" spans="1:4" ht="25.5" customHeight="1" x14ac:dyDescent="0.3">
      <c r="A102" s="665"/>
      <c r="B102" s="664"/>
      <c r="C102" s="163" t="s">
        <v>199</v>
      </c>
      <c r="D102" s="144"/>
    </row>
    <row r="103" spans="1:4" ht="25.5" customHeight="1" x14ac:dyDescent="0.3">
      <c r="A103" s="665"/>
      <c r="B103" s="664"/>
      <c r="C103" s="163" t="s">
        <v>151</v>
      </c>
      <c r="D103" s="144"/>
    </row>
    <row r="104" spans="1:4" ht="25.5" customHeight="1" x14ac:dyDescent="0.3">
      <c r="A104" s="665"/>
      <c r="B104" s="664"/>
      <c r="C104" s="163" t="s">
        <v>206</v>
      </c>
      <c r="D104" s="144"/>
    </row>
    <row r="105" spans="1:4" ht="25.5" customHeight="1" x14ac:dyDescent="0.3">
      <c r="A105" s="665"/>
      <c r="B105" s="664"/>
      <c r="C105" s="163" t="s">
        <v>184</v>
      </c>
      <c r="D105" s="144"/>
    </row>
    <row r="106" spans="1:4" ht="25.5" customHeight="1" x14ac:dyDescent="0.3">
      <c r="A106" s="665"/>
      <c r="B106" s="664"/>
      <c r="C106" s="163" t="s">
        <v>185</v>
      </c>
      <c r="D106" s="144"/>
    </row>
    <row r="107" spans="1:4" ht="25.5" customHeight="1" x14ac:dyDescent="0.3">
      <c r="A107" s="665"/>
      <c r="B107" s="664"/>
      <c r="C107" s="163" t="s">
        <v>200</v>
      </c>
      <c r="D107" s="144"/>
    </row>
    <row r="108" spans="1:4" ht="25.5" customHeight="1" x14ac:dyDescent="0.3">
      <c r="A108" s="665"/>
      <c r="B108" s="664"/>
      <c r="C108" s="163" t="s">
        <v>156</v>
      </c>
      <c r="D108" s="144"/>
    </row>
    <row r="109" spans="1:4" ht="25.5" customHeight="1" x14ac:dyDescent="0.3">
      <c r="A109" s="665"/>
      <c r="B109" s="664"/>
      <c r="C109" s="163" t="s">
        <v>186</v>
      </c>
      <c r="D109" s="144"/>
    </row>
    <row r="110" spans="1:4" ht="25.5" customHeight="1" x14ac:dyDescent="0.3">
      <c r="A110" s="665"/>
      <c r="B110" s="664"/>
      <c r="C110" s="163" t="s">
        <v>170</v>
      </c>
      <c r="D110" s="144"/>
    </row>
    <row r="111" spans="1:4" ht="25.5" customHeight="1" x14ac:dyDescent="0.3">
      <c r="A111" s="665"/>
      <c r="B111" s="664"/>
      <c r="C111" s="163" t="s">
        <v>171</v>
      </c>
      <c r="D111" s="144"/>
    </row>
    <row r="112" spans="1:4" ht="25.5" customHeight="1" x14ac:dyDescent="0.3">
      <c r="A112" s="665"/>
      <c r="B112" s="664"/>
      <c r="C112" s="163" t="s">
        <v>157</v>
      </c>
      <c r="D112" s="144"/>
    </row>
    <row r="113" spans="1:4" ht="25.5" customHeight="1" x14ac:dyDescent="0.3">
      <c r="A113" s="665"/>
      <c r="B113" s="664"/>
      <c r="C113" s="163" t="s">
        <v>195</v>
      </c>
      <c r="D113" s="144"/>
    </row>
    <row r="114" spans="1:4" ht="25.5" customHeight="1" x14ac:dyDescent="0.3">
      <c r="A114" s="665"/>
      <c r="B114" s="664"/>
      <c r="C114" s="163" t="s">
        <v>173</v>
      </c>
      <c r="D114" s="144"/>
    </row>
    <row r="115" spans="1:4" ht="25.5" customHeight="1" x14ac:dyDescent="0.3">
      <c r="A115" s="665"/>
      <c r="B115" s="664"/>
      <c r="C115" s="163" t="s">
        <v>159</v>
      </c>
      <c r="D115" s="144"/>
    </row>
    <row r="116" spans="1:4" ht="25.5" customHeight="1" x14ac:dyDescent="0.3">
      <c r="A116" s="665"/>
      <c r="B116" s="664"/>
      <c r="C116" s="163" t="s">
        <v>187</v>
      </c>
      <c r="D116" s="144"/>
    </row>
    <row r="117" spans="1:4" ht="25.5" customHeight="1" x14ac:dyDescent="0.3">
      <c r="A117" s="665"/>
      <c r="B117" s="664"/>
      <c r="C117" s="163" t="s">
        <v>160</v>
      </c>
      <c r="D117" s="144"/>
    </row>
    <row r="118" spans="1:4" ht="25.5" customHeight="1" x14ac:dyDescent="0.3">
      <c r="A118" s="665"/>
      <c r="B118" s="664"/>
      <c r="C118" s="163" t="s">
        <v>174</v>
      </c>
      <c r="D118" s="144"/>
    </row>
    <row r="119" spans="1:4" ht="25.5" customHeight="1" x14ac:dyDescent="0.3">
      <c r="A119" s="665"/>
      <c r="B119" s="664"/>
      <c r="C119" s="163" t="s">
        <v>178</v>
      </c>
      <c r="D119" s="144"/>
    </row>
    <row r="120" spans="1:4" ht="25.5" customHeight="1" x14ac:dyDescent="0.3">
      <c r="A120" s="665"/>
      <c r="B120" s="664"/>
      <c r="C120" s="163" t="s">
        <v>161</v>
      </c>
      <c r="D120" s="144"/>
    </row>
    <row r="121" spans="1:4" ht="25.5" customHeight="1" x14ac:dyDescent="0.3">
      <c r="A121" s="665"/>
      <c r="B121" s="664"/>
      <c r="C121" s="163" t="s">
        <v>162</v>
      </c>
      <c r="D121" s="144"/>
    </row>
    <row r="122" spans="1:4" ht="25.5" customHeight="1" x14ac:dyDescent="0.3">
      <c r="A122" s="665"/>
      <c r="B122" s="664"/>
      <c r="C122" s="163" t="s">
        <v>189</v>
      </c>
      <c r="D122" s="144"/>
    </row>
    <row r="123" spans="1:4" ht="25.5" customHeight="1" x14ac:dyDescent="0.3">
      <c r="A123" s="665"/>
      <c r="B123" s="664"/>
      <c r="C123" s="163" t="s">
        <v>164</v>
      </c>
      <c r="D123" s="144"/>
    </row>
    <row r="124" spans="1:4" ht="17.25" customHeight="1" thickBot="1" x14ac:dyDescent="0.35">
      <c r="A124" s="677"/>
      <c r="B124" s="672"/>
      <c r="C124" s="146" t="s">
        <v>202</v>
      </c>
      <c r="D124" s="146"/>
    </row>
    <row r="125" spans="1:4" ht="29.25" customHeight="1" x14ac:dyDescent="0.3">
      <c r="A125" s="737" t="s">
        <v>207</v>
      </c>
      <c r="B125" s="740"/>
      <c r="C125" s="162" t="s">
        <v>193</v>
      </c>
      <c r="D125" s="142"/>
    </row>
    <row r="126" spans="1:4" ht="17.25" customHeight="1" x14ac:dyDescent="0.3">
      <c r="A126" s="738"/>
      <c r="B126" s="741"/>
      <c r="C126" s="163" t="s">
        <v>180</v>
      </c>
      <c r="D126" s="142"/>
    </row>
    <row r="127" spans="1:4" ht="17.25" customHeight="1" x14ac:dyDescent="0.3">
      <c r="A127" s="738"/>
      <c r="B127" s="741"/>
      <c r="C127" s="163" t="s">
        <v>150</v>
      </c>
      <c r="D127" s="142"/>
    </row>
    <row r="128" spans="1:4" ht="17.25" customHeight="1" x14ac:dyDescent="0.3">
      <c r="A128" s="738"/>
      <c r="B128" s="741"/>
      <c r="C128" s="163" t="s">
        <v>194</v>
      </c>
      <c r="D128" s="142"/>
    </row>
    <row r="129" spans="1:4" ht="30" customHeight="1" x14ac:dyDescent="0.3">
      <c r="A129" s="738"/>
      <c r="B129" s="741"/>
      <c r="C129" s="163" t="s">
        <v>199</v>
      </c>
      <c r="D129" s="142"/>
    </row>
    <row r="130" spans="1:4" ht="17.25" customHeight="1" x14ac:dyDescent="0.3">
      <c r="A130" s="738"/>
      <c r="B130" s="741"/>
      <c r="C130" s="163" t="s">
        <v>152</v>
      </c>
      <c r="D130" s="142"/>
    </row>
    <row r="131" spans="1:4" ht="17.25" customHeight="1" x14ac:dyDescent="0.3">
      <c r="A131" s="738"/>
      <c r="B131" s="741"/>
      <c r="C131" s="163" t="s">
        <v>206</v>
      </c>
      <c r="D131" s="142"/>
    </row>
    <row r="132" spans="1:4" ht="17.25" customHeight="1" x14ac:dyDescent="0.3">
      <c r="A132" s="738"/>
      <c r="B132" s="741"/>
      <c r="C132" s="163" t="s">
        <v>155</v>
      </c>
      <c r="D132" s="142"/>
    </row>
    <row r="133" spans="1:4" ht="17.25" customHeight="1" x14ac:dyDescent="0.3">
      <c r="A133" s="738"/>
      <c r="B133" s="741"/>
      <c r="C133" s="163" t="s">
        <v>185</v>
      </c>
      <c r="D133" s="142"/>
    </row>
    <row r="134" spans="1:4" ht="17.25" customHeight="1" x14ac:dyDescent="0.3">
      <c r="A134" s="738"/>
      <c r="B134" s="741"/>
      <c r="C134" s="163" t="s">
        <v>200</v>
      </c>
      <c r="D134" s="142"/>
    </row>
    <row r="135" spans="1:4" ht="17.25" customHeight="1" x14ac:dyDescent="0.3">
      <c r="A135" s="738"/>
      <c r="B135" s="741"/>
      <c r="C135" s="163" t="s">
        <v>156</v>
      </c>
      <c r="D135" s="142"/>
    </row>
    <row r="136" spans="1:4" ht="17.25" customHeight="1" x14ac:dyDescent="0.3">
      <c r="A136" s="738"/>
      <c r="B136" s="741"/>
      <c r="C136" s="163" t="s">
        <v>170</v>
      </c>
      <c r="D136" s="142"/>
    </row>
    <row r="137" spans="1:4" ht="17.25" customHeight="1" x14ac:dyDescent="0.3">
      <c r="A137" s="738"/>
      <c r="B137" s="741"/>
      <c r="C137" s="163" t="s">
        <v>157</v>
      </c>
      <c r="D137" s="142"/>
    </row>
    <row r="138" spans="1:4" ht="30" customHeight="1" x14ac:dyDescent="0.3">
      <c r="A138" s="738"/>
      <c r="B138" s="741"/>
      <c r="C138" s="163" t="s">
        <v>159</v>
      </c>
      <c r="D138" s="142"/>
    </row>
    <row r="139" spans="1:4" ht="17.25" customHeight="1" x14ac:dyDescent="0.3">
      <c r="A139" s="738"/>
      <c r="B139" s="741"/>
      <c r="C139" s="163" t="s">
        <v>187</v>
      </c>
      <c r="D139" s="142"/>
    </row>
    <row r="140" spans="1:4" ht="17.25" customHeight="1" x14ac:dyDescent="0.3">
      <c r="A140" s="738"/>
      <c r="B140" s="741"/>
      <c r="C140" s="163" t="s">
        <v>160</v>
      </c>
      <c r="D140" s="142"/>
    </row>
    <row r="141" spans="1:4" ht="17.25" customHeight="1" x14ac:dyDescent="0.3">
      <c r="A141" s="738"/>
      <c r="B141" s="741"/>
      <c r="C141" s="163" t="s">
        <v>174</v>
      </c>
      <c r="D141" s="142"/>
    </row>
    <row r="142" spans="1:4" ht="17.25" customHeight="1" x14ac:dyDescent="0.3">
      <c r="A142" s="738"/>
      <c r="B142" s="741"/>
      <c r="C142" s="163" t="s">
        <v>178</v>
      </c>
      <c r="D142" s="142"/>
    </row>
    <row r="143" spans="1:4" ht="17.25" customHeight="1" x14ac:dyDescent="0.3">
      <c r="A143" s="738"/>
      <c r="B143" s="741"/>
      <c r="C143" s="163" t="s">
        <v>161</v>
      </c>
      <c r="D143" s="142"/>
    </row>
    <row r="144" spans="1:4" ht="17.25" customHeight="1" x14ac:dyDescent="0.3">
      <c r="A144" s="738"/>
      <c r="B144" s="741"/>
      <c r="C144" s="163" t="s">
        <v>188</v>
      </c>
      <c r="D144" s="142"/>
    </row>
    <row r="145" spans="1:4" ht="17.25" customHeight="1" x14ac:dyDescent="0.3">
      <c r="A145" s="738"/>
      <c r="B145" s="741"/>
      <c r="C145" s="163" t="s">
        <v>189</v>
      </c>
      <c r="D145" s="142"/>
    </row>
    <row r="146" spans="1:4" ht="17.25" customHeight="1" x14ac:dyDescent="0.3">
      <c r="A146" s="738"/>
      <c r="B146" s="741"/>
      <c r="C146" s="163" t="s">
        <v>164</v>
      </c>
      <c r="D146" s="142"/>
    </row>
    <row r="147" spans="1:4" ht="17.25" customHeight="1" thickBot="1" x14ac:dyDescent="0.35">
      <c r="A147" s="739"/>
      <c r="B147" s="742"/>
      <c r="C147" s="256" t="s">
        <v>202</v>
      </c>
      <c r="D147" s="146"/>
    </row>
    <row r="148" spans="1:4" ht="38.25" customHeight="1" x14ac:dyDescent="0.3">
      <c r="A148" s="669" t="s">
        <v>208</v>
      </c>
      <c r="B148" s="668"/>
      <c r="C148" s="163" t="s">
        <v>194</v>
      </c>
      <c r="D148" s="142"/>
    </row>
    <row r="149" spans="1:4" ht="38.25" customHeight="1" x14ac:dyDescent="0.3">
      <c r="A149" s="665"/>
      <c r="B149" s="664"/>
      <c r="C149" s="257" t="s">
        <v>182</v>
      </c>
      <c r="D149" s="142"/>
    </row>
    <row r="150" spans="1:4" ht="38.25" customHeight="1" x14ac:dyDescent="0.3">
      <c r="A150" s="665"/>
      <c r="B150" s="664"/>
      <c r="C150" s="163" t="s">
        <v>151</v>
      </c>
      <c r="D150" s="142"/>
    </row>
    <row r="151" spans="1:4" ht="38.25" customHeight="1" x14ac:dyDescent="0.3">
      <c r="A151" s="665"/>
      <c r="B151" s="664"/>
      <c r="C151" s="163" t="s">
        <v>206</v>
      </c>
      <c r="D151" s="142"/>
    </row>
    <row r="152" spans="1:4" ht="38.25" customHeight="1" x14ac:dyDescent="0.3">
      <c r="A152" s="665"/>
      <c r="B152" s="664"/>
      <c r="C152" s="163" t="s">
        <v>153</v>
      </c>
      <c r="D152" s="142"/>
    </row>
    <row r="153" spans="1:4" ht="38.25" customHeight="1" x14ac:dyDescent="0.3">
      <c r="A153" s="665"/>
      <c r="B153" s="664"/>
      <c r="C153" s="163" t="s">
        <v>155</v>
      </c>
      <c r="D153" s="142"/>
    </row>
    <row r="154" spans="1:4" ht="38.25" customHeight="1" x14ac:dyDescent="0.3">
      <c r="A154" s="665"/>
      <c r="B154" s="664"/>
      <c r="C154" s="163" t="s">
        <v>200</v>
      </c>
      <c r="D154" s="142"/>
    </row>
    <row r="155" spans="1:4" ht="38.25" customHeight="1" x14ac:dyDescent="0.3">
      <c r="A155" s="665"/>
      <c r="B155" s="664"/>
      <c r="C155" s="163" t="s">
        <v>156</v>
      </c>
      <c r="D155" s="142"/>
    </row>
    <row r="156" spans="1:4" ht="38.25" customHeight="1" x14ac:dyDescent="0.3">
      <c r="A156" s="665"/>
      <c r="B156" s="664"/>
      <c r="C156" s="163" t="s">
        <v>170</v>
      </c>
      <c r="D156" s="142"/>
    </row>
    <row r="157" spans="1:4" ht="38.25" customHeight="1" x14ac:dyDescent="0.3">
      <c r="A157" s="665"/>
      <c r="B157" s="664"/>
      <c r="C157" s="163" t="s">
        <v>171</v>
      </c>
      <c r="D157" s="142"/>
    </row>
    <row r="158" spans="1:4" ht="38.25" customHeight="1" x14ac:dyDescent="0.3">
      <c r="A158" s="665"/>
      <c r="B158" s="664"/>
      <c r="C158" s="163" t="s">
        <v>157</v>
      </c>
      <c r="D158" s="142"/>
    </row>
    <row r="159" spans="1:4" ht="38.25" customHeight="1" x14ac:dyDescent="0.3">
      <c r="A159" s="665"/>
      <c r="B159" s="664"/>
      <c r="C159" s="163" t="s">
        <v>195</v>
      </c>
      <c r="D159" s="142"/>
    </row>
    <row r="160" spans="1:4" ht="38.25" customHeight="1" x14ac:dyDescent="0.3">
      <c r="A160" s="665"/>
      <c r="B160" s="664"/>
      <c r="C160" s="163" t="s">
        <v>159</v>
      </c>
      <c r="D160" s="142"/>
    </row>
    <row r="161" spans="1:4" ht="38.25" customHeight="1" x14ac:dyDescent="0.3">
      <c r="A161" s="665"/>
      <c r="B161" s="664"/>
      <c r="C161" s="163" t="s">
        <v>187</v>
      </c>
      <c r="D161" s="142"/>
    </row>
    <row r="162" spans="1:4" ht="38.25" customHeight="1" x14ac:dyDescent="0.3">
      <c r="A162" s="665"/>
      <c r="B162" s="664"/>
      <c r="C162" s="163" t="s">
        <v>160</v>
      </c>
      <c r="D162" s="142"/>
    </row>
    <row r="163" spans="1:4" ht="38.25" customHeight="1" x14ac:dyDescent="0.3">
      <c r="A163" s="665"/>
      <c r="B163" s="664"/>
      <c r="C163" s="163" t="s">
        <v>161</v>
      </c>
      <c r="D163" s="142"/>
    </row>
    <row r="164" spans="1:4" ht="38.25" customHeight="1" x14ac:dyDescent="0.3">
      <c r="A164" s="665"/>
      <c r="B164" s="664"/>
      <c r="C164" s="259" t="s">
        <v>162</v>
      </c>
      <c r="D164" s="142"/>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zoomScale="80" zoomScaleNormal="70" zoomScaleSheetLayoutView="80" zoomScalePageLayoutView="70" workbookViewId="0">
      <selection activeCell="A3" sqref="A3:D137"/>
    </sheetView>
  </sheetViews>
  <sheetFormatPr defaultColWidth="8.88671875" defaultRowHeight="14.4" x14ac:dyDescent="0.3"/>
  <cols>
    <col min="1" max="1" width="21.5546875" style="141" customWidth="1"/>
    <col min="2" max="2" width="53.33203125" style="141" customWidth="1"/>
    <col min="3" max="3" width="66.88671875" style="141" customWidth="1"/>
    <col min="4" max="4" width="73.44140625" style="141" customWidth="1"/>
    <col min="5" max="16384" width="8.88671875" style="141"/>
  </cols>
  <sheetData>
    <row r="1" spans="1:4" s="142" customFormat="1" ht="18.75" customHeight="1" x14ac:dyDescent="0.3">
      <c r="A1" s="660" t="s">
        <v>285</v>
      </c>
      <c r="B1" s="660" t="s">
        <v>2</v>
      </c>
      <c r="C1" s="660" t="s">
        <v>72</v>
      </c>
      <c r="D1" s="660" t="s">
        <v>73</v>
      </c>
    </row>
    <row r="2" spans="1:4" s="142" customFormat="1" ht="18.75" customHeight="1" thickBot="1" x14ac:dyDescent="0.35">
      <c r="A2" s="661"/>
      <c r="B2" s="661"/>
      <c r="C2" s="661"/>
      <c r="D2" s="661"/>
    </row>
    <row r="3" spans="1:4" ht="28.5" customHeight="1" x14ac:dyDescent="0.3">
      <c r="A3" s="669" t="s">
        <v>149</v>
      </c>
      <c r="B3" s="668" t="s">
        <v>304</v>
      </c>
      <c r="C3" s="260" t="s">
        <v>150</v>
      </c>
      <c r="D3" s="143"/>
    </row>
    <row r="4" spans="1:4" ht="27.75" customHeight="1" x14ac:dyDescent="0.3">
      <c r="A4" s="665"/>
      <c r="B4" s="664"/>
      <c r="C4" s="163" t="s">
        <v>151</v>
      </c>
      <c r="D4" s="144"/>
    </row>
    <row r="5" spans="1:4" ht="28.5" customHeight="1" x14ac:dyDescent="0.3">
      <c r="A5" s="665"/>
      <c r="B5" s="664"/>
      <c r="C5" s="163" t="s">
        <v>152</v>
      </c>
      <c r="D5" s="144"/>
    </row>
    <row r="6" spans="1:4" ht="16.5" customHeight="1" x14ac:dyDescent="0.3">
      <c r="A6" s="665"/>
      <c r="B6" s="664"/>
      <c r="C6" s="163" t="s">
        <v>153</v>
      </c>
      <c r="D6" s="144"/>
    </row>
    <row r="7" spans="1:4" ht="28.5" customHeight="1" x14ac:dyDescent="0.3">
      <c r="A7" s="665"/>
      <c r="B7" s="664"/>
      <c r="C7" s="163" t="s">
        <v>154</v>
      </c>
      <c r="D7" s="144"/>
    </row>
    <row r="8" spans="1:4" ht="16.5" customHeight="1" x14ac:dyDescent="0.3">
      <c r="A8" s="665"/>
      <c r="B8" s="664"/>
      <c r="C8" s="163" t="s">
        <v>155</v>
      </c>
      <c r="D8" s="144"/>
    </row>
    <row r="9" spans="1:4" ht="16.5" customHeight="1" x14ac:dyDescent="0.3">
      <c r="A9" s="665"/>
      <c r="B9" s="664"/>
      <c r="C9" s="163" t="s">
        <v>156</v>
      </c>
      <c r="D9" s="144"/>
    </row>
    <row r="10" spans="1:4" ht="30" customHeight="1" x14ac:dyDescent="0.3">
      <c r="A10" s="665"/>
      <c r="B10" s="664"/>
      <c r="C10" s="163" t="s">
        <v>157</v>
      </c>
      <c r="D10" s="144"/>
    </row>
    <row r="11" spans="1:4" ht="16.5" customHeight="1" x14ac:dyDescent="0.3">
      <c r="A11" s="665"/>
      <c r="B11" s="664"/>
      <c r="C11" s="163" t="s">
        <v>158</v>
      </c>
      <c r="D11" s="144"/>
    </row>
    <row r="12" spans="1:4" ht="38.25" customHeight="1" x14ac:dyDescent="0.3">
      <c r="A12" s="665"/>
      <c r="B12" s="664"/>
      <c r="C12" s="163" t="s">
        <v>159</v>
      </c>
      <c r="D12" s="144"/>
    </row>
    <row r="13" spans="1:4" ht="16.5" customHeight="1" x14ac:dyDescent="0.3">
      <c r="A13" s="665"/>
      <c r="B13" s="664"/>
      <c r="C13" s="163" t="s">
        <v>160</v>
      </c>
      <c r="D13" s="144"/>
    </row>
    <row r="14" spans="1:4" ht="30.75" customHeight="1" x14ac:dyDescent="0.3">
      <c r="A14" s="665"/>
      <c r="B14" s="664"/>
      <c r="C14" s="163" t="s">
        <v>161</v>
      </c>
      <c r="D14" s="144"/>
    </row>
    <row r="15" spans="1:4" ht="27.75" customHeight="1" x14ac:dyDescent="0.3">
      <c r="A15" s="665"/>
      <c r="B15" s="664"/>
      <c r="C15" s="163" t="s">
        <v>162</v>
      </c>
      <c r="D15" s="144"/>
    </row>
    <row r="16" spans="1:4" ht="23.25" customHeight="1" x14ac:dyDescent="0.3">
      <c r="A16" s="665"/>
      <c r="B16" s="664"/>
      <c r="C16" s="163" t="s">
        <v>163</v>
      </c>
      <c r="D16" s="144"/>
    </row>
    <row r="17" spans="1:4" ht="24.75" customHeight="1" thickBot="1" x14ac:dyDescent="0.35">
      <c r="A17" s="665"/>
      <c r="B17" s="664"/>
      <c r="C17" s="163" t="s">
        <v>164</v>
      </c>
      <c r="D17" s="144"/>
    </row>
    <row r="18" spans="1:4" ht="36" customHeight="1" x14ac:dyDescent="0.3">
      <c r="A18" s="669" t="s">
        <v>165</v>
      </c>
      <c r="B18" s="668" t="s">
        <v>305</v>
      </c>
      <c r="C18" s="162" t="s">
        <v>129</v>
      </c>
      <c r="D18" s="147" t="s">
        <v>130</v>
      </c>
    </row>
    <row r="19" spans="1:4" ht="20.25" customHeight="1" x14ac:dyDescent="0.3">
      <c r="A19" s="665"/>
      <c r="B19" s="664"/>
      <c r="C19" s="148" t="s">
        <v>144</v>
      </c>
      <c r="D19" s="142" t="s">
        <v>145</v>
      </c>
    </row>
    <row r="20" spans="1:4" ht="17.25" customHeight="1" x14ac:dyDescent="0.3">
      <c r="A20" s="665"/>
      <c r="B20" s="664"/>
      <c r="C20" s="148" t="s">
        <v>131</v>
      </c>
      <c r="D20" s="142" t="s">
        <v>132</v>
      </c>
    </row>
    <row r="21" spans="1:4" ht="14.25" customHeight="1" x14ac:dyDescent="0.3">
      <c r="A21" s="665"/>
      <c r="B21" s="664"/>
      <c r="C21" s="673" t="s">
        <v>146</v>
      </c>
      <c r="D21" s="142" t="s">
        <v>147</v>
      </c>
    </row>
    <row r="22" spans="1:4" ht="18" customHeight="1" thickBot="1" x14ac:dyDescent="0.35">
      <c r="A22" s="671"/>
      <c r="B22" s="670"/>
      <c r="C22" s="673"/>
      <c r="D22" s="142" t="s">
        <v>148</v>
      </c>
    </row>
    <row r="23" spans="1:4" ht="35.25" customHeight="1" x14ac:dyDescent="0.3">
      <c r="A23" s="669" t="s">
        <v>166</v>
      </c>
      <c r="B23" s="668" t="s">
        <v>306</v>
      </c>
      <c r="C23" s="260" t="s">
        <v>150</v>
      </c>
      <c r="D23" s="147"/>
    </row>
    <row r="24" spans="1:4" ht="35.25" customHeight="1" x14ac:dyDescent="0.3">
      <c r="A24" s="665"/>
      <c r="B24" s="664"/>
      <c r="C24" s="163" t="s">
        <v>151</v>
      </c>
      <c r="D24" s="207"/>
    </row>
    <row r="25" spans="1:4" ht="35.25" customHeight="1" x14ac:dyDescent="0.3">
      <c r="A25" s="665"/>
      <c r="B25" s="664"/>
      <c r="C25" s="163" t="s">
        <v>152</v>
      </c>
      <c r="D25" s="207"/>
    </row>
    <row r="26" spans="1:4" ht="35.25" customHeight="1" x14ac:dyDescent="0.3">
      <c r="A26" s="665"/>
      <c r="B26" s="664"/>
      <c r="C26" s="163" t="s">
        <v>153</v>
      </c>
      <c r="D26" s="207"/>
    </row>
    <row r="27" spans="1:4" ht="35.25" customHeight="1" x14ac:dyDescent="0.3">
      <c r="A27" s="665"/>
      <c r="B27" s="664"/>
      <c r="C27" s="163" t="s">
        <v>154</v>
      </c>
      <c r="D27" s="207"/>
    </row>
    <row r="28" spans="1:4" ht="17.25" customHeight="1" x14ac:dyDescent="0.3">
      <c r="A28" s="665"/>
      <c r="B28" s="664"/>
      <c r="C28" s="163" t="s">
        <v>155</v>
      </c>
      <c r="D28" s="144"/>
    </row>
    <row r="29" spans="1:4" ht="17.25" customHeight="1" x14ac:dyDescent="0.3">
      <c r="A29" s="665"/>
      <c r="B29" s="664"/>
      <c r="C29" s="163" t="s">
        <v>156</v>
      </c>
      <c r="D29" s="144"/>
    </row>
    <row r="30" spans="1:4" ht="28.5" customHeight="1" x14ac:dyDescent="0.3">
      <c r="A30" s="665"/>
      <c r="B30" s="664"/>
      <c r="C30" s="163" t="s">
        <v>157</v>
      </c>
      <c r="D30" s="144"/>
    </row>
    <row r="31" spans="1:4" ht="17.25" customHeight="1" x14ac:dyDescent="0.3">
      <c r="A31" s="665"/>
      <c r="B31" s="664"/>
      <c r="C31" s="163" t="s">
        <v>160</v>
      </c>
      <c r="D31" s="144"/>
    </row>
    <row r="32" spans="1:4" ht="30.75" customHeight="1" x14ac:dyDescent="0.3">
      <c r="A32" s="665"/>
      <c r="B32" s="664"/>
      <c r="C32" s="163" t="s">
        <v>161</v>
      </c>
      <c r="D32" s="144"/>
    </row>
    <row r="33" spans="1:4" ht="24.75" customHeight="1" x14ac:dyDescent="0.3">
      <c r="A33" s="665"/>
      <c r="B33" s="663"/>
      <c r="C33" s="257" t="s">
        <v>191</v>
      </c>
      <c r="D33" s="144"/>
    </row>
    <row r="34" spans="1:4" ht="17.25" customHeight="1" x14ac:dyDescent="0.3">
      <c r="A34" s="665"/>
      <c r="B34" s="663"/>
      <c r="C34" s="163" t="s">
        <v>163</v>
      </c>
      <c r="D34" s="144"/>
    </row>
    <row r="35" spans="1:4" ht="17.25" customHeight="1" thickBot="1" x14ac:dyDescent="0.35">
      <c r="A35" s="671"/>
      <c r="B35" s="672"/>
      <c r="C35" s="163" t="s">
        <v>164</v>
      </c>
      <c r="D35" s="146"/>
    </row>
    <row r="36" spans="1:4" ht="24.75" customHeight="1" x14ac:dyDescent="0.3">
      <c r="A36" s="669" t="s">
        <v>167</v>
      </c>
      <c r="B36" s="668" t="s">
        <v>307</v>
      </c>
      <c r="C36" s="162" t="s">
        <v>168</v>
      </c>
      <c r="D36" s="147"/>
    </row>
    <row r="37" spans="1:4" ht="34.5" customHeight="1" x14ac:dyDescent="0.3">
      <c r="A37" s="665"/>
      <c r="B37" s="674"/>
      <c r="C37" s="257" t="s">
        <v>154</v>
      </c>
      <c r="D37" s="144"/>
    </row>
    <row r="38" spans="1:4" ht="33.75" customHeight="1" x14ac:dyDescent="0.3">
      <c r="A38" s="665"/>
      <c r="B38" s="674"/>
      <c r="C38" s="257" t="s">
        <v>169</v>
      </c>
      <c r="D38" s="144"/>
    </row>
    <row r="39" spans="1:4" ht="18" customHeight="1" x14ac:dyDescent="0.3">
      <c r="A39" s="665"/>
      <c r="B39" s="674"/>
      <c r="C39" s="257" t="s">
        <v>155</v>
      </c>
      <c r="D39" s="144"/>
    </row>
    <row r="40" spans="1:4" ht="18" customHeight="1" x14ac:dyDescent="0.3">
      <c r="A40" s="665"/>
      <c r="B40" s="674"/>
      <c r="C40" s="257" t="s">
        <v>170</v>
      </c>
      <c r="D40" s="144"/>
    </row>
    <row r="41" spans="1:4" ht="18" customHeight="1" x14ac:dyDescent="0.3">
      <c r="A41" s="665"/>
      <c r="B41" s="674"/>
      <c r="C41" s="257" t="s">
        <v>171</v>
      </c>
      <c r="D41" s="144"/>
    </row>
    <row r="42" spans="1:4" ht="28.5" customHeight="1" x14ac:dyDescent="0.3">
      <c r="A42" s="665"/>
      <c r="B42" s="674"/>
      <c r="C42" s="257" t="s">
        <v>172</v>
      </c>
      <c r="D42" s="144"/>
    </row>
    <row r="43" spans="1:4" ht="29.25" customHeight="1" x14ac:dyDescent="0.3">
      <c r="A43" s="665"/>
      <c r="B43" s="674"/>
      <c r="C43" s="257" t="s">
        <v>173</v>
      </c>
      <c r="D43" s="144"/>
    </row>
    <row r="44" spans="1:4" ht="27" customHeight="1" x14ac:dyDescent="0.3">
      <c r="A44" s="665"/>
      <c r="B44" s="674"/>
      <c r="C44" s="257" t="s">
        <v>174</v>
      </c>
      <c r="D44" s="144"/>
    </row>
    <row r="45" spans="1:4" ht="39" customHeight="1" x14ac:dyDescent="0.3">
      <c r="A45" s="665"/>
      <c r="B45" s="674"/>
      <c r="C45" s="257" t="s">
        <v>175</v>
      </c>
      <c r="D45" s="144"/>
    </row>
    <row r="46" spans="1:4" ht="33.75" customHeight="1" thickBot="1" x14ac:dyDescent="0.35">
      <c r="A46" s="671"/>
      <c r="B46" s="675"/>
      <c r="C46" s="261" t="s">
        <v>162</v>
      </c>
      <c r="D46" s="146"/>
    </row>
    <row r="47" spans="1:4" ht="27.75" customHeight="1" x14ac:dyDescent="0.3">
      <c r="A47" s="669" t="s">
        <v>143</v>
      </c>
      <c r="B47" s="664" t="s">
        <v>295</v>
      </c>
      <c r="C47" s="162" t="s">
        <v>129</v>
      </c>
      <c r="D47" s="147" t="s">
        <v>130</v>
      </c>
    </row>
    <row r="48" spans="1:4" ht="22.5" customHeight="1" x14ac:dyDescent="0.3">
      <c r="A48" s="665"/>
      <c r="B48" s="662"/>
      <c r="C48" s="148" t="s">
        <v>144</v>
      </c>
      <c r="D48" s="142" t="s">
        <v>145</v>
      </c>
    </row>
    <row r="49" spans="1:4" ht="15.75" customHeight="1" x14ac:dyDescent="0.3">
      <c r="A49" s="665"/>
      <c r="B49" s="664"/>
      <c r="C49" s="148" t="s">
        <v>131</v>
      </c>
      <c r="D49" s="142" t="s">
        <v>132</v>
      </c>
    </row>
    <row r="50" spans="1:4" ht="15.75" customHeight="1" x14ac:dyDescent="0.3">
      <c r="A50" s="665"/>
      <c r="B50" s="664"/>
      <c r="C50" s="673" t="s">
        <v>146</v>
      </c>
      <c r="D50" s="142" t="s">
        <v>147</v>
      </c>
    </row>
    <row r="51" spans="1:4" ht="15.75" customHeight="1" thickBot="1" x14ac:dyDescent="0.35">
      <c r="A51" s="665"/>
      <c r="B51" s="664"/>
      <c r="C51" s="673"/>
      <c r="D51" s="142" t="s">
        <v>148</v>
      </c>
    </row>
    <row r="52" spans="1:4" ht="27.75" customHeight="1" x14ac:dyDescent="0.3">
      <c r="A52" s="669" t="s">
        <v>176</v>
      </c>
      <c r="B52" s="668" t="s">
        <v>308</v>
      </c>
      <c r="C52" s="162" t="s">
        <v>154</v>
      </c>
      <c r="D52" s="143"/>
    </row>
    <row r="53" spans="1:4" ht="27.75" customHeight="1" x14ac:dyDescent="0.3">
      <c r="A53" s="665"/>
      <c r="B53" s="664"/>
      <c r="C53" s="148" t="s">
        <v>168</v>
      </c>
      <c r="D53" s="144"/>
    </row>
    <row r="54" spans="1:4" ht="27.75" customHeight="1" x14ac:dyDescent="0.3">
      <c r="A54" s="665"/>
      <c r="B54" s="664"/>
      <c r="C54" s="148" t="s">
        <v>150</v>
      </c>
      <c r="D54" s="144"/>
    </row>
    <row r="55" spans="1:4" ht="30" customHeight="1" x14ac:dyDescent="0.3">
      <c r="A55" s="665"/>
      <c r="B55" s="664"/>
      <c r="C55" s="148" t="s">
        <v>169</v>
      </c>
      <c r="D55" s="144"/>
    </row>
    <row r="56" spans="1:4" ht="31.5" customHeight="1" x14ac:dyDescent="0.3">
      <c r="A56" s="665"/>
      <c r="B56" s="664"/>
      <c r="C56" s="148" t="s">
        <v>172</v>
      </c>
      <c r="D56" s="144"/>
    </row>
    <row r="57" spans="1:4" ht="30" customHeight="1" x14ac:dyDescent="0.3">
      <c r="A57" s="665"/>
      <c r="B57" s="664"/>
      <c r="C57" s="148" t="s">
        <v>173</v>
      </c>
      <c r="D57" s="144"/>
    </row>
    <row r="58" spans="1:4" ht="36.75" customHeight="1" x14ac:dyDescent="0.3">
      <c r="A58" s="665"/>
      <c r="B58" s="664"/>
      <c r="C58" s="148" t="s">
        <v>175</v>
      </c>
      <c r="D58" s="144"/>
    </row>
    <row r="59" spans="1:4" ht="36.75" customHeight="1" x14ac:dyDescent="0.3">
      <c r="A59" s="665"/>
      <c r="B59" s="664"/>
      <c r="C59" s="148" t="s">
        <v>162</v>
      </c>
      <c r="D59" s="144"/>
    </row>
    <row r="60" spans="1:4" ht="27" customHeight="1" x14ac:dyDescent="0.3">
      <c r="A60" s="665"/>
      <c r="B60" s="664"/>
      <c r="C60" s="148" t="s">
        <v>163</v>
      </c>
      <c r="D60" s="144"/>
    </row>
    <row r="61" spans="1:4" ht="44.25" customHeight="1" x14ac:dyDescent="0.3">
      <c r="A61" s="665"/>
      <c r="B61" s="664"/>
      <c r="C61" s="148" t="s">
        <v>120</v>
      </c>
      <c r="D61" s="144" t="s">
        <v>121</v>
      </c>
    </row>
    <row r="62" spans="1:4" ht="25.5" customHeight="1" x14ac:dyDescent="0.3">
      <c r="A62" s="665"/>
      <c r="B62" s="664"/>
      <c r="C62" s="673" t="s">
        <v>108</v>
      </c>
      <c r="D62" s="144" t="s">
        <v>109</v>
      </c>
    </row>
    <row r="63" spans="1:4" ht="25.5" customHeight="1" x14ac:dyDescent="0.3">
      <c r="A63" s="665"/>
      <c r="B63" s="664"/>
      <c r="C63" s="673"/>
      <c r="D63" s="144" t="s">
        <v>111</v>
      </c>
    </row>
    <row r="64" spans="1:4" ht="25.5" customHeight="1" x14ac:dyDescent="0.3">
      <c r="A64" s="665"/>
      <c r="B64" s="664"/>
      <c r="C64" s="673"/>
      <c r="D64" s="144" t="s">
        <v>110</v>
      </c>
    </row>
    <row r="65" spans="1:4" ht="33" customHeight="1" x14ac:dyDescent="0.3">
      <c r="A65" s="665"/>
      <c r="B65" s="664"/>
      <c r="C65" s="275" t="s">
        <v>112</v>
      </c>
      <c r="D65" s="144" t="s">
        <v>113</v>
      </c>
    </row>
    <row r="66" spans="1:4" ht="24" customHeight="1" thickBot="1" x14ac:dyDescent="0.35">
      <c r="A66" s="671"/>
      <c r="B66" s="672"/>
      <c r="C66" s="149" t="s">
        <v>114</v>
      </c>
      <c r="D66" s="146" t="s">
        <v>115</v>
      </c>
    </row>
    <row r="67" spans="1:4" ht="38.25" customHeight="1" x14ac:dyDescent="0.3">
      <c r="A67" s="669" t="s">
        <v>177</v>
      </c>
      <c r="B67" s="668" t="s">
        <v>309</v>
      </c>
      <c r="C67" s="162" t="s">
        <v>154</v>
      </c>
      <c r="D67" s="142"/>
    </row>
    <row r="68" spans="1:4" ht="15.75" customHeight="1" x14ac:dyDescent="0.3">
      <c r="A68" s="678"/>
      <c r="B68" s="663"/>
      <c r="C68" s="148" t="s">
        <v>168</v>
      </c>
      <c r="D68" s="142"/>
    </row>
    <row r="69" spans="1:4" ht="32.25" customHeight="1" x14ac:dyDescent="0.3">
      <c r="A69" s="678"/>
      <c r="B69" s="663"/>
      <c r="C69" s="148" t="s">
        <v>150</v>
      </c>
      <c r="D69" s="142"/>
    </row>
    <row r="70" spans="1:4" ht="32.25" customHeight="1" x14ac:dyDescent="0.3">
      <c r="A70" s="678"/>
      <c r="B70" s="663"/>
      <c r="C70" s="148" t="s">
        <v>169</v>
      </c>
      <c r="D70" s="142"/>
    </row>
    <row r="71" spans="1:4" ht="27.75" customHeight="1" x14ac:dyDescent="0.3">
      <c r="A71" s="678"/>
      <c r="B71" s="663"/>
      <c r="C71" s="148" t="s">
        <v>172</v>
      </c>
      <c r="D71" s="142"/>
    </row>
    <row r="72" spans="1:4" x14ac:dyDescent="0.3">
      <c r="A72" s="678"/>
      <c r="B72" s="663"/>
      <c r="C72" s="148" t="s">
        <v>173</v>
      </c>
      <c r="D72" s="142"/>
    </row>
    <row r="73" spans="1:4" x14ac:dyDescent="0.3">
      <c r="A73" s="678"/>
      <c r="B73" s="663"/>
      <c r="C73" s="148" t="s">
        <v>168</v>
      </c>
      <c r="D73" s="142"/>
    </row>
    <row r="74" spans="1:4" x14ac:dyDescent="0.3">
      <c r="A74" s="678"/>
      <c r="B74" s="663"/>
      <c r="C74" s="148" t="s">
        <v>150</v>
      </c>
      <c r="D74" s="142"/>
    </row>
    <row r="75" spans="1:4" x14ac:dyDescent="0.3">
      <c r="A75" s="678"/>
      <c r="B75" s="663"/>
      <c r="C75" s="148" t="s">
        <v>160</v>
      </c>
      <c r="D75" s="142"/>
    </row>
    <row r="76" spans="1:4" ht="15.75" customHeight="1" x14ac:dyDescent="0.3">
      <c r="A76" s="678"/>
      <c r="B76" s="663"/>
      <c r="C76" s="148" t="s">
        <v>178</v>
      </c>
      <c r="D76" s="142"/>
    </row>
    <row r="77" spans="1:4" ht="15.75" customHeight="1" thickBot="1" x14ac:dyDescent="0.35">
      <c r="A77" s="678"/>
      <c r="B77" s="663"/>
      <c r="C77" s="259" t="s">
        <v>162</v>
      </c>
      <c r="D77" s="142"/>
    </row>
    <row r="78" spans="1:4" ht="27.75" customHeight="1" x14ac:dyDescent="0.3">
      <c r="A78" s="669" t="s">
        <v>179</v>
      </c>
      <c r="B78" s="668" t="s">
        <v>300</v>
      </c>
      <c r="C78" s="162" t="s">
        <v>180</v>
      </c>
      <c r="D78" s="143"/>
    </row>
    <row r="79" spans="1:4" ht="25.5" customHeight="1" x14ac:dyDescent="0.3">
      <c r="A79" s="665"/>
      <c r="B79" s="664"/>
      <c r="C79" s="257" t="s">
        <v>181</v>
      </c>
      <c r="D79" s="144"/>
    </row>
    <row r="80" spans="1:4" ht="21.75" customHeight="1" x14ac:dyDescent="0.3">
      <c r="A80" s="665"/>
      <c r="B80" s="664"/>
      <c r="C80" s="257" t="s">
        <v>182</v>
      </c>
      <c r="D80" s="144"/>
    </row>
    <row r="81" spans="1:4" ht="15" customHeight="1" x14ac:dyDescent="0.3">
      <c r="A81" s="665"/>
      <c r="B81" s="664"/>
      <c r="C81" s="163" t="s">
        <v>183</v>
      </c>
      <c r="D81" s="144"/>
    </row>
    <row r="82" spans="1:4" ht="30.75" customHeight="1" x14ac:dyDescent="0.3">
      <c r="A82" s="665"/>
      <c r="B82" s="664"/>
      <c r="C82" s="163" t="s">
        <v>184</v>
      </c>
      <c r="D82" s="144"/>
    </row>
    <row r="83" spans="1:4" ht="27.75" customHeight="1" x14ac:dyDescent="0.3">
      <c r="A83" s="665"/>
      <c r="B83" s="664"/>
      <c r="C83" s="163" t="s">
        <v>185</v>
      </c>
      <c r="D83" s="144"/>
    </row>
    <row r="84" spans="1:4" ht="21" customHeight="1" x14ac:dyDescent="0.3">
      <c r="A84" s="665"/>
      <c r="B84" s="664"/>
      <c r="C84" s="163" t="s">
        <v>186</v>
      </c>
      <c r="D84" s="144"/>
    </row>
    <row r="85" spans="1:4" ht="21" customHeight="1" x14ac:dyDescent="0.3">
      <c r="A85" s="665"/>
      <c r="B85" s="664"/>
      <c r="C85" s="163" t="s">
        <v>171</v>
      </c>
      <c r="D85" s="144"/>
    </row>
    <row r="86" spans="1:4" ht="21" customHeight="1" x14ac:dyDescent="0.3">
      <c r="A86" s="665"/>
      <c r="B86" s="664"/>
      <c r="C86" s="163" t="s">
        <v>157</v>
      </c>
      <c r="D86" s="144"/>
    </row>
    <row r="87" spans="1:4" x14ac:dyDescent="0.3">
      <c r="A87" s="665"/>
      <c r="B87" s="664"/>
      <c r="C87" s="163" t="s">
        <v>172</v>
      </c>
      <c r="D87" s="144"/>
    </row>
    <row r="88" spans="1:4" x14ac:dyDescent="0.3">
      <c r="A88" s="665"/>
      <c r="B88" s="664"/>
      <c r="C88" s="163" t="s">
        <v>173</v>
      </c>
      <c r="D88" s="144"/>
    </row>
    <row r="89" spans="1:4" x14ac:dyDescent="0.3">
      <c r="A89" s="665"/>
      <c r="B89" s="664"/>
      <c r="C89" s="163" t="s">
        <v>187</v>
      </c>
      <c r="D89" s="144"/>
    </row>
    <row r="90" spans="1:4" x14ac:dyDescent="0.3">
      <c r="A90" s="665"/>
      <c r="B90" s="664"/>
      <c r="C90" s="163" t="s">
        <v>160</v>
      </c>
      <c r="D90" s="144"/>
    </row>
    <row r="91" spans="1:4" x14ac:dyDescent="0.3">
      <c r="A91" s="665"/>
      <c r="B91" s="664"/>
      <c r="C91" s="163" t="s">
        <v>174</v>
      </c>
      <c r="D91" s="144"/>
    </row>
    <row r="92" spans="1:4" x14ac:dyDescent="0.3">
      <c r="A92" s="665"/>
      <c r="B92" s="664"/>
      <c r="C92" s="163" t="s">
        <v>178</v>
      </c>
      <c r="D92" s="144"/>
    </row>
    <row r="93" spans="1:4" ht="28.8" x14ac:dyDescent="0.3">
      <c r="A93" s="665"/>
      <c r="B93" s="664"/>
      <c r="C93" s="163" t="s">
        <v>188</v>
      </c>
      <c r="D93" s="144"/>
    </row>
    <row r="94" spans="1:4" x14ac:dyDescent="0.3">
      <c r="A94" s="665"/>
      <c r="B94" s="664"/>
      <c r="C94" s="163" t="s">
        <v>162</v>
      </c>
      <c r="D94" s="144"/>
    </row>
    <row r="95" spans="1:4" x14ac:dyDescent="0.3">
      <c r="A95" s="665"/>
      <c r="B95" s="664"/>
      <c r="C95" s="163" t="s">
        <v>164</v>
      </c>
      <c r="D95" s="144"/>
    </row>
    <row r="96" spans="1:4" ht="29.4" thickBot="1" x14ac:dyDescent="0.35">
      <c r="A96" s="665"/>
      <c r="B96" s="664"/>
      <c r="C96" s="163" t="s">
        <v>189</v>
      </c>
      <c r="D96" s="144"/>
    </row>
    <row r="97" spans="1:4" ht="32.25" customHeight="1" x14ac:dyDescent="0.3">
      <c r="A97" s="669" t="s">
        <v>192</v>
      </c>
      <c r="B97" s="668" t="s">
        <v>301</v>
      </c>
      <c r="C97" s="147" t="s">
        <v>193</v>
      </c>
      <c r="D97" s="147"/>
    </row>
    <row r="98" spans="1:4" x14ac:dyDescent="0.3">
      <c r="A98" s="665"/>
      <c r="B98" s="664"/>
      <c r="C98" s="163" t="s">
        <v>194</v>
      </c>
      <c r="D98" s="144"/>
    </row>
    <row r="99" spans="1:4" ht="15" customHeight="1" x14ac:dyDescent="0.3">
      <c r="A99" s="665"/>
      <c r="B99" s="664"/>
      <c r="C99" s="257" t="s">
        <v>181</v>
      </c>
      <c r="D99" s="144"/>
    </row>
    <row r="100" spans="1:4" x14ac:dyDescent="0.3">
      <c r="A100" s="665"/>
      <c r="B100" s="664"/>
      <c r="C100" s="257" t="s">
        <v>182</v>
      </c>
      <c r="D100" s="144"/>
    </row>
    <row r="101" spans="1:4" x14ac:dyDescent="0.3">
      <c r="A101" s="665"/>
      <c r="B101" s="664"/>
      <c r="C101" s="163" t="s">
        <v>168</v>
      </c>
      <c r="D101" s="144"/>
    </row>
    <row r="102" spans="1:4" x14ac:dyDescent="0.3">
      <c r="A102" s="665"/>
      <c r="B102" s="664"/>
      <c r="C102" s="163" t="s">
        <v>153</v>
      </c>
      <c r="D102" s="144"/>
    </row>
    <row r="103" spans="1:4" ht="21.75" customHeight="1" x14ac:dyDescent="0.3">
      <c r="A103" s="665"/>
      <c r="B103" s="664"/>
      <c r="C103" s="163" t="s">
        <v>155</v>
      </c>
      <c r="D103" s="144"/>
    </row>
    <row r="104" spans="1:4" x14ac:dyDescent="0.3">
      <c r="A104" s="665"/>
      <c r="B104" s="664"/>
      <c r="C104" s="163" t="s">
        <v>170</v>
      </c>
      <c r="D104" s="144"/>
    </row>
    <row r="105" spans="1:4" x14ac:dyDescent="0.3">
      <c r="A105" s="665"/>
      <c r="B105" s="664"/>
      <c r="C105" s="163" t="s">
        <v>171</v>
      </c>
      <c r="D105" s="144"/>
    </row>
    <row r="106" spans="1:4" x14ac:dyDescent="0.3">
      <c r="A106" s="665"/>
      <c r="B106" s="664"/>
      <c r="C106" s="163" t="s">
        <v>157</v>
      </c>
      <c r="D106" s="144"/>
    </row>
    <row r="107" spans="1:4" x14ac:dyDescent="0.3">
      <c r="A107" s="665"/>
      <c r="B107" s="664"/>
      <c r="C107" s="163" t="s">
        <v>172</v>
      </c>
      <c r="D107" s="144"/>
    </row>
    <row r="108" spans="1:4" ht="28.8" x14ac:dyDescent="0.3">
      <c r="A108" s="665"/>
      <c r="B108" s="664"/>
      <c r="C108" s="163" t="s">
        <v>195</v>
      </c>
      <c r="D108" s="144"/>
    </row>
    <row r="109" spans="1:4" x14ac:dyDescent="0.3">
      <c r="A109" s="665"/>
      <c r="B109" s="664"/>
      <c r="C109" s="163" t="s">
        <v>159</v>
      </c>
      <c r="D109" s="144"/>
    </row>
    <row r="110" spans="1:4" x14ac:dyDescent="0.3">
      <c r="A110" s="665"/>
      <c r="B110" s="664"/>
      <c r="C110" s="163" t="s">
        <v>160</v>
      </c>
      <c r="D110" s="144"/>
    </row>
    <row r="111" spans="1:4" x14ac:dyDescent="0.3">
      <c r="A111" s="665"/>
      <c r="B111" s="664"/>
      <c r="C111" s="163" t="s">
        <v>161</v>
      </c>
      <c r="D111" s="144"/>
    </row>
    <row r="112" spans="1:4" x14ac:dyDescent="0.3">
      <c r="A112" s="665"/>
      <c r="B112" s="664"/>
      <c r="C112" s="163" t="s">
        <v>162</v>
      </c>
      <c r="D112" s="144"/>
    </row>
    <row r="113" spans="1:4" x14ac:dyDescent="0.3">
      <c r="A113" s="665"/>
      <c r="B113" s="664"/>
      <c r="C113" s="163" t="s">
        <v>196</v>
      </c>
      <c r="D113" s="144"/>
    </row>
    <row r="114" spans="1:4" ht="29.4" thickBot="1" x14ac:dyDescent="0.35">
      <c r="A114" s="665"/>
      <c r="B114" s="664"/>
      <c r="C114" s="163" t="s">
        <v>189</v>
      </c>
      <c r="D114" s="144"/>
    </row>
    <row r="115" spans="1:4" x14ac:dyDescent="0.3">
      <c r="A115" s="669" t="s">
        <v>197</v>
      </c>
      <c r="B115" s="668" t="s">
        <v>302</v>
      </c>
      <c r="C115" s="147" t="s">
        <v>194</v>
      </c>
      <c r="D115" s="147"/>
    </row>
    <row r="116" spans="1:4" x14ac:dyDescent="0.3">
      <c r="A116" s="674"/>
      <c r="B116" s="674"/>
      <c r="C116" s="257" t="s">
        <v>181</v>
      </c>
      <c r="D116" s="144"/>
    </row>
    <row r="117" spans="1:4" x14ac:dyDescent="0.3">
      <c r="A117" s="674"/>
      <c r="B117" s="674"/>
      <c r="C117" s="257" t="s">
        <v>182</v>
      </c>
      <c r="D117" s="144"/>
    </row>
    <row r="118" spans="1:4" x14ac:dyDescent="0.3">
      <c r="A118" s="674"/>
      <c r="B118" s="674"/>
      <c r="C118" s="163" t="s">
        <v>168</v>
      </c>
      <c r="D118" s="144"/>
    </row>
    <row r="119" spans="1:4" x14ac:dyDescent="0.3">
      <c r="A119" s="674"/>
      <c r="B119" s="674"/>
      <c r="C119" s="163" t="s">
        <v>153</v>
      </c>
      <c r="D119" s="144"/>
    </row>
    <row r="120" spans="1:4" x14ac:dyDescent="0.3">
      <c r="A120" s="674"/>
      <c r="B120" s="674"/>
      <c r="C120" s="163" t="s">
        <v>155</v>
      </c>
      <c r="D120" s="144"/>
    </row>
    <row r="121" spans="1:4" x14ac:dyDescent="0.3">
      <c r="A121" s="674"/>
      <c r="B121" s="674"/>
      <c r="C121" s="163" t="s">
        <v>170</v>
      </c>
      <c r="D121" s="144"/>
    </row>
    <row r="122" spans="1:4" x14ac:dyDescent="0.3">
      <c r="A122" s="674"/>
      <c r="B122" s="674"/>
      <c r="C122" s="163" t="s">
        <v>171</v>
      </c>
      <c r="D122" s="144"/>
    </row>
    <row r="123" spans="1:4" x14ac:dyDescent="0.3">
      <c r="A123" s="674"/>
      <c r="B123" s="674"/>
      <c r="C123" s="163" t="s">
        <v>157</v>
      </c>
      <c r="D123" s="144"/>
    </row>
    <row r="124" spans="1:4" x14ac:dyDescent="0.3">
      <c r="A124" s="674"/>
      <c r="B124" s="674"/>
      <c r="C124" s="163" t="s">
        <v>172</v>
      </c>
      <c r="D124" s="144"/>
    </row>
    <row r="125" spans="1:4" x14ac:dyDescent="0.3">
      <c r="A125" s="674"/>
      <c r="B125" s="674"/>
      <c r="C125" s="163" t="s">
        <v>160</v>
      </c>
      <c r="D125" s="144"/>
    </row>
    <row r="126" spans="1:4" x14ac:dyDescent="0.3">
      <c r="A126" s="674"/>
      <c r="B126" s="674"/>
      <c r="C126" s="163" t="s">
        <v>161</v>
      </c>
      <c r="D126" s="144"/>
    </row>
    <row r="127" spans="1:4" x14ac:dyDescent="0.3">
      <c r="A127" s="674"/>
      <c r="B127" s="674"/>
      <c r="C127" s="163" t="s">
        <v>162</v>
      </c>
      <c r="D127" s="144"/>
    </row>
    <row r="128" spans="1:4" x14ac:dyDescent="0.3">
      <c r="A128" s="674"/>
      <c r="B128" s="674"/>
      <c r="C128" s="163" t="s">
        <v>196</v>
      </c>
      <c r="D128" s="144"/>
    </row>
    <row r="129" spans="1:4" ht="29.4" thickBot="1" x14ac:dyDescent="0.35">
      <c r="A129" s="675"/>
      <c r="B129" s="675"/>
      <c r="C129" s="256" t="s">
        <v>189</v>
      </c>
      <c r="D129" s="146"/>
    </row>
    <row r="130" spans="1:4" x14ac:dyDescent="0.3">
      <c r="A130" s="665" t="s">
        <v>190</v>
      </c>
      <c r="B130" s="668" t="s">
        <v>310</v>
      </c>
      <c r="C130" s="147" t="s">
        <v>168</v>
      </c>
      <c r="D130" s="147"/>
    </row>
    <row r="131" spans="1:4" x14ac:dyDescent="0.3">
      <c r="A131" s="665"/>
      <c r="B131" s="664"/>
      <c r="C131" s="163" t="s">
        <v>150</v>
      </c>
      <c r="D131" s="142"/>
    </row>
    <row r="132" spans="1:4" ht="28.8" x14ac:dyDescent="0.3">
      <c r="A132" s="665"/>
      <c r="B132" s="664"/>
      <c r="C132" s="163" t="s">
        <v>154</v>
      </c>
      <c r="D132" s="142"/>
    </row>
    <row r="133" spans="1:4" x14ac:dyDescent="0.3">
      <c r="A133" s="665"/>
      <c r="B133" s="664"/>
      <c r="C133" s="163" t="s">
        <v>169</v>
      </c>
      <c r="D133" s="142"/>
    </row>
    <row r="134" spans="1:4" x14ac:dyDescent="0.3">
      <c r="A134" s="665"/>
      <c r="B134" s="664"/>
      <c r="C134" s="163" t="s">
        <v>160</v>
      </c>
      <c r="D134" s="142"/>
    </row>
    <row r="135" spans="1:4" x14ac:dyDescent="0.3">
      <c r="A135" s="665"/>
      <c r="B135" s="664"/>
      <c r="C135" s="163" t="s">
        <v>178</v>
      </c>
      <c r="D135" s="142"/>
    </row>
    <row r="136" spans="1:4" x14ac:dyDescent="0.3">
      <c r="A136" s="665"/>
      <c r="B136" s="664"/>
      <c r="C136" s="163" t="s">
        <v>163</v>
      </c>
      <c r="D136" s="142"/>
    </row>
    <row r="137" spans="1:4" ht="15" hidden="1" customHeight="1" x14ac:dyDescent="0.3">
      <c r="A137" s="665"/>
      <c r="B137" s="664"/>
      <c r="C137" s="274"/>
      <c r="D137" s="142"/>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3"/>
  <sheetViews>
    <sheetView topLeftCell="A7" zoomScale="90" zoomScaleNormal="90" workbookViewId="0">
      <selection activeCell="G18" sqref="G18"/>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502" t="s">
        <v>3</v>
      </c>
      <c r="C1" s="502"/>
      <c r="D1" s="502"/>
      <c r="E1" s="502"/>
      <c r="F1" s="502"/>
      <c r="G1" s="502"/>
      <c r="H1" s="503"/>
    </row>
    <row r="2" spans="2:8" ht="15" thickBot="1" x14ac:dyDescent="0.35">
      <c r="B2" s="138" t="s">
        <v>0</v>
      </c>
      <c r="C2" s="138" t="s">
        <v>4</v>
      </c>
      <c r="D2" s="138" t="s">
        <v>5</v>
      </c>
      <c r="E2" s="138" t="s">
        <v>2</v>
      </c>
      <c r="F2" s="138" t="s">
        <v>6</v>
      </c>
      <c r="G2" s="138" t="s">
        <v>7</v>
      </c>
      <c r="H2" s="138" t="s">
        <v>8</v>
      </c>
    </row>
    <row r="3" spans="2:8" ht="15" thickBot="1" x14ac:dyDescent="0.35">
      <c r="B3" s="488" t="s">
        <v>19</v>
      </c>
      <c r="C3" s="167" t="s">
        <v>374</v>
      </c>
      <c r="D3" s="168"/>
      <c r="E3" s="168"/>
      <c r="F3" s="168"/>
      <c r="G3" s="168"/>
      <c r="H3" s="504"/>
    </row>
    <row r="4" spans="2:8" ht="15" thickBot="1" x14ac:dyDescent="0.35">
      <c r="B4" s="488" t="s">
        <v>20</v>
      </c>
      <c r="C4" s="167" t="s">
        <v>375</v>
      </c>
      <c r="D4" s="169"/>
      <c r="E4" s="170"/>
      <c r="F4" s="169"/>
      <c r="G4" s="168"/>
      <c r="H4" s="505"/>
    </row>
    <row r="5" spans="2:8" ht="15" thickBot="1" x14ac:dyDescent="0.35">
      <c r="B5" s="488" t="s">
        <v>21</v>
      </c>
      <c r="C5" s="167" t="s">
        <v>376</v>
      </c>
      <c r="D5" s="169"/>
      <c r="E5" s="171"/>
      <c r="F5" s="169"/>
      <c r="G5" s="168"/>
      <c r="H5" s="505"/>
    </row>
    <row r="6" spans="2:8" ht="15" thickBot="1" x14ac:dyDescent="0.35">
      <c r="B6" s="488" t="s">
        <v>22</v>
      </c>
      <c r="C6" s="167"/>
      <c r="D6" s="172"/>
      <c r="E6" s="173"/>
      <c r="F6" s="174"/>
      <c r="G6" s="168"/>
      <c r="H6" s="505"/>
    </row>
    <row r="7" spans="2:8" ht="15" thickBot="1" x14ac:dyDescent="0.35">
      <c r="B7" s="488" t="s">
        <v>23</v>
      </c>
      <c r="C7" s="167"/>
      <c r="D7" s="172"/>
      <c r="E7" s="172"/>
      <c r="F7" s="172"/>
      <c r="G7" s="172"/>
      <c r="H7" s="505"/>
    </row>
    <row r="8" spans="2:8" ht="15" thickBot="1" x14ac:dyDescent="0.35">
      <c r="B8" s="489" t="s">
        <v>24</v>
      </c>
      <c r="C8" s="167"/>
      <c r="D8" s="172"/>
      <c r="E8" s="172"/>
      <c r="F8" s="172"/>
      <c r="G8" s="172"/>
      <c r="H8" s="506"/>
    </row>
    <row r="9" spans="2:8" ht="15" thickBot="1" x14ac:dyDescent="0.35">
      <c r="B9" s="489" t="s">
        <v>315</v>
      </c>
      <c r="C9" s="164" t="s">
        <v>357</v>
      </c>
      <c r="D9" s="175"/>
      <c r="E9" s="176"/>
      <c r="F9" s="175"/>
      <c r="G9" s="177"/>
      <c r="H9" s="184">
        <v>30</v>
      </c>
    </row>
    <row r="10" spans="2:8" ht="15" thickBot="1" x14ac:dyDescent="0.35">
      <c r="B10" s="489" t="s">
        <v>316</v>
      </c>
      <c r="C10" s="164" t="s">
        <v>358</v>
      </c>
      <c r="D10" s="178"/>
      <c r="E10" s="179"/>
      <c r="F10" s="180"/>
      <c r="G10" s="177"/>
      <c r="H10" s="184">
        <v>2</v>
      </c>
    </row>
    <row r="11" spans="2:8" ht="15" thickBot="1" x14ac:dyDescent="0.35">
      <c r="B11" s="489" t="s">
        <v>317</v>
      </c>
      <c r="C11" s="164" t="s">
        <v>359</v>
      </c>
      <c r="D11" s="175"/>
      <c r="E11" s="176"/>
      <c r="F11" s="180"/>
      <c r="G11" s="177"/>
      <c r="H11" s="184">
        <v>5</v>
      </c>
    </row>
    <row r="12" spans="2:8" ht="15" thickBot="1" x14ac:dyDescent="0.35">
      <c r="B12" s="489" t="s">
        <v>318</v>
      </c>
      <c r="C12" s="164" t="s">
        <v>360</v>
      </c>
      <c r="D12" s="180"/>
      <c r="E12" s="179"/>
      <c r="F12" s="180"/>
      <c r="G12" s="177"/>
      <c r="H12" s="184">
        <v>1</v>
      </c>
    </row>
    <row r="13" spans="2:8" ht="15" thickBot="1" x14ac:dyDescent="0.35">
      <c r="B13" s="489" t="s">
        <v>319</v>
      </c>
      <c r="C13" s="164" t="s">
        <v>361</v>
      </c>
      <c r="D13" s="180"/>
      <c r="E13" s="179"/>
      <c r="F13" s="180"/>
      <c r="G13" s="177"/>
      <c r="H13" s="184">
        <v>1</v>
      </c>
    </row>
    <row r="14" spans="2:8" ht="15" thickBot="1" x14ac:dyDescent="0.35">
      <c r="B14" s="489" t="s">
        <v>320</v>
      </c>
      <c r="C14" s="164" t="s">
        <v>362</v>
      </c>
      <c r="D14" s="180"/>
      <c r="E14" s="179"/>
      <c r="F14" s="180"/>
      <c r="G14" s="177"/>
      <c r="H14" s="184">
        <v>10</v>
      </c>
    </row>
    <row r="15" spans="2:8" ht="15" thickBot="1" x14ac:dyDescent="0.35">
      <c r="B15" s="489" t="s">
        <v>321</v>
      </c>
      <c r="C15" s="164" t="s">
        <v>363</v>
      </c>
      <c r="D15" s="175"/>
      <c r="E15" s="176"/>
      <c r="F15" s="175"/>
      <c r="G15" s="176"/>
      <c r="H15" s="184">
        <v>30</v>
      </c>
    </row>
    <row r="16" spans="2:8" ht="15" thickBot="1" x14ac:dyDescent="0.35">
      <c r="B16" s="489" t="s">
        <v>322</v>
      </c>
      <c r="C16" s="164" t="s">
        <v>364</v>
      </c>
      <c r="D16" s="177"/>
      <c r="E16" s="177"/>
      <c r="F16" s="177"/>
      <c r="G16" s="177"/>
      <c r="H16" s="184">
        <v>30</v>
      </c>
    </row>
    <row r="17" spans="2:8" ht="15" thickBot="1" x14ac:dyDescent="0.35">
      <c r="B17" s="489" t="s">
        <v>323</v>
      </c>
      <c r="C17" s="164" t="s">
        <v>365</v>
      </c>
      <c r="D17" s="178"/>
      <c r="E17" s="179"/>
      <c r="F17" s="180"/>
      <c r="G17" s="179"/>
      <c r="H17" s="184">
        <v>2</v>
      </c>
    </row>
    <row r="18" spans="2:8" ht="15" thickBot="1" x14ac:dyDescent="0.35">
      <c r="B18" s="489" t="s">
        <v>324</v>
      </c>
      <c r="C18" s="164" t="s">
        <v>366</v>
      </c>
      <c r="D18" s="180"/>
      <c r="E18" s="179"/>
      <c r="F18" s="180"/>
      <c r="G18" s="177"/>
      <c r="H18" s="184">
        <v>1</v>
      </c>
    </row>
    <row r="19" spans="2:8" ht="15" thickBot="1" x14ac:dyDescent="0.35">
      <c r="B19" s="489" t="s">
        <v>325</v>
      </c>
      <c r="C19" s="164" t="s">
        <v>367</v>
      </c>
      <c r="D19" s="180"/>
      <c r="E19" s="179"/>
      <c r="F19" s="180"/>
      <c r="G19" s="177"/>
      <c r="H19" s="184">
        <v>1</v>
      </c>
    </row>
    <row r="20" spans="2:8" ht="15" thickBot="1" x14ac:dyDescent="0.35">
      <c r="B20" s="489" t="s">
        <v>326</v>
      </c>
      <c r="C20" s="164"/>
      <c r="D20" s="177"/>
      <c r="E20" s="177"/>
      <c r="F20" s="177"/>
      <c r="G20" s="177"/>
      <c r="H20" s="184"/>
    </row>
    <row r="21" spans="2:8" ht="15" thickBot="1" x14ac:dyDescent="0.35">
      <c r="B21" s="489" t="s">
        <v>327</v>
      </c>
      <c r="C21" s="164"/>
      <c r="D21" s="177"/>
      <c r="E21" s="177"/>
      <c r="F21" s="177"/>
      <c r="G21" s="177"/>
      <c r="H21" s="184"/>
    </row>
    <row r="22" spans="2:8" ht="15" thickBot="1" x14ac:dyDescent="0.35">
      <c r="B22" s="489" t="s">
        <v>328</v>
      </c>
      <c r="C22" s="164"/>
      <c r="D22" s="177"/>
      <c r="E22" s="177"/>
      <c r="F22" s="177"/>
      <c r="G22" s="177"/>
      <c r="H22" s="184"/>
    </row>
    <row r="23" spans="2:8" ht="15" thickBot="1" x14ac:dyDescent="0.35">
      <c r="B23" s="489" t="s">
        <v>329</v>
      </c>
      <c r="C23" s="164"/>
      <c r="D23" s="181"/>
      <c r="E23" s="181"/>
      <c r="F23" s="181"/>
      <c r="G23" s="181"/>
      <c r="H23" s="184"/>
    </row>
    <row r="24" spans="2:8" ht="15" thickBot="1" x14ac:dyDescent="0.35">
      <c r="B24" s="489" t="s">
        <v>330</v>
      </c>
      <c r="C24" s="166" t="s">
        <v>368</v>
      </c>
      <c r="D24" s="182"/>
      <c r="E24" s="182"/>
      <c r="F24" s="182"/>
      <c r="G24" s="182"/>
      <c r="H24" s="185">
        <v>1</v>
      </c>
    </row>
    <row r="25" spans="2:8" ht="15" thickBot="1" x14ac:dyDescent="0.35">
      <c r="B25" s="489" t="s">
        <v>331</v>
      </c>
      <c r="C25" s="166" t="s">
        <v>369</v>
      </c>
      <c r="D25" s="182"/>
      <c r="E25" s="182"/>
      <c r="F25" s="182"/>
      <c r="G25" s="182"/>
      <c r="H25" s="185">
        <v>1</v>
      </c>
    </row>
    <row r="26" spans="2:8" ht="15" thickBot="1" x14ac:dyDescent="0.35">
      <c r="B26" s="489" t="s">
        <v>332</v>
      </c>
      <c r="C26" s="166" t="s">
        <v>370</v>
      </c>
      <c r="D26" s="182"/>
      <c r="E26" s="182"/>
      <c r="F26" s="182"/>
      <c r="G26" s="182"/>
      <c r="H26" s="185">
        <v>1</v>
      </c>
    </row>
    <row r="27" spans="2:8" ht="15" thickBot="1" x14ac:dyDescent="0.35">
      <c r="B27" s="489" t="s">
        <v>333</v>
      </c>
      <c r="C27" s="166"/>
      <c r="D27" s="182"/>
      <c r="E27" s="182"/>
      <c r="F27" s="182"/>
      <c r="G27" s="182"/>
      <c r="H27" s="185"/>
    </row>
    <row r="28" spans="2:8" ht="15" thickBot="1" x14ac:dyDescent="0.35">
      <c r="B28" s="489" t="s">
        <v>334</v>
      </c>
      <c r="C28" s="166"/>
      <c r="D28" s="182"/>
      <c r="E28" s="182"/>
      <c r="F28" s="182"/>
      <c r="G28" s="182"/>
      <c r="H28" s="185"/>
    </row>
    <row r="29" spans="2:8" ht="15" thickBot="1" x14ac:dyDescent="0.35">
      <c r="B29" s="489" t="s">
        <v>335</v>
      </c>
      <c r="C29" s="166"/>
      <c r="D29" s="182"/>
      <c r="E29" s="182"/>
      <c r="F29" s="182"/>
      <c r="G29" s="182"/>
      <c r="H29" s="185"/>
    </row>
    <row r="30" spans="2:8" ht="15" thickBot="1" x14ac:dyDescent="0.35">
      <c r="B30" s="489" t="s">
        <v>336</v>
      </c>
      <c r="C30" s="166"/>
      <c r="D30" s="182"/>
      <c r="E30" s="182"/>
      <c r="F30" s="182"/>
      <c r="G30" s="182"/>
      <c r="H30" s="185"/>
    </row>
    <row r="31" spans="2:8" ht="15" thickBot="1" x14ac:dyDescent="0.35">
      <c r="B31" s="489" t="s">
        <v>337</v>
      </c>
      <c r="C31" s="166"/>
      <c r="D31" s="182"/>
      <c r="E31" s="182"/>
      <c r="F31" s="182"/>
      <c r="G31" s="182"/>
      <c r="H31" s="185"/>
    </row>
    <row r="32" spans="2:8" ht="15" thickBot="1" x14ac:dyDescent="0.35">
      <c r="B32" s="489" t="s">
        <v>338</v>
      </c>
      <c r="C32" s="166"/>
      <c r="D32" s="182"/>
      <c r="E32" s="182"/>
      <c r="F32" s="182"/>
      <c r="G32" s="182"/>
      <c r="H32" s="185"/>
    </row>
    <row r="33" spans="2:8" ht="15" thickBot="1" x14ac:dyDescent="0.35">
      <c r="B33" s="489" t="s">
        <v>339</v>
      </c>
      <c r="C33" s="166"/>
      <c r="D33" s="182"/>
      <c r="E33" s="182"/>
      <c r="F33" s="182"/>
      <c r="G33" s="182"/>
      <c r="H33" s="185"/>
    </row>
    <row r="34" spans="2:8" ht="15" thickBot="1" x14ac:dyDescent="0.35">
      <c r="B34" s="489" t="s">
        <v>340</v>
      </c>
      <c r="C34" s="166"/>
      <c r="D34" s="182"/>
      <c r="E34" s="182"/>
      <c r="F34" s="182"/>
      <c r="G34" s="182"/>
      <c r="H34" s="185"/>
    </row>
    <row r="35" spans="2:8" ht="15" thickBot="1" x14ac:dyDescent="0.35">
      <c r="B35" s="489" t="s">
        <v>341</v>
      </c>
      <c r="C35" s="166"/>
      <c r="D35" s="182"/>
      <c r="E35" s="182"/>
      <c r="F35" s="182"/>
      <c r="G35" s="182"/>
      <c r="H35" s="185"/>
    </row>
    <row r="36" spans="2:8" ht="15" thickBot="1" x14ac:dyDescent="0.35">
      <c r="B36" s="489" t="s">
        <v>342</v>
      </c>
      <c r="C36" s="166"/>
      <c r="D36" s="182"/>
      <c r="E36" s="182"/>
      <c r="F36" s="182"/>
      <c r="G36" s="182"/>
      <c r="H36" s="185"/>
    </row>
    <row r="37" spans="2:8" ht="15" thickBot="1" x14ac:dyDescent="0.35">
      <c r="B37" s="489" t="s">
        <v>343</v>
      </c>
      <c r="C37" s="495" t="s">
        <v>371</v>
      </c>
      <c r="D37" s="496"/>
      <c r="E37" s="496"/>
      <c r="F37" s="496"/>
      <c r="G37" s="496"/>
      <c r="H37" s="497">
        <v>1</v>
      </c>
    </row>
    <row r="38" spans="2:8" ht="15" thickBot="1" x14ac:dyDescent="0.35">
      <c r="B38" s="489" t="s">
        <v>344</v>
      </c>
      <c r="C38" s="495" t="s">
        <v>372</v>
      </c>
      <c r="D38" s="496"/>
      <c r="E38" s="496"/>
      <c r="F38" s="496"/>
      <c r="G38" s="496"/>
      <c r="H38" s="497">
        <v>1</v>
      </c>
    </row>
    <row r="39" spans="2:8" ht="15" thickBot="1" x14ac:dyDescent="0.35">
      <c r="B39" s="489" t="s">
        <v>345</v>
      </c>
      <c r="C39" s="495" t="s">
        <v>373</v>
      </c>
      <c r="D39" s="496"/>
      <c r="E39" s="496"/>
      <c r="F39" s="496"/>
      <c r="G39" s="496"/>
      <c r="H39" s="497">
        <v>1</v>
      </c>
    </row>
    <row r="40" spans="2:8" ht="15" thickBot="1" x14ac:dyDescent="0.35">
      <c r="B40" s="489" t="s">
        <v>346</v>
      </c>
      <c r="C40" s="495"/>
      <c r="D40" s="496"/>
      <c r="E40" s="496"/>
      <c r="F40" s="496"/>
      <c r="G40" s="496"/>
      <c r="H40" s="497"/>
    </row>
    <row r="41" spans="2:8" ht="15" thickBot="1" x14ac:dyDescent="0.35">
      <c r="B41" s="489" t="s">
        <v>347</v>
      </c>
      <c r="C41" s="495"/>
      <c r="D41" s="496"/>
      <c r="E41" s="496"/>
      <c r="F41" s="496"/>
      <c r="G41" s="496"/>
      <c r="H41" s="497"/>
    </row>
    <row r="42" spans="2:8" ht="15" thickBot="1" x14ac:dyDescent="0.35">
      <c r="B42" s="489" t="s">
        <v>348</v>
      </c>
      <c r="C42" s="495"/>
      <c r="D42" s="496"/>
      <c r="E42" s="496"/>
      <c r="F42" s="496"/>
      <c r="G42" s="496"/>
      <c r="H42" s="497"/>
    </row>
    <row r="43" spans="2:8" ht="15" thickBot="1" x14ac:dyDescent="0.35">
      <c r="B43" s="489" t="s">
        <v>349</v>
      </c>
      <c r="C43" s="165"/>
      <c r="D43" s="183"/>
      <c r="E43" s="183"/>
      <c r="F43" s="183"/>
      <c r="G43" s="183"/>
      <c r="H43" s="186"/>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25" sqref="C25"/>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25"/>
      <c r="D1" s="507" t="s">
        <v>10</v>
      </c>
      <c r="E1" s="508"/>
      <c r="F1" s="508"/>
      <c r="G1" s="508"/>
      <c r="H1" s="508"/>
      <c r="I1" s="66" t="s">
        <v>11</v>
      </c>
      <c r="J1" s="67" t="s">
        <v>12</v>
      </c>
      <c r="K1" s="65"/>
    </row>
    <row r="2" spans="1:13" ht="21.6" thickTop="1" thickBot="1" x14ac:dyDescent="0.35">
      <c r="A2" s="57"/>
      <c r="B2" s="57" t="s">
        <v>4</v>
      </c>
      <c r="C2" s="57" t="s">
        <v>2</v>
      </c>
      <c r="D2" s="58" t="s">
        <v>13</v>
      </c>
      <c r="E2" s="59" t="s">
        <v>14</v>
      </c>
      <c r="F2" s="59" t="s">
        <v>15</v>
      </c>
      <c r="G2" s="59" t="s">
        <v>16</v>
      </c>
      <c r="H2" s="60" t="s">
        <v>17</v>
      </c>
      <c r="I2" s="61"/>
      <c r="J2" s="62"/>
      <c r="K2" s="63" t="s">
        <v>18</v>
      </c>
      <c r="M2" s="26"/>
    </row>
    <row r="3" spans="1:13" ht="15.6" thickTop="1" thickBot="1" x14ac:dyDescent="0.35">
      <c r="A3" s="36" t="s">
        <v>19</v>
      </c>
      <c r="B3" s="28" t="s">
        <v>374</v>
      </c>
      <c r="C3" s="28"/>
      <c r="D3" s="29">
        <f>'A1'!Q4</f>
        <v>2</v>
      </c>
      <c r="E3" s="29">
        <f>'A1'!R4</f>
        <v>2</v>
      </c>
      <c r="F3" s="29">
        <f>'A1'!S4</f>
        <v>2</v>
      </c>
      <c r="G3" s="29">
        <f>'A1'!T4</f>
        <v>2</v>
      </c>
      <c r="H3" s="29">
        <f>'A1'!U4</f>
        <v>2</v>
      </c>
      <c r="I3" s="29">
        <v>3</v>
      </c>
      <c r="J3" s="29">
        <v>4</v>
      </c>
      <c r="K3" s="64">
        <f t="shared" ref="K3:K8" si="0">MAX(D3:J3)</f>
        <v>4</v>
      </c>
    </row>
    <row r="4" spans="1:13" ht="15" thickBot="1" x14ac:dyDescent="0.35">
      <c r="A4" s="36" t="s">
        <v>20</v>
      </c>
      <c r="B4" s="28" t="s">
        <v>375</v>
      </c>
      <c r="C4" s="28"/>
      <c r="D4" s="29">
        <v>0</v>
      </c>
      <c r="E4" s="29">
        <v>0</v>
      </c>
      <c r="F4" s="29">
        <v>1</v>
      </c>
      <c r="G4" s="29">
        <v>2</v>
      </c>
      <c r="H4" s="29">
        <v>4</v>
      </c>
      <c r="I4" s="29">
        <v>2</v>
      </c>
      <c r="J4" s="29">
        <v>3</v>
      </c>
      <c r="K4" s="64">
        <f t="shared" si="0"/>
        <v>4</v>
      </c>
    </row>
    <row r="5" spans="1:13" ht="15" thickBot="1" x14ac:dyDescent="0.35">
      <c r="A5" s="36" t="s">
        <v>21</v>
      </c>
      <c r="B5" s="28" t="s">
        <v>376</v>
      </c>
      <c r="C5" s="28"/>
      <c r="D5" s="29">
        <v>1</v>
      </c>
      <c r="E5" s="29">
        <v>2</v>
      </c>
      <c r="F5" s="29">
        <v>3</v>
      </c>
      <c r="G5" s="29">
        <v>4</v>
      </c>
      <c r="H5" s="29">
        <v>4</v>
      </c>
      <c r="I5" s="29">
        <v>3</v>
      </c>
      <c r="J5" s="29">
        <v>4</v>
      </c>
      <c r="K5" s="64">
        <f t="shared" si="0"/>
        <v>4</v>
      </c>
    </row>
    <row r="6" spans="1:13" ht="15" thickBot="1" x14ac:dyDescent="0.35">
      <c r="A6" s="36" t="s">
        <v>22</v>
      </c>
      <c r="B6" s="28"/>
      <c r="C6" s="28"/>
      <c r="D6" s="29"/>
      <c r="E6" s="29"/>
      <c r="F6" s="29"/>
      <c r="G6" s="29"/>
      <c r="H6" s="29"/>
      <c r="I6" s="29"/>
      <c r="J6" s="29"/>
      <c r="K6" s="64">
        <f t="shared" si="0"/>
        <v>0</v>
      </c>
    </row>
    <row r="7" spans="1:13" ht="15" thickBot="1" x14ac:dyDescent="0.35">
      <c r="A7" s="36" t="s">
        <v>23</v>
      </c>
      <c r="B7" s="28"/>
      <c r="C7" s="28"/>
      <c r="D7" s="29"/>
      <c r="E7" s="29"/>
      <c r="F7" s="29"/>
      <c r="G7" s="29"/>
      <c r="H7" s="29"/>
      <c r="I7" s="29"/>
      <c r="J7" s="29"/>
      <c r="K7" s="64">
        <f t="shared" si="0"/>
        <v>0</v>
      </c>
    </row>
    <row r="8" spans="1:13" ht="15" thickBot="1" x14ac:dyDescent="0.35">
      <c r="A8" s="250" t="s">
        <v>24</v>
      </c>
      <c r="B8" s="187"/>
      <c r="C8" s="187"/>
      <c r="D8" s="29"/>
      <c r="E8" s="29"/>
      <c r="F8" s="29"/>
      <c r="G8" s="29"/>
      <c r="H8" s="29"/>
      <c r="I8" s="29"/>
      <c r="J8" s="29"/>
      <c r="K8" s="64">
        <f t="shared" si="0"/>
        <v>0</v>
      </c>
    </row>
    <row r="9" spans="1:13" ht="15" thickBot="1" x14ac:dyDescent="0.35">
      <c r="C9" s="25"/>
      <c r="D9" s="30">
        <f t="shared" ref="D9:J9" si="1">MAX(D3:D8)</f>
        <v>2</v>
      </c>
      <c r="E9" s="31">
        <f t="shared" si="1"/>
        <v>2</v>
      </c>
      <c r="F9" s="31">
        <f t="shared" si="1"/>
        <v>3</v>
      </c>
      <c r="G9" s="31">
        <f t="shared" si="1"/>
        <v>4</v>
      </c>
      <c r="H9" s="31">
        <f t="shared" si="1"/>
        <v>4</v>
      </c>
      <c r="I9" s="31">
        <f t="shared" si="1"/>
        <v>3</v>
      </c>
      <c r="J9" s="31">
        <f t="shared" si="1"/>
        <v>4</v>
      </c>
      <c r="K9" s="32"/>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90" zoomScaleNormal="90" workbookViewId="0">
      <selection activeCell="L20" sqref="L20"/>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09" t="s">
        <v>374</v>
      </c>
      <c r="E2" s="510"/>
      <c r="F2" s="189"/>
      <c r="G2" s="189"/>
      <c r="H2" s="189"/>
      <c r="K2"/>
      <c r="L2" s="536" t="s">
        <v>25</v>
      </c>
      <c r="M2" s="537"/>
      <c r="N2" s="537"/>
      <c r="O2"/>
      <c r="P2"/>
      <c r="Q2" s="538" t="s">
        <v>10</v>
      </c>
      <c r="R2" s="539"/>
      <c r="S2" s="539"/>
      <c r="T2" s="539"/>
      <c r="U2" s="539"/>
      <c r="V2" s="263" t="s">
        <v>26</v>
      </c>
      <c r="W2" s="263" t="s">
        <v>12</v>
      </c>
      <c r="X2" s="41"/>
    </row>
    <row r="3" spans="2:24" s="152" customFormat="1" ht="15" thickBot="1" x14ac:dyDescent="0.35">
      <c r="B3" s="518" t="s">
        <v>10</v>
      </c>
      <c r="C3" s="519"/>
      <c r="D3" s="519"/>
      <c r="E3" s="519"/>
      <c r="F3" s="519"/>
      <c r="G3" s="519"/>
      <c r="H3" s="520"/>
      <c r="K3"/>
      <c r="L3" s="266" t="s">
        <v>0</v>
      </c>
      <c r="M3" s="532" t="s">
        <v>27</v>
      </c>
      <c r="N3" s="532"/>
      <c r="O3"/>
      <c r="P3"/>
      <c r="Q3" s="2" t="s">
        <v>28</v>
      </c>
      <c r="R3" s="3" t="s">
        <v>29</v>
      </c>
      <c r="S3" s="3" t="s">
        <v>30</v>
      </c>
      <c r="T3" s="3" t="s">
        <v>31</v>
      </c>
      <c r="U3" s="3" t="s">
        <v>32</v>
      </c>
      <c r="V3" s="2"/>
      <c r="W3" s="3"/>
      <c r="X3" s="4" t="s">
        <v>18</v>
      </c>
    </row>
    <row r="4" spans="2:24" s="152" customFormat="1" ht="31.5" customHeight="1" thickTop="1" thickBot="1" x14ac:dyDescent="0.35">
      <c r="B4" s="528" t="s">
        <v>33</v>
      </c>
      <c r="C4" s="529"/>
      <c r="D4" s="521"/>
      <c r="E4" s="522"/>
      <c r="F4" s="522"/>
      <c r="G4" s="522"/>
      <c r="H4" s="523"/>
      <c r="K4"/>
      <c r="L4" s="10" t="s">
        <v>19</v>
      </c>
      <c r="M4" s="24" t="s">
        <v>374</v>
      </c>
      <c r="N4" s="10"/>
      <c r="O4"/>
      <c r="P4"/>
      <c r="Q4" s="54">
        <f>D6</f>
        <v>2</v>
      </c>
      <c r="R4" s="55">
        <f t="shared" ref="R4:U4" si="0">E6</f>
        <v>2</v>
      </c>
      <c r="S4" s="55">
        <f t="shared" si="0"/>
        <v>2</v>
      </c>
      <c r="T4" s="55">
        <f t="shared" si="0"/>
        <v>2</v>
      </c>
      <c r="U4" s="55">
        <f t="shared" si="0"/>
        <v>2</v>
      </c>
      <c r="V4" s="55">
        <f>D27</f>
        <v>2</v>
      </c>
      <c r="W4" s="56">
        <f>D48</f>
        <v>3</v>
      </c>
      <c r="X4" s="15">
        <f>MAX(Q4:W4)</f>
        <v>3</v>
      </c>
    </row>
    <row r="5" spans="2:24" s="152" customFormat="1" ht="15" thickBot="1" x14ac:dyDescent="0.35">
      <c r="B5" s="190"/>
      <c r="C5" s="191"/>
      <c r="D5" s="192"/>
      <c r="E5" s="192"/>
      <c r="F5" s="192"/>
      <c r="G5" s="192"/>
      <c r="H5" s="192"/>
      <c r="K5"/>
      <c r="L5" s="540" t="s">
        <v>397</v>
      </c>
      <c r="M5" s="540"/>
      <c r="N5" s="540"/>
      <c r="O5"/>
      <c r="P5"/>
      <c r="Q5" s="541" t="s">
        <v>34</v>
      </c>
      <c r="R5" s="542"/>
      <c r="S5" s="542"/>
      <c r="T5" s="542"/>
      <c r="U5" s="542"/>
      <c r="V5" s="269" t="s">
        <v>34</v>
      </c>
      <c r="W5" s="268" t="s">
        <v>34</v>
      </c>
      <c r="X5" s="16"/>
    </row>
    <row r="6" spans="2:24" s="152" customFormat="1" ht="15" thickBot="1" x14ac:dyDescent="0.35">
      <c r="B6" s="511" t="s">
        <v>35</v>
      </c>
      <c r="C6" s="512"/>
      <c r="D6" s="524">
        <f>MAX(D8:D23)</f>
        <v>2</v>
      </c>
      <c r="E6" s="524">
        <f>MAX(E8:E23)</f>
        <v>2</v>
      </c>
      <c r="F6" s="524">
        <f>MAX(F8:F23)</f>
        <v>2</v>
      </c>
      <c r="G6" s="524">
        <f>MAX(G8:G23)</f>
        <v>2</v>
      </c>
      <c r="H6" s="524">
        <f>MAX(H8:H23)</f>
        <v>2</v>
      </c>
      <c r="K6"/>
      <c r="L6" s="533"/>
      <c r="M6" s="533"/>
      <c r="N6" s="264"/>
      <c r="O6"/>
      <c r="P6"/>
      <c r="Q6" s="534"/>
      <c r="R6" s="535"/>
      <c r="S6" s="535"/>
      <c r="T6" s="535"/>
      <c r="U6" s="535"/>
      <c r="V6" s="267"/>
      <c r="W6" s="265"/>
      <c r="X6" s="543"/>
    </row>
    <row r="7" spans="2:24" s="152" customFormat="1" ht="15" thickBot="1" x14ac:dyDescent="0.35">
      <c r="B7" s="513"/>
      <c r="C7" s="514"/>
      <c r="D7" s="525"/>
      <c r="E7" s="525"/>
      <c r="F7" s="525"/>
      <c r="G7" s="525"/>
      <c r="H7" s="525"/>
      <c r="K7"/>
      <c r="L7" s="533"/>
      <c r="M7" s="533"/>
      <c r="N7" s="264"/>
      <c r="O7"/>
      <c r="P7"/>
      <c r="Q7" s="545"/>
      <c r="R7" s="546"/>
      <c r="S7" s="546"/>
      <c r="T7" s="546"/>
      <c r="U7" s="546"/>
      <c r="V7" s="265"/>
      <c r="W7" s="265"/>
      <c r="X7" s="544"/>
    </row>
    <row r="8" spans="2:24" customFormat="1" ht="15" customHeight="1" thickTop="1" thickBot="1" x14ac:dyDescent="0.35">
      <c r="B8" s="515" t="s">
        <v>36</v>
      </c>
      <c r="C8" s="193" t="s">
        <v>37</v>
      </c>
      <c r="D8" s="194">
        <v>1</v>
      </c>
      <c r="E8" s="194">
        <v>1</v>
      </c>
      <c r="F8" s="194">
        <v>1</v>
      </c>
      <c r="G8" s="194">
        <v>1</v>
      </c>
      <c r="H8" s="194">
        <v>1</v>
      </c>
    </row>
    <row r="9" spans="2:24" customFormat="1" ht="15.6" thickTop="1" thickBot="1" x14ac:dyDescent="0.35">
      <c r="B9" s="516"/>
      <c r="C9" s="195" t="s">
        <v>38</v>
      </c>
      <c r="D9" s="194">
        <v>0</v>
      </c>
      <c r="E9" s="194">
        <v>0</v>
      </c>
      <c r="F9" s="194">
        <v>0</v>
      </c>
      <c r="G9" s="194">
        <v>0</v>
      </c>
      <c r="H9" s="194">
        <v>0</v>
      </c>
      <c r="L9" s="547" t="s">
        <v>39</v>
      </c>
      <c r="M9" s="548"/>
      <c r="N9" s="548"/>
      <c r="O9" s="549"/>
      <c r="Q9" s="538" t="s">
        <v>10</v>
      </c>
      <c r="R9" s="539"/>
      <c r="S9" s="539"/>
      <c r="T9" s="539"/>
      <c r="U9" s="539"/>
      <c r="V9" s="263" t="s">
        <v>26</v>
      </c>
      <c r="W9" s="263" t="s">
        <v>12</v>
      </c>
      <c r="X9" s="41"/>
    </row>
    <row r="10" spans="2:24" customFormat="1" ht="27.6" thickTop="1" thickBot="1" x14ac:dyDescent="0.35">
      <c r="B10" s="516"/>
      <c r="C10" s="195" t="s">
        <v>40</v>
      </c>
      <c r="D10" s="194">
        <v>0</v>
      </c>
      <c r="E10" s="194">
        <v>0</v>
      </c>
      <c r="F10" s="194">
        <v>0</v>
      </c>
      <c r="G10" s="194">
        <v>0</v>
      </c>
      <c r="H10" s="194">
        <v>0</v>
      </c>
      <c r="L10" s="266" t="s">
        <v>0</v>
      </c>
      <c r="M10" s="532" t="s">
        <v>39</v>
      </c>
      <c r="N10" s="532" t="s">
        <v>5</v>
      </c>
      <c r="O10" s="39" t="s">
        <v>2</v>
      </c>
      <c r="Q10" s="2" t="s">
        <v>28</v>
      </c>
      <c r="R10" s="3" t="s">
        <v>29</v>
      </c>
      <c r="S10" s="3" t="s">
        <v>30</v>
      </c>
      <c r="T10" s="3" t="s">
        <v>31</v>
      </c>
      <c r="U10" s="3" t="s">
        <v>32</v>
      </c>
      <c r="V10" s="2"/>
      <c r="W10" s="3"/>
      <c r="X10" s="6" t="s">
        <v>18</v>
      </c>
    </row>
    <row r="11" spans="2:24" customFormat="1" ht="15.6" thickTop="1" thickBot="1" x14ac:dyDescent="0.35">
      <c r="B11" s="516"/>
      <c r="C11" s="195" t="s">
        <v>41</v>
      </c>
      <c r="D11" s="194">
        <v>1</v>
      </c>
      <c r="E11" s="194">
        <v>1</v>
      </c>
      <c r="F11" s="194">
        <v>1</v>
      </c>
      <c r="G11" s="194">
        <v>1</v>
      </c>
      <c r="H11" s="194">
        <v>1</v>
      </c>
      <c r="L11" s="7"/>
      <c r="M11" s="23" t="s">
        <v>377</v>
      </c>
      <c r="N11" s="8"/>
      <c r="O11" s="8"/>
      <c r="Q11" s="42">
        <f>Q$4</f>
        <v>2</v>
      </c>
      <c r="R11" s="43">
        <f t="shared" ref="R11:W11" si="1">R$4</f>
        <v>2</v>
      </c>
      <c r="S11" s="43">
        <f t="shared" si="1"/>
        <v>2</v>
      </c>
      <c r="T11" s="43">
        <f t="shared" si="1"/>
        <v>2</v>
      </c>
      <c r="U11" s="43">
        <f t="shared" si="1"/>
        <v>2</v>
      </c>
      <c r="V11" s="43">
        <f t="shared" si="1"/>
        <v>2</v>
      </c>
      <c r="W11" s="44">
        <f t="shared" si="1"/>
        <v>3</v>
      </c>
      <c r="X11" s="45">
        <f>MAX(Q11:W11)</f>
        <v>3</v>
      </c>
    </row>
    <row r="12" spans="2:24" customFormat="1" ht="27.6" thickTop="1" thickBot="1" x14ac:dyDescent="0.35">
      <c r="B12" s="516"/>
      <c r="C12" s="195" t="s">
        <v>42</v>
      </c>
      <c r="D12" s="194">
        <v>0</v>
      </c>
      <c r="E12" s="194">
        <v>0</v>
      </c>
      <c r="F12" s="194">
        <v>0</v>
      </c>
      <c r="G12" s="194">
        <v>0</v>
      </c>
      <c r="H12" s="194">
        <v>0</v>
      </c>
    </row>
    <row r="13" spans="2:24" customFormat="1" ht="15.6" thickTop="1" thickBot="1" x14ac:dyDescent="0.35">
      <c r="B13" s="516"/>
      <c r="C13" s="195" t="s">
        <v>43</v>
      </c>
      <c r="D13" s="194">
        <v>2</v>
      </c>
      <c r="E13" s="194">
        <v>2</v>
      </c>
      <c r="F13" s="194">
        <v>2</v>
      </c>
      <c r="G13" s="194">
        <v>2</v>
      </c>
      <c r="H13" s="194">
        <v>2</v>
      </c>
      <c r="L13" s="547" t="s">
        <v>44</v>
      </c>
      <c r="M13" s="548"/>
      <c r="N13" s="548"/>
      <c r="O13" s="549"/>
      <c r="Q13" s="538" t="s">
        <v>10</v>
      </c>
      <c r="R13" s="539"/>
      <c r="S13" s="539"/>
      <c r="T13" s="539"/>
      <c r="U13" s="539"/>
      <c r="V13" s="263" t="s">
        <v>26</v>
      </c>
      <c r="W13" s="263" t="s">
        <v>12</v>
      </c>
      <c r="X13" s="41"/>
    </row>
    <row r="14" spans="2:24" customFormat="1" ht="23.25" customHeight="1" thickTop="1" thickBot="1" x14ac:dyDescent="0.35">
      <c r="B14" s="516"/>
      <c r="C14" s="195" t="s">
        <v>45</v>
      </c>
      <c r="D14" s="194">
        <v>2</v>
      </c>
      <c r="E14" s="194">
        <v>2</v>
      </c>
      <c r="F14" s="194">
        <v>2</v>
      </c>
      <c r="G14" s="194">
        <v>2</v>
      </c>
      <c r="H14" s="194">
        <v>2</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16"/>
      <c r="C15" s="195" t="s">
        <v>46</v>
      </c>
      <c r="D15" s="194">
        <v>0</v>
      </c>
      <c r="E15" s="194">
        <v>0</v>
      </c>
      <c r="F15" s="194">
        <v>0</v>
      </c>
      <c r="G15" s="194">
        <v>0</v>
      </c>
      <c r="H15" s="194">
        <v>0</v>
      </c>
      <c r="L15" s="9"/>
      <c r="M15" s="8" t="s">
        <v>357</v>
      </c>
      <c r="N15" s="264"/>
      <c r="O15" s="13"/>
      <c r="Q15" s="46">
        <f>Q$4</f>
        <v>2</v>
      </c>
      <c r="R15" s="47">
        <f t="shared" ref="R15:W26" si="2">R$4</f>
        <v>2</v>
      </c>
      <c r="S15" s="47">
        <f t="shared" si="2"/>
        <v>2</v>
      </c>
      <c r="T15" s="47">
        <f t="shared" si="2"/>
        <v>2</v>
      </c>
      <c r="U15" s="47">
        <f t="shared" si="2"/>
        <v>2</v>
      </c>
      <c r="V15" s="47">
        <f t="shared" si="2"/>
        <v>2</v>
      </c>
      <c r="W15" s="48">
        <f t="shared" si="2"/>
        <v>3</v>
      </c>
      <c r="X15" s="27">
        <f>MAX(Q15:W15)</f>
        <v>3</v>
      </c>
    </row>
    <row r="16" spans="2:24" customFormat="1" ht="27.6" thickTop="1" thickBot="1" x14ac:dyDescent="0.35">
      <c r="B16" s="516"/>
      <c r="C16" s="195" t="s">
        <v>47</v>
      </c>
      <c r="D16" s="194">
        <v>0</v>
      </c>
      <c r="E16" s="194">
        <v>0</v>
      </c>
      <c r="F16" s="194">
        <v>0</v>
      </c>
      <c r="G16" s="194">
        <v>0</v>
      </c>
      <c r="H16" s="194">
        <v>0</v>
      </c>
      <c r="L16" s="9"/>
      <c r="M16" s="8" t="s">
        <v>358</v>
      </c>
      <c r="N16" s="264"/>
      <c r="O16" s="13"/>
      <c r="Q16" s="49">
        <f t="shared" ref="Q16:Q26" si="3">Q$4</f>
        <v>2</v>
      </c>
      <c r="R16" s="12">
        <f t="shared" si="2"/>
        <v>2</v>
      </c>
      <c r="S16" s="12">
        <f t="shared" si="2"/>
        <v>2</v>
      </c>
      <c r="T16" s="12">
        <f t="shared" si="2"/>
        <v>2</v>
      </c>
      <c r="U16" s="12">
        <f t="shared" si="2"/>
        <v>2</v>
      </c>
      <c r="V16" s="12">
        <f t="shared" si="2"/>
        <v>2</v>
      </c>
      <c r="W16" s="50">
        <f t="shared" si="2"/>
        <v>3</v>
      </c>
      <c r="X16" s="27">
        <f t="shared" ref="X16:X25" si="4">MAX(Q16:W16)</f>
        <v>3</v>
      </c>
    </row>
    <row r="17" spans="2:24" customFormat="1" ht="27.6" thickTop="1" thickBot="1" x14ac:dyDescent="0.35">
      <c r="B17" s="516"/>
      <c r="C17" s="195" t="s">
        <v>48</v>
      </c>
      <c r="D17" s="194">
        <v>2</v>
      </c>
      <c r="E17" s="194">
        <v>2</v>
      </c>
      <c r="F17" s="194">
        <v>2</v>
      </c>
      <c r="G17" s="194">
        <v>2</v>
      </c>
      <c r="H17" s="194">
        <v>2</v>
      </c>
      <c r="L17" s="7"/>
      <c r="M17" s="23"/>
      <c r="N17" s="264"/>
      <c r="O17" s="13"/>
      <c r="Q17" s="49">
        <f t="shared" si="3"/>
        <v>2</v>
      </c>
      <c r="R17" s="12">
        <f t="shared" si="2"/>
        <v>2</v>
      </c>
      <c r="S17" s="12">
        <f t="shared" si="2"/>
        <v>2</v>
      </c>
      <c r="T17" s="12">
        <f t="shared" si="2"/>
        <v>2</v>
      </c>
      <c r="U17" s="12">
        <f t="shared" si="2"/>
        <v>2</v>
      </c>
      <c r="V17" s="12">
        <f t="shared" si="2"/>
        <v>2</v>
      </c>
      <c r="W17" s="50">
        <f t="shared" si="2"/>
        <v>3</v>
      </c>
      <c r="X17" s="27">
        <f t="shared" si="4"/>
        <v>3</v>
      </c>
    </row>
    <row r="18" spans="2:24" customFormat="1" ht="15.6" thickTop="1" thickBot="1" x14ac:dyDescent="0.35">
      <c r="B18" s="516"/>
      <c r="C18" s="195" t="s">
        <v>49</v>
      </c>
      <c r="D18" s="194">
        <v>1</v>
      </c>
      <c r="E18" s="194">
        <v>1</v>
      </c>
      <c r="F18" s="194">
        <v>1</v>
      </c>
      <c r="G18" s="194">
        <v>1</v>
      </c>
      <c r="H18" s="194">
        <v>1</v>
      </c>
      <c r="L18" s="7"/>
      <c r="M18" s="23"/>
      <c r="N18" s="264"/>
      <c r="O18" s="13"/>
      <c r="Q18" s="49">
        <f t="shared" si="3"/>
        <v>2</v>
      </c>
      <c r="R18" s="12">
        <f t="shared" si="2"/>
        <v>2</v>
      </c>
      <c r="S18" s="12">
        <f t="shared" si="2"/>
        <v>2</v>
      </c>
      <c r="T18" s="12">
        <f t="shared" si="2"/>
        <v>2</v>
      </c>
      <c r="U18" s="12">
        <f t="shared" si="2"/>
        <v>2</v>
      </c>
      <c r="V18" s="12">
        <f t="shared" si="2"/>
        <v>2</v>
      </c>
      <c r="W18" s="50">
        <f t="shared" si="2"/>
        <v>3</v>
      </c>
      <c r="X18" s="27">
        <f t="shared" si="4"/>
        <v>3</v>
      </c>
    </row>
    <row r="19" spans="2:24" customFormat="1" ht="15.6" thickTop="1" thickBot="1" x14ac:dyDescent="0.35">
      <c r="B19" s="516"/>
      <c r="C19" s="195" t="s">
        <v>50</v>
      </c>
      <c r="D19" s="194">
        <v>1</v>
      </c>
      <c r="E19" s="194">
        <v>1</v>
      </c>
      <c r="F19" s="194">
        <v>1</v>
      </c>
      <c r="G19" s="194">
        <v>1</v>
      </c>
      <c r="H19" s="194">
        <v>1</v>
      </c>
      <c r="L19" s="7"/>
      <c r="M19" s="23"/>
      <c r="N19" s="264"/>
      <c r="O19" s="13"/>
      <c r="Q19" s="49">
        <f t="shared" si="3"/>
        <v>2</v>
      </c>
      <c r="R19" s="12">
        <f t="shared" si="2"/>
        <v>2</v>
      </c>
      <c r="S19" s="12">
        <f t="shared" si="2"/>
        <v>2</v>
      </c>
      <c r="T19" s="12">
        <f t="shared" si="2"/>
        <v>2</v>
      </c>
      <c r="U19" s="12">
        <f t="shared" si="2"/>
        <v>2</v>
      </c>
      <c r="V19" s="12">
        <f t="shared" si="2"/>
        <v>2</v>
      </c>
      <c r="W19" s="50">
        <f t="shared" si="2"/>
        <v>3</v>
      </c>
      <c r="X19" s="27">
        <f t="shared" si="4"/>
        <v>3</v>
      </c>
    </row>
    <row r="20" spans="2:24" customFormat="1" ht="15.6" thickTop="1" thickBot="1" x14ac:dyDescent="0.35">
      <c r="B20" s="516"/>
      <c r="C20" s="195" t="s">
        <v>51</v>
      </c>
      <c r="D20" s="194">
        <v>1</v>
      </c>
      <c r="E20" s="194">
        <v>1</v>
      </c>
      <c r="F20" s="194">
        <v>1</v>
      </c>
      <c r="G20" s="194">
        <v>1</v>
      </c>
      <c r="H20" s="194">
        <v>1</v>
      </c>
      <c r="L20" s="7"/>
      <c r="M20" s="23"/>
      <c r="N20" s="264"/>
      <c r="O20" s="13"/>
      <c r="Q20" s="49">
        <f t="shared" si="3"/>
        <v>2</v>
      </c>
      <c r="R20" s="12">
        <f t="shared" si="2"/>
        <v>2</v>
      </c>
      <c r="S20" s="12">
        <f t="shared" si="2"/>
        <v>2</v>
      </c>
      <c r="T20" s="12">
        <f t="shared" si="2"/>
        <v>2</v>
      </c>
      <c r="U20" s="12">
        <f t="shared" si="2"/>
        <v>2</v>
      </c>
      <c r="V20" s="12">
        <f t="shared" si="2"/>
        <v>2</v>
      </c>
      <c r="W20" s="50">
        <f t="shared" si="2"/>
        <v>3</v>
      </c>
      <c r="X20" s="27">
        <f t="shared" si="4"/>
        <v>3</v>
      </c>
    </row>
    <row r="21" spans="2:24" customFormat="1" ht="15.6" thickTop="1" thickBot="1" x14ac:dyDescent="0.35">
      <c r="B21" s="516"/>
      <c r="C21" s="196" t="s">
        <v>52</v>
      </c>
      <c r="D21" s="194">
        <v>2</v>
      </c>
      <c r="E21" s="194">
        <v>2</v>
      </c>
      <c r="F21" s="194">
        <v>2</v>
      </c>
      <c r="G21" s="194">
        <v>2</v>
      </c>
      <c r="H21" s="194">
        <v>2</v>
      </c>
      <c r="L21" s="7"/>
      <c r="M21" s="23"/>
      <c r="N21" s="264"/>
      <c r="O21" s="13"/>
      <c r="Q21" s="49">
        <f t="shared" si="3"/>
        <v>2</v>
      </c>
      <c r="R21" s="12">
        <f t="shared" si="2"/>
        <v>2</v>
      </c>
      <c r="S21" s="12">
        <f t="shared" si="2"/>
        <v>2</v>
      </c>
      <c r="T21" s="12">
        <f t="shared" si="2"/>
        <v>2</v>
      </c>
      <c r="U21" s="12">
        <f t="shared" si="2"/>
        <v>2</v>
      </c>
      <c r="V21" s="12">
        <f t="shared" si="2"/>
        <v>2</v>
      </c>
      <c r="W21" s="50">
        <f t="shared" si="2"/>
        <v>3</v>
      </c>
      <c r="X21" s="27">
        <f t="shared" si="4"/>
        <v>3</v>
      </c>
    </row>
    <row r="22" spans="2:24" customFormat="1" ht="15.6" thickTop="1" thickBot="1" x14ac:dyDescent="0.35">
      <c r="B22" s="516"/>
      <c r="C22" s="196" t="s">
        <v>53</v>
      </c>
      <c r="D22" s="194">
        <v>2</v>
      </c>
      <c r="E22" s="194">
        <v>2</v>
      </c>
      <c r="F22" s="194">
        <v>2</v>
      </c>
      <c r="G22" s="194">
        <v>2</v>
      </c>
      <c r="H22" s="194">
        <v>2</v>
      </c>
      <c r="L22" s="7"/>
      <c r="M22" s="23"/>
      <c r="N22" s="264"/>
      <c r="O22" s="13"/>
      <c r="Q22" s="49">
        <f t="shared" si="3"/>
        <v>2</v>
      </c>
      <c r="R22" s="12">
        <f t="shared" si="2"/>
        <v>2</v>
      </c>
      <c r="S22" s="12">
        <f t="shared" si="2"/>
        <v>2</v>
      </c>
      <c r="T22" s="12">
        <f t="shared" si="2"/>
        <v>2</v>
      </c>
      <c r="U22" s="12">
        <f t="shared" si="2"/>
        <v>2</v>
      </c>
      <c r="V22" s="12">
        <f t="shared" si="2"/>
        <v>2</v>
      </c>
      <c r="W22" s="50">
        <f t="shared" si="2"/>
        <v>3</v>
      </c>
      <c r="X22" s="27">
        <f t="shared" si="4"/>
        <v>3</v>
      </c>
    </row>
    <row r="23" spans="2:24" customFormat="1" ht="27.6" thickTop="1" thickBot="1" x14ac:dyDescent="0.35">
      <c r="B23" s="517"/>
      <c r="C23" s="197" t="s">
        <v>54</v>
      </c>
      <c r="D23" s="194">
        <v>1</v>
      </c>
      <c r="E23" s="194">
        <v>1</v>
      </c>
      <c r="F23" s="194">
        <v>1</v>
      </c>
      <c r="G23" s="194">
        <v>1</v>
      </c>
      <c r="H23" s="194">
        <v>1</v>
      </c>
      <c r="L23" s="7"/>
      <c r="M23" s="23"/>
      <c r="N23" s="264"/>
      <c r="O23" s="13"/>
      <c r="Q23" s="49">
        <f t="shared" si="3"/>
        <v>2</v>
      </c>
      <c r="R23" s="12">
        <f t="shared" si="2"/>
        <v>2</v>
      </c>
      <c r="S23" s="12">
        <f t="shared" si="2"/>
        <v>2</v>
      </c>
      <c r="T23" s="12">
        <f t="shared" si="2"/>
        <v>2</v>
      </c>
      <c r="U23" s="12">
        <f t="shared" si="2"/>
        <v>2</v>
      </c>
      <c r="V23" s="12">
        <f t="shared" si="2"/>
        <v>2</v>
      </c>
      <c r="W23" s="50">
        <f t="shared" si="2"/>
        <v>3</v>
      </c>
      <c r="X23" s="27">
        <f t="shared" si="4"/>
        <v>3</v>
      </c>
    </row>
    <row r="24" spans="2:24" s="152" customFormat="1" ht="15" thickBot="1" x14ac:dyDescent="0.35">
      <c r="B24" s="518" t="s">
        <v>26</v>
      </c>
      <c r="C24" s="526"/>
      <c r="D24" s="526"/>
      <c r="E24" s="526"/>
      <c r="F24" s="526"/>
      <c r="G24" s="526"/>
      <c r="H24" s="527"/>
      <c r="K24"/>
      <c r="L24" s="7"/>
      <c r="M24" s="23"/>
      <c r="N24" s="264"/>
      <c r="O24" s="13"/>
      <c r="P24"/>
      <c r="Q24" s="49">
        <f t="shared" si="3"/>
        <v>2</v>
      </c>
      <c r="R24" s="12">
        <f t="shared" si="2"/>
        <v>2</v>
      </c>
      <c r="S24" s="12">
        <f t="shared" si="2"/>
        <v>2</v>
      </c>
      <c r="T24" s="12">
        <f t="shared" si="2"/>
        <v>2</v>
      </c>
      <c r="U24" s="12">
        <f t="shared" si="2"/>
        <v>2</v>
      </c>
      <c r="V24" s="12">
        <f t="shared" si="2"/>
        <v>2</v>
      </c>
      <c r="W24" s="50">
        <f t="shared" si="2"/>
        <v>3</v>
      </c>
      <c r="X24" s="27">
        <f t="shared" si="4"/>
        <v>3</v>
      </c>
    </row>
    <row r="25" spans="2:24" s="152" customFormat="1" x14ac:dyDescent="0.3">
      <c r="B25" s="511" t="s">
        <v>33</v>
      </c>
      <c r="C25" s="512"/>
      <c r="D25" s="552"/>
      <c r="E25" s="553"/>
      <c r="F25" s="553"/>
      <c r="G25" s="553"/>
      <c r="H25" s="554"/>
      <c r="K25"/>
      <c r="L25" s="7"/>
      <c r="M25" s="23"/>
      <c r="N25" s="264"/>
      <c r="O25" s="13"/>
      <c r="P25"/>
      <c r="Q25" s="251">
        <f t="shared" si="3"/>
        <v>2</v>
      </c>
      <c r="R25" s="252">
        <f t="shared" si="2"/>
        <v>2</v>
      </c>
      <c r="S25" s="252">
        <f t="shared" si="2"/>
        <v>2</v>
      </c>
      <c r="T25" s="252">
        <f t="shared" si="2"/>
        <v>2</v>
      </c>
      <c r="U25" s="252">
        <f t="shared" si="2"/>
        <v>2</v>
      </c>
      <c r="V25" s="252">
        <f t="shared" si="2"/>
        <v>2</v>
      </c>
      <c r="W25" s="253">
        <f t="shared" si="2"/>
        <v>3</v>
      </c>
      <c r="X25" s="27">
        <f t="shared" si="4"/>
        <v>3</v>
      </c>
    </row>
    <row r="26" spans="2:24" s="152" customFormat="1" ht="35.25" customHeight="1" thickBot="1" x14ac:dyDescent="0.35">
      <c r="B26" s="530"/>
      <c r="C26" s="531"/>
      <c r="D26" s="555"/>
      <c r="E26" s="556"/>
      <c r="F26" s="556"/>
      <c r="G26" s="556"/>
      <c r="H26" s="557"/>
      <c r="K26"/>
      <c r="L26" s="7"/>
      <c r="M26" s="23"/>
      <c r="N26" s="23"/>
      <c r="O26" s="23"/>
      <c r="P26"/>
      <c r="Q26" s="51">
        <f t="shared" si="3"/>
        <v>2</v>
      </c>
      <c r="R26" s="52">
        <f t="shared" si="2"/>
        <v>2</v>
      </c>
      <c r="S26" s="52">
        <f t="shared" si="2"/>
        <v>2</v>
      </c>
      <c r="T26" s="52">
        <f t="shared" si="2"/>
        <v>2</v>
      </c>
      <c r="U26" s="52">
        <f t="shared" si="2"/>
        <v>2</v>
      </c>
      <c r="V26" s="52">
        <f t="shared" si="2"/>
        <v>2</v>
      </c>
      <c r="W26" s="53">
        <f t="shared" si="2"/>
        <v>3</v>
      </c>
      <c r="X26" s="254">
        <f t="shared" ref="X26" si="5">MAX(Q26:W26)</f>
        <v>3</v>
      </c>
    </row>
    <row r="27" spans="2:24" s="152" customFormat="1" ht="15" thickBot="1" x14ac:dyDescent="0.35">
      <c r="B27" s="511" t="s">
        <v>35</v>
      </c>
      <c r="C27" s="512"/>
      <c r="D27" s="558">
        <f>MAX(D29:H44)</f>
        <v>2</v>
      </c>
      <c r="E27" s="559"/>
      <c r="F27" s="559"/>
      <c r="G27" s="559"/>
      <c r="H27" s="560"/>
      <c r="K27"/>
      <c r="L27" s="547" t="s">
        <v>55</v>
      </c>
      <c r="M27" s="548"/>
      <c r="N27" s="548"/>
      <c r="O27" s="549"/>
      <c r="P27"/>
      <c r="Q27" s="538" t="s">
        <v>10</v>
      </c>
      <c r="R27" s="539"/>
      <c r="S27" s="539"/>
      <c r="T27" s="539"/>
      <c r="U27" s="539"/>
      <c r="V27" s="263" t="s">
        <v>26</v>
      </c>
      <c r="W27" s="263" t="s">
        <v>12</v>
      </c>
      <c r="X27" s="41"/>
    </row>
    <row r="28" spans="2:24" s="152" customFormat="1" ht="15" thickBot="1" x14ac:dyDescent="0.35">
      <c r="B28" s="513"/>
      <c r="C28" s="514"/>
      <c r="D28" s="561"/>
      <c r="E28" s="562"/>
      <c r="F28" s="562"/>
      <c r="G28" s="562"/>
      <c r="H28" s="563"/>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15" t="s">
        <v>36</v>
      </c>
      <c r="C29" s="193" t="s">
        <v>37</v>
      </c>
      <c r="D29" s="37">
        <v>1</v>
      </c>
      <c r="E29" s="37"/>
      <c r="F29" s="37"/>
      <c r="G29" s="37"/>
      <c r="H29" s="37"/>
      <c r="L29" s="7"/>
      <c r="M29" s="264" t="s">
        <v>368</v>
      </c>
      <c r="N29" s="8"/>
      <c r="O29" s="13"/>
      <c r="Q29" s="46">
        <f t="shared" ref="Q29:W43" si="6">Q$4</f>
        <v>2</v>
      </c>
      <c r="R29" s="47">
        <f t="shared" si="6"/>
        <v>2</v>
      </c>
      <c r="S29" s="47">
        <f t="shared" si="6"/>
        <v>2</v>
      </c>
      <c r="T29" s="47">
        <f t="shared" si="6"/>
        <v>2</v>
      </c>
      <c r="U29" s="47">
        <f t="shared" si="6"/>
        <v>2</v>
      </c>
      <c r="V29" s="47">
        <f t="shared" si="6"/>
        <v>2</v>
      </c>
      <c r="W29" s="48">
        <f t="shared" si="6"/>
        <v>3</v>
      </c>
      <c r="X29" s="15">
        <f t="shared" ref="X29:X42" si="7">MAX(Q29:W29)</f>
        <v>3</v>
      </c>
    </row>
    <row r="30" spans="2:24" customFormat="1" ht="15.6" thickTop="1" thickBot="1" x14ac:dyDescent="0.35">
      <c r="B30" s="516"/>
      <c r="C30" s="195" t="s">
        <v>38</v>
      </c>
      <c r="D30" s="37">
        <v>1</v>
      </c>
      <c r="E30" s="37"/>
      <c r="F30" s="37"/>
      <c r="G30" s="37"/>
      <c r="H30" s="37"/>
      <c r="L30" s="7"/>
      <c r="M30" s="23" t="s">
        <v>398</v>
      </c>
      <c r="N30" s="8"/>
      <c r="O30" s="13"/>
      <c r="Q30" s="49">
        <f t="shared" si="6"/>
        <v>2</v>
      </c>
      <c r="R30" s="12">
        <f t="shared" si="6"/>
        <v>2</v>
      </c>
      <c r="S30" s="12">
        <f t="shared" si="6"/>
        <v>2</v>
      </c>
      <c r="T30" s="12">
        <f t="shared" si="6"/>
        <v>2</v>
      </c>
      <c r="U30" s="12">
        <f t="shared" si="6"/>
        <v>2</v>
      </c>
      <c r="V30" s="12">
        <f t="shared" si="6"/>
        <v>2</v>
      </c>
      <c r="W30" s="50">
        <f t="shared" si="6"/>
        <v>3</v>
      </c>
      <c r="X30" s="15">
        <f t="shared" si="7"/>
        <v>3</v>
      </c>
    </row>
    <row r="31" spans="2:24" customFormat="1" ht="27.6" thickTop="1" thickBot="1" x14ac:dyDescent="0.35">
      <c r="B31" s="516"/>
      <c r="C31" s="195" t="s">
        <v>40</v>
      </c>
      <c r="D31" s="37">
        <v>1</v>
      </c>
      <c r="E31" s="37"/>
      <c r="F31" s="37"/>
      <c r="G31" s="37"/>
      <c r="H31" s="37"/>
      <c r="L31" s="7"/>
      <c r="M31" s="23"/>
      <c r="N31" s="8"/>
      <c r="O31" s="13"/>
      <c r="Q31" s="49">
        <f t="shared" si="6"/>
        <v>2</v>
      </c>
      <c r="R31" s="12">
        <f t="shared" si="6"/>
        <v>2</v>
      </c>
      <c r="S31" s="12">
        <f t="shared" si="6"/>
        <v>2</v>
      </c>
      <c r="T31" s="12">
        <f t="shared" si="6"/>
        <v>2</v>
      </c>
      <c r="U31" s="12">
        <f t="shared" si="6"/>
        <v>2</v>
      </c>
      <c r="V31" s="12">
        <f t="shared" si="6"/>
        <v>2</v>
      </c>
      <c r="W31" s="50">
        <f t="shared" si="6"/>
        <v>3</v>
      </c>
      <c r="X31" s="15">
        <f t="shared" si="7"/>
        <v>3</v>
      </c>
    </row>
    <row r="32" spans="2:24" customFormat="1" ht="24" customHeight="1" thickTop="1" thickBot="1" x14ac:dyDescent="0.35">
      <c r="B32" s="516"/>
      <c r="C32" s="195" t="s">
        <v>41</v>
      </c>
      <c r="D32" s="37">
        <v>2</v>
      </c>
      <c r="E32" s="37"/>
      <c r="F32" s="37"/>
      <c r="G32" s="37"/>
      <c r="H32" s="37"/>
      <c r="L32" s="7"/>
      <c r="M32" s="264"/>
      <c r="N32" s="8"/>
      <c r="O32" s="13"/>
      <c r="Q32" s="49">
        <f t="shared" si="6"/>
        <v>2</v>
      </c>
      <c r="R32" s="12">
        <f t="shared" si="6"/>
        <v>2</v>
      </c>
      <c r="S32" s="12">
        <f t="shared" si="6"/>
        <v>2</v>
      </c>
      <c r="T32" s="12">
        <f t="shared" si="6"/>
        <v>2</v>
      </c>
      <c r="U32" s="12">
        <f t="shared" si="6"/>
        <v>2</v>
      </c>
      <c r="V32" s="12">
        <f t="shared" si="6"/>
        <v>2</v>
      </c>
      <c r="W32" s="50">
        <f t="shared" si="6"/>
        <v>3</v>
      </c>
      <c r="X32" s="15">
        <f t="shared" si="7"/>
        <v>3</v>
      </c>
    </row>
    <row r="33" spans="2:24" customFormat="1" ht="27.6" thickTop="1" thickBot="1" x14ac:dyDescent="0.35">
      <c r="B33" s="516"/>
      <c r="C33" s="195" t="s">
        <v>42</v>
      </c>
      <c r="D33" s="37">
        <v>0</v>
      </c>
      <c r="E33" s="37"/>
      <c r="F33" s="37"/>
      <c r="G33" s="37"/>
      <c r="H33" s="37"/>
      <c r="L33" s="7"/>
      <c r="M33" s="23"/>
      <c r="N33" s="8"/>
      <c r="O33" s="13"/>
      <c r="Q33" s="49">
        <f t="shared" si="6"/>
        <v>2</v>
      </c>
      <c r="R33" s="12">
        <f t="shared" si="6"/>
        <v>2</v>
      </c>
      <c r="S33" s="12">
        <f t="shared" si="6"/>
        <v>2</v>
      </c>
      <c r="T33" s="12">
        <f t="shared" si="6"/>
        <v>2</v>
      </c>
      <c r="U33" s="12">
        <f t="shared" si="6"/>
        <v>2</v>
      </c>
      <c r="V33" s="12">
        <f t="shared" si="6"/>
        <v>2</v>
      </c>
      <c r="W33" s="50">
        <f t="shared" si="6"/>
        <v>3</v>
      </c>
      <c r="X33" s="15">
        <f t="shared" si="7"/>
        <v>3</v>
      </c>
    </row>
    <row r="34" spans="2:24" customFormat="1" ht="15.6" thickTop="1" thickBot="1" x14ac:dyDescent="0.35">
      <c r="B34" s="516"/>
      <c r="C34" s="195" t="s">
        <v>43</v>
      </c>
      <c r="D34" s="37">
        <v>1</v>
      </c>
      <c r="E34" s="37"/>
      <c r="F34" s="37"/>
      <c r="G34" s="37"/>
      <c r="H34" s="37"/>
      <c r="L34" s="7"/>
      <c r="M34" s="23"/>
      <c r="N34" s="8"/>
      <c r="O34" s="13"/>
      <c r="Q34" s="49">
        <f t="shared" si="6"/>
        <v>2</v>
      </c>
      <c r="R34" s="12">
        <f t="shared" si="6"/>
        <v>2</v>
      </c>
      <c r="S34" s="12">
        <f t="shared" si="6"/>
        <v>2</v>
      </c>
      <c r="T34" s="12">
        <f t="shared" si="6"/>
        <v>2</v>
      </c>
      <c r="U34" s="12">
        <f t="shared" si="6"/>
        <v>2</v>
      </c>
      <c r="V34" s="12">
        <f t="shared" si="6"/>
        <v>2</v>
      </c>
      <c r="W34" s="50">
        <f t="shared" si="6"/>
        <v>3</v>
      </c>
      <c r="X34" s="15">
        <f t="shared" si="7"/>
        <v>3</v>
      </c>
    </row>
    <row r="35" spans="2:24" customFormat="1" ht="15.6" thickTop="1" thickBot="1" x14ac:dyDescent="0.35">
      <c r="B35" s="516"/>
      <c r="C35" s="195" t="s">
        <v>45</v>
      </c>
      <c r="D35" s="37">
        <v>1</v>
      </c>
      <c r="E35" s="37"/>
      <c r="F35" s="37"/>
      <c r="G35" s="37"/>
      <c r="H35" s="37"/>
      <c r="L35" s="7"/>
      <c r="M35" s="23"/>
      <c r="N35" s="8"/>
      <c r="O35" s="13"/>
      <c r="Q35" s="49">
        <f t="shared" si="6"/>
        <v>2</v>
      </c>
      <c r="R35" s="12">
        <f t="shared" si="6"/>
        <v>2</v>
      </c>
      <c r="S35" s="12">
        <f t="shared" si="6"/>
        <v>2</v>
      </c>
      <c r="T35" s="12">
        <f t="shared" si="6"/>
        <v>2</v>
      </c>
      <c r="U35" s="12">
        <f t="shared" si="6"/>
        <v>2</v>
      </c>
      <c r="V35" s="12">
        <f t="shared" si="6"/>
        <v>2</v>
      </c>
      <c r="W35" s="50">
        <f t="shared" si="6"/>
        <v>3</v>
      </c>
      <c r="X35" s="15">
        <f t="shared" si="7"/>
        <v>3</v>
      </c>
    </row>
    <row r="36" spans="2:24" customFormat="1" ht="27.6" thickTop="1" thickBot="1" x14ac:dyDescent="0.35">
      <c r="B36" s="516"/>
      <c r="C36" s="195" t="s">
        <v>46</v>
      </c>
      <c r="D36" s="37">
        <v>1</v>
      </c>
      <c r="E36" s="37"/>
      <c r="F36" s="37"/>
      <c r="G36" s="37"/>
      <c r="H36" s="37"/>
      <c r="L36" s="7"/>
      <c r="M36" s="23"/>
      <c r="N36" s="8"/>
      <c r="O36" s="13"/>
      <c r="Q36" s="49">
        <f t="shared" si="6"/>
        <v>2</v>
      </c>
      <c r="R36" s="12">
        <f t="shared" si="6"/>
        <v>2</v>
      </c>
      <c r="S36" s="12">
        <f t="shared" si="6"/>
        <v>2</v>
      </c>
      <c r="T36" s="12">
        <f t="shared" si="6"/>
        <v>2</v>
      </c>
      <c r="U36" s="12">
        <f t="shared" si="6"/>
        <v>2</v>
      </c>
      <c r="V36" s="12">
        <f t="shared" si="6"/>
        <v>2</v>
      </c>
      <c r="W36" s="50">
        <f t="shared" si="6"/>
        <v>3</v>
      </c>
      <c r="X36" s="15">
        <f t="shared" si="7"/>
        <v>3</v>
      </c>
    </row>
    <row r="37" spans="2:24" customFormat="1" ht="27.6" thickTop="1" thickBot="1" x14ac:dyDescent="0.35">
      <c r="B37" s="516"/>
      <c r="C37" s="195" t="s">
        <v>47</v>
      </c>
      <c r="D37" s="37">
        <v>1</v>
      </c>
      <c r="E37" s="37"/>
      <c r="F37" s="37"/>
      <c r="G37" s="37"/>
      <c r="H37" s="37"/>
      <c r="L37" s="7"/>
      <c r="M37" s="23"/>
      <c r="N37" s="8"/>
      <c r="O37" s="13"/>
      <c r="Q37" s="49">
        <f t="shared" si="6"/>
        <v>2</v>
      </c>
      <c r="R37" s="12">
        <f t="shared" si="6"/>
        <v>2</v>
      </c>
      <c r="S37" s="12">
        <f t="shared" si="6"/>
        <v>2</v>
      </c>
      <c r="T37" s="12">
        <f t="shared" si="6"/>
        <v>2</v>
      </c>
      <c r="U37" s="12">
        <f t="shared" si="6"/>
        <v>2</v>
      </c>
      <c r="V37" s="12">
        <f t="shared" si="6"/>
        <v>2</v>
      </c>
      <c r="W37" s="50">
        <f t="shared" si="6"/>
        <v>3</v>
      </c>
      <c r="X37" s="15">
        <f t="shared" si="7"/>
        <v>3</v>
      </c>
    </row>
    <row r="38" spans="2:24" customFormat="1" ht="27.6" thickTop="1" thickBot="1" x14ac:dyDescent="0.35">
      <c r="B38" s="516"/>
      <c r="C38" s="195" t="s">
        <v>48</v>
      </c>
      <c r="D38" s="37">
        <v>1</v>
      </c>
      <c r="E38" s="37"/>
      <c r="F38" s="37"/>
      <c r="G38" s="37"/>
      <c r="H38" s="37"/>
      <c r="L38" s="7"/>
      <c r="M38" s="23"/>
      <c r="N38" s="8"/>
      <c r="O38" s="13"/>
      <c r="Q38" s="49">
        <f t="shared" si="6"/>
        <v>2</v>
      </c>
      <c r="R38" s="12">
        <f t="shared" si="6"/>
        <v>2</v>
      </c>
      <c r="S38" s="12">
        <f t="shared" si="6"/>
        <v>2</v>
      </c>
      <c r="T38" s="12">
        <f t="shared" si="6"/>
        <v>2</v>
      </c>
      <c r="U38" s="12">
        <f t="shared" si="6"/>
        <v>2</v>
      </c>
      <c r="V38" s="12">
        <f t="shared" si="6"/>
        <v>2</v>
      </c>
      <c r="W38" s="50">
        <f t="shared" si="6"/>
        <v>3</v>
      </c>
      <c r="X38" s="15">
        <f t="shared" si="7"/>
        <v>3</v>
      </c>
    </row>
    <row r="39" spans="2:24" customFormat="1" ht="15.6" thickTop="1" thickBot="1" x14ac:dyDescent="0.35">
      <c r="B39" s="516"/>
      <c r="C39" s="195" t="s">
        <v>49</v>
      </c>
      <c r="D39" s="37">
        <v>2</v>
      </c>
      <c r="E39" s="37"/>
      <c r="F39" s="37"/>
      <c r="G39" s="37"/>
      <c r="H39" s="37"/>
      <c r="L39" s="7"/>
      <c r="M39" s="23"/>
      <c r="N39" s="8"/>
      <c r="O39" s="13"/>
      <c r="Q39" s="49">
        <f t="shared" si="6"/>
        <v>2</v>
      </c>
      <c r="R39" s="12">
        <f t="shared" si="6"/>
        <v>2</v>
      </c>
      <c r="S39" s="12">
        <f t="shared" si="6"/>
        <v>2</v>
      </c>
      <c r="T39" s="12">
        <f t="shared" si="6"/>
        <v>2</v>
      </c>
      <c r="U39" s="12">
        <f t="shared" si="6"/>
        <v>2</v>
      </c>
      <c r="V39" s="12">
        <f t="shared" si="6"/>
        <v>2</v>
      </c>
      <c r="W39" s="50">
        <f t="shared" si="6"/>
        <v>3</v>
      </c>
      <c r="X39" s="15">
        <f t="shared" si="7"/>
        <v>3</v>
      </c>
    </row>
    <row r="40" spans="2:24" customFormat="1" ht="15.6" thickTop="1" thickBot="1" x14ac:dyDescent="0.35">
      <c r="B40" s="516"/>
      <c r="C40" s="195" t="s">
        <v>50</v>
      </c>
      <c r="D40" s="37">
        <v>1</v>
      </c>
      <c r="E40" s="37"/>
      <c r="F40" s="37"/>
      <c r="G40" s="37"/>
      <c r="H40" s="37"/>
      <c r="L40" s="7"/>
      <c r="M40" s="23"/>
      <c r="N40" s="8"/>
      <c r="O40" s="13"/>
      <c r="Q40" s="49">
        <f t="shared" si="6"/>
        <v>2</v>
      </c>
      <c r="R40" s="12">
        <f t="shared" si="6"/>
        <v>2</v>
      </c>
      <c r="S40" s="12">
        <f t="shared" si="6"/>
        <v>2</v>
      </c>
      <c r="T40" s="12">
        <f t="shared" si="6"/>
        <v>2</v>
      </c>
      <c r="U40" s="12">
        <f t="shared" si="6"/>
        <v>2</v>
      </c>
      <c r="V40" s="12">
        <f t="shared" si="6"/>
        <v>2</v>
      </c>
      <c r="W40" s="50">
        <f t="shared" si="6"/>
        <v>3</v>
      </c>
      <c r="X40" s="15">
        <f t="shared" si="7"/>
        <v>3</v>
      </c>
    </row>
    <row r="41" spans="2:24" customFormat="1" ht="15.6" thickTop="1" thickBot="1" x14ac:dyDescent="0.35">
      <c r="B41" s="516"/>
      <c r="C41" s="195" t="s">
        <v>51</v>
      </c>
      <c r="D41" s="37">
        <v>1</v>
      </c>
      <c r="E41" s="37"/>
      <c r="F41" s="37"/>
      <c r="G41" s="37"/>
      <c r="H41" s="37"/>
      <c r="L41" s="7"/>
      <c r="M41" s="23"/>
      <c r="N41" s="8"/>
      <c r="O41" s="13"/>
      <c r="Q41" s="49">
        <f t="shared" si="6"/>
        <v>2</v>
      </c>
      <c r="R41" s="12">
        <f t="shared" si="6"/>
        <v>2</v>
      </c>
      <c r="S41" s="12">
        <f t="shared" si="6"/>
        <v>2</v>
      </c>
      <c r="T41" s="12">
        <f t="shared" si="6"/>
        <v>2</v>
      </c>
      <c r="U41" s="12">
        <f t="shared" si="6"/>
        <v>2</v>
      </c>
      <c r="V41" s="12">
        <f t="shared" si="6"/>
        <v>2</v>
      </c>
      <c r="W41" s="50">
        <f t="shared" si="6"/>
        <v>3</v>
      </c>
      <c r="X41" s="15">
        <f t="shared" si="7"/>
        <v>3</v>
      </c>
    </row>
    <row r="42" spans="2:24" customFormat="1" ht="15.6" thickTop="1" thickBot="1" x14ac:dyDescent="0.35">
      <c r="B42" s="516"/>
      <c r="C42" s="196" t="s">
        <v>52</v>
      </c>
      <c r="D42" s="37">
        <v>2</v>
      </c>
      <c r="E42" s="37"/>
      <c r="F42" s="37"/>
      <c r="G42" s="37"/>
      <c r="H42" s="37"/>
      <c r="L42" s="7"/>
      <c r="M42" s="23"/>
      <c r="N42" s="8"/>
      <c r="O42" s="13"/>
      <c r="Q42" s="251">
        <f t="shared" si="6"/>
        <v>2</v>
      </c>
      <c r="R42" s="252">
        <f t="shared" si="6"/>
        <v>2</v>
      </c>
      <c r="S42" s="252">
        <f t="shared" si="6"/>
        <v>2</v>
      </c>
      <c r="T42" s="252">
        <f t="shared" si="6"/>
        <v>2</v>
      </c>
      <c r="U42" s="252">
        <f t="shared" si="6"/>
        <v>2</v>
      </c>
      <c r="V42" s="252">
        <f t="shared" si="6"/>
        <v>2</v>
      </c>
      <c r="W42" s="253">
        <f t="shared" si="6"/>
        <v>3</v>
      </c>
      <c r="X42" s="27">
        <f t="shared" si="7"/>
        <v>3</v>
      </c>
    </row>
    <row r="43" spans="2:24" customFormat="1" ht="23.25" customHeight="1" thickTop="1" thickBot="1" x14ac:dyDescent="0.35">
      <c r="B43" s="516"/>
      <c r="C43" s="196" t="s">
        <v>53</v>
      </c>
      <c r="D43" s="37">
        <v>2</v>
      </c>
      <c r="E43" s="37"/>
      <c r="F43" s="37"/>
      <c r="G43" s="37"/>
      <c r="H43" s="37"/>
      <c r="L43" s="7"/>
      <c r="M43" s="264"/>
      <c r="N43" s="8"/>
      <c r="O43" s="13"/>
      <c r="Q43" s="51">
        <f t="shared" si="6"/>
        <v>2</v>
      </c>
      <c r="R43" s="52">
        <f t="shared" si="6"/>
        <v>2</v>
      </c>
      <c r="S43" s="52">
        <f t="shared" si="6"/>
        <v>2</v>
      </c>
      <c r="T43" s="52">
        <f t="shared" si="6"/>
        <v>2</v>
      </c>
      <c r="U43" s="52">
        <f t="shared" si="6"/>
        <v>2</v>
      </c>
      <c r="V43" s="52">
        <f t="shared" si="6"/>
        <v>2</v>
      </c>
      <c r="W43" s="53">
        <f t="shared" si="6"/>
        <v>3</v>
      </c>
      <c r="X43" s="254">
        <f t="shared" ref="X43" si="8">MAX(Q43:W43)</f>
        <v>3</v>
      </c>
    </row>
    <row r="44" spans="2:24" customFormat="1" ht="27.6" thickTop="1" thickBot="1" x14ac:dyDescent="0.35">
      <c r="B44" s="517"/>
      <c r="C44" s="197" t="s">
        <v>54</v>
      </c>
      <c r="D44" s="37">
        <v>1</v>
      </c>
      <c r="E44" s="37"/>
      <c r="F44" s="37"/>
      <c r="G44" s="37"/>
      <c r="H44" s="37"/>
    </row>
    <row r="45" spans="2:24" s="152" customFormat="1" ht="15.75" customHeight="1" thickBot="1" x14ac:dyDescent="0.35">
      <c r="B45" s="564" t="s">
        <v>12</v>
      </c>
      <c r="C45" s="526"/>
      <c r="D45" s="526"/>
      <c r="E45" s="526"/>
      <c r="F45" s="526"/>
      <c r="G45" s="526"/>
      <c r="H45" s="527"/>
      <c r="N45"/>
      <c r="O45"/>
      <c r="P45"/>
      <c r="Q45"/>
      <c r="R45"/>
      <c r="S45"/>
      <c r="T45"/>
      <c r="U45"/>
      <c r="V45"/>
      <c r="W45"/>
      <c r="X45"/>
    </row>
    <row r="46" spans="2:24" s="152" customFormat="1" ht="15" customHeight="1" x14ac:dyDescent="0.3">
      <c r="B46" s="511" t="s">
        <v>33</v>
      </c>
      <c r="C46" s="512"/>
      <c r="D46" s="552"/>
      <c r="E46" s="553"/>
      <c r="F46" s="553"/>
      <c r="G46" s="553"/>
      <c r="H46" s="554"/>
    </row>
    <row r="47" spans="2:24" s="152" customFormat="1" ht="33" customHeight="1" thickBot="1" x14ac:dyDescent="0.35">
      <c r="B47" s="530"/>
      <c r="C47" s="531"/>
      <c r="D47" s="555"/>
      <c r="E47" s="556"/>
      <c r="F47" s="556"/>
      <c r="G47" s="556"/>
      <c r="H47" s="557"/>
    </row>
    <row r="48" spans="2:24" s="152" customFormat="1" x14ac:dyDescent="0.3">
      <c r="B48" s="511" t="s">
        <v>35</v>
      </c>
      <c r="C48" s="512"/>
      <c r="D48" s="558">
        <f>MAX(D50:H65)</f>
        <v>3</v>
      </c>
      <c r="E48" s="559"/>
      <c r="F48" s="559"/>
      <c r="G48" s="559"/>
      <c r="H48" s="560"/>
    </row>
    <row r="49" spans="2:8" s="152" customFormat="1" ht="15" thickBot="1" x14ac:dyDescent="0.35">
      <c r="B49" s="513"/>
      <c r="C49" s="514"/>
      <c r="D49" s="561"/>
      <c r="E49" s="562"/>
      <c r="F49" s="562"/>
      <c r="G49" s="562"/>
      <c r="H49" s="563"/>
    </row>
    <row r="50" spans="2:8" customFormat="1" ht="15" customHeight="1" thickTop="1" thickBot="1" x14ac:dyDescent="0.35">
      <c r="B50" s="515" t="s">
        <v>36</v>
      </c>
      <c r="C50" s="193" t="s">
        <v>37</v>
      </c>
      <c r="D50" s="37">
        <v>3</v>
      </c>
      <c r="E50" s="37"/>
      <c r="F50" s="37"/>
      <c r="G50" s="37"/>
      <c r="H50" s="37"/>
    </row>
    <row r="51" spans="2:8" customFormat="1" ht="15.6" thickTop="1" thickBot="1" x14ac:dyDescent="0.35">
      <c r="B51" s="516"/>
      <c r="C51" s="195" t="s">
        <v>38</v>
      </c>
      <c r="D51" s="37">
        <v>3</v>
      </c>
      <c r="E51" s="37"/>
      <c r="F51" s="37"/>
      <c r="G51" s="37"/>
      <c r="H51" s="37"/>
    </row>
    <row r="52" spans="2:8" customFormat="1" ht="27.6" thickTop="1" thickBot="1" x14ac:dyDescent="0.35">
      <c r="B52" s="516"/>
      <c r="C52" s="195" t="s">
        <v>40</v>
      </c>
      <c r="D52" s="37">
        <v>3</v>
      </c>
      <c r="E52" s="37"/>
      <c r="F52" s="37"/>
      <c r="G52" s="37"/>
      <c r="H52" s="37"/>
    </row>
    <row r="53" spans="2:8" customFormat="1" ht="15.6" thickTop="1" thickBot="1" x14ac:dyDescent="0.35">
      <c r="B53" s="516"/>
      <c r="C53" s="195" t="s">
        <v>41</v>
      </c>
      <c r="D53" s="37">
        <v>3</v>
      </c>
      <c r="E53" s="37"/>
      <c r="F53" s="37"/>
      <c r="G53" s="37"/>
      <c r="H53" s="37"/>
    </row>
    <row r="54" spans="2:8" customFormat="1" ht="27.6" thickTop="1" thickBot="1" x14ac:dyDescent="0.35">
      <c r="B54" s="516"/>
      <c r="C54" s="195" t="s">
        <v>42</v>
      </c>
      <c r="D54" s="37">
        <v>3</v>
      </c>
      <c r="E54" s="37"/>
      <c r="F54" s="37"/>
      <c r="G54" s="37"/>
      <c r="H54" s="37"/>
    </row>
    <row r="55" spans="2:8" customFormat="1" ht="15.6" thickTop="1" thickBot="1" x14ac:dyDescent="0.35">
      <c r="B55" s="516"/>
      <c r="C55" s="195" t="s">
        <v>43</v>
      </c>
      <c r="D55" s="37">
        <v>3</v>
      </c>
      <c r="E55" s="37"/>
      <c r="F55" s="37"/>
      <c r="G55" s="37"/>
      <c r="H55" s="37"/>
    </row>
    <row r="56" spans="2:8" customFormat="1" ht="15.6" thickTop="1" thickBot="1" x14ac:dyDescent="0.35">
      <c r="B56" s="516"/>
      <c r="C56" s="195" t="s">
        <v>45</v>
      </c>
      <c r="D56" s="37">
        <v>3</v>
      </c>
      <c r="E56" s="37"/>
      <c r="F56" s="37"/>
      <c r="G56" s="37"/>
      <c r="H56" s="37"/>
    </row>
    <row r="57" spans="2:8" customFormat="1" ht="27.6" thickTop="1" thickBot="1" x14ac:dyDescent="0.35">
      <c r="B57" s="516"/>
      <c r="C57" s="195" t="s">
        <v>46</v>
      </c>
      <c r="D57" s="37">
        <v>3</v>
      </c>
      <c r="E57" s="37"/>
      <c r="F57" s="37"/>
      <c r="G57" s="37"/>
      <c r="H57" s="37"/>
    </row>
    <row r="58" spans="2:8" customFormat="1" ht="27.6" thickTop="1" thickBot="1" x14ac:dyDescent="0.35">
      <c r="B58" s="516"/>
      <c r="C58" s="195" t="s">
        <v>47</v>
      </c>
      <c r="D58" s="37">
        <v>3</v>
      </c>
      <c r="E58" s="37"/>
      <c r="F58" s="37"/>
      <c r="G58" s="37"/>
      <c r="H58" s="37"/>
    </row>
    <row r="59" spans="2:8" customFormat="1" ht="27.6" thickTop="1" thickBot="1" x14ac:dyDescent="0.35">
      <c r="B59" s="516"/>
      <c r="C59" s="195" t="s">
        <v>48</v>
      </c>
      <c r="D59" s="37">
        <v>3</v>
      </c>
      <c r="E59" s="37"/>
      <c r="F59" s="37"/>
      <c r="G59" s="37"/>
      <c r="H59" s="37"/>
    </row>
    <row r="60" spans="2:8" customFormat="1" ht="15.6" thickTop="1" thickBot="1" x14ac:dyDescent="0.35">
      <c r="B60" s="516"/>
      <c r="C60" s="195" t="s">
        <v>49</v>
      </c>
      <c r="D60" s="37">
        <v>3</v>
      </c>
      <c r="E60" s="37"/>
      <c r="F60" s="37"/>
      <c r="G60" s="37"/>
      <c r="H60" s="37"/>
    </row>
    <row r="61" spans="2:8" customFormat="1" ht="15.6" thickTop="1" thickBot="1" x14ac:dyDescent="0.35">
      <c r="B61" s="516"/>
      <c r="C61" s="195" t="s">
        <v>50</v>
      </c>
      <c r="D61" s="37">
        <v>3</v>
      </c>
      <c r="E61" s="37"/>
      <c r="F61" s="37"/>
      <c r="G61" s="37"/>
      <c r="H61" s="37"/>
    </row>
    <row r="62" spans="2:8" customFormat="1" ht="15.6" thickTop="1" thickBot="1" x14ac:dyDescent="0.35">
      <c r="B62" s="516"/>
      <c r="C62" s="195" t="s">
        <v>51</v>
      </c>
      <c r="D62" s="37">
        <v>3</v>
      </c>
      <c r="E62" s="37"/>
      <c r="F62" s="37"/>
      <c r="G62" s="37"/>
      <c r="H62" s="37"/>
    </row>
    <row r="63" spans="2:8" customFormat="1" ht="15.6" thickTop="1" thickBot="1" x14ac:dyDescent="0.35">
      <c r="B63" s="516"/>
      <c r="C63" s="196" t="s">
        <v>52</v>
      </c>
      <c r="D63" s="37">
        <v>3</v>
      </c>
      <c r="E63" s="37"/>
      <c r="F63" s="37"/>
      <c r="G63" s="37"/>
      <c r="H63" s="37"/>
    </row>
    <row r="64" spans="2:8" customFormat="1" ht="15.6" thickTop="1" thickBot="1" x14ac:dyDescent="0.35">
      <c r="B64" s="516"/>
      <c r="C64" s="196" t="s">
        <v>53</v>
      </c>
      <c r="D64" s="37">
        <v>3</v>
      </c>
      <c r="E64" s="37"/>
      <c r="F64" s="37"/>
      <c r="G64" s="37"/>
      <c r="H64" s="37"/>
    </row>
    <row r="65" spans="1:8" ht="27.6" thickTop="1" thickBot="1" x14ac:dyDescent="0.35">
      <c r="A65"/>
      <c r="B65" s="517"/>
      <c r="C65" s="197" t="s">
        <v>54</v>
      </c>
      <c r="D65" s="37">
        <v>3</v>
      </c>
      <c r="E65" s="37"/>
      <c r="F65" s="37"/>
      <c r="G65" s="37"/>
      <c r="H65" s="37"/>
    </row>
    <row r="72" spans="1:8" ht="15" thickBot="1" x14ac:dyDescent="0.35">
      <c r="A72"/>
      <c r="C72" s="550" t="s">
        <v>56</v>
      </c>
      <c r="D72" s="551"/>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29:H44 D50:H65 D8: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25378-2FCD-4D07-91CA-6BC10312B516}">
  <dimension ref="A1:X78"/>
  <sheetViews>
    <sheetView workbookViewId="0">
      <selection activeCell="M52" sqref="M52"/>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09" t="s">
        <v>357</v>
      </c>
      <c r="E2" s="510"/>
      <c r="F2" s="189"/>
      <c r="G2" s="189"/>
      <c r="H2" s="189"/>
      <c r="K2"/>
      <c r="L2" s="536" t="s">
        <v>25</v>
      </c>
      <c r="M2" s="537"/>
      <c r="N2" s="537"/>
      <c r="O2"/>
      <c r="P2"/>
      <c r="Q2" s="538" t="s">
        <v>10</v>
      </c>
      <c r="R2" s="539"/>
      <c r="S2" s="539"/>
      <c r="T2" s="539"/>
      <c r="U2" s="539"/>
      <c r="V2" s="263" t="s">
        <v>26</v>
      </c>
      <c r="W2" s="263" t="s">
        <v>12</v>
      </c>
      <c r="X2" s="41"/>
    </row>
    <row r="3" spans="2:24" s="152" customFormat="1" ht="15" thickBot="1" x14ac:dyDescent="0.35">
      <c r="B3" s="518" t="s">
        <v>10</v>
      </c>
      <c r="C3" s="519"/>
      <c r="D3" s="519"/>
      <c r="E3" s="519"/>
      <c r="F3" s="519"/>
      <c r="G3" s="519"/>
      <c r="H3" s="520"/>
      <c r="K3"/>
      <c r="L3" s="266" t="s">
        <v>0</v>
      </c>
      <c r="M3" s="532" t="s">
        <v>27</v>
      </c>
      <c r="N3" s="532"/>
      <c r="O3"/>
      <c r="P3"/>
      <c r="Q3" s="2" t="s">
        <v>28</v>
      </c>
      <c r="R3" s="3" t="s">
        <v>29</v>
      </c>
      <c r="S3" s="3" t="s">
        <v>30</v>
      </c>
      <c r="T3" s="3" t="s">
        <v>31</v>
      </c>
      <c r="U3" s="3" t="s">
        <v>32</v>
      </c>
      <c r="V3" s="2"/>
      <c r="W3" s="3"/>
      <c r="X3" s="4" t="s">
        <v>18</v>
      </c>
    </row>
    <row r="4" spans="2:24" s="152" customFormat="1" ht="31.5" customHeight="1" thickTop="1" thickBot="1" x14ac:dyDescent="0.35">
      <c r="B4" s="528" t="s">
        <v>33</v>
      </c>
      <c r="C4" s="529"/>
      <c r="D4" s="521"/>
      <c r="E4" s="522"/>
      <c r="F4" s="522"/>
      <c r="G4" s="522"/>
      <c r="H4" s="523"/>
      <c r="K4"/>
      <c r="L4" s="10" t="s">
        <v>315</v>
      </c>
      <c r="M4" s="24" t="s">
        <v>357</v>
      </c>
      <c r="N4" s="10"/>
      <c r="O4"/>
      <c r="P4"/>
      <c r="Q4" s="54">
        <f>D6</f>
        <v>1</v>
      </c>
      <c r="R4" s="55">
        <f t="shared" ref="R4:U4" si="0">E6</f>
        <v>1</v>
      </c>
      <c r="S4" s="55">
        <f t="shared" si="0"/>
        <v>1</v>
      </c>
      <c r="T4" s="55">
        <f t="shared" si="0"/>
        <v>2</v>
      </c>
      <c r="U4" s="55">
        <f t="shared" si="0"/>
        <v>2</v>
      </c>
      <c r="V4" s="55">
        <f>D27</f>
        <v>1</v>
      </c>
      <c r="W4" s="56">
        <f>D48</f>
        <v>0</v>
      </c>
      <c r="X4" s="15">
        <f>MAX(Q4:W4)</f>
        <v>2</v>
      </c>
    </row>
    <row r="5" spans="2:24" s="152" customFormat="1" ht="15" thickBot="1" x14ac:dyDescent="0.35">
      <c r="B5" s="190"/>
      <c r="C5" s="191"/>
      <c r="D5" s="192"/>
      <c r="E5" s="192"/>
      <c r="F5" s="192"/>
      <c r="G5" s="192"/>
      <c r="H5" s="192"/>
      <c r="K5"/>
      <c r="L5" s="540"/>
      <c r="M5" s="540"/>
      <c r="N5" s="540"/>
      <c r="O5"/>
      <c r="P5"/>
      <c r="Q5" s="541" t="s">
        <v>34</v>
      </c>
      <c r="R5" s="542"/>
      <c r="S5" s="542"/>
      <c r="T5" s="542"/>
      <c r="U5" s="542"/>
      <c r="V5" s="269" t="s">
        <v>34</v>
      </c>
      <c r="W5" s="268" t="s">
        <v>34</v>
      </c>
      <c r="X5" s="16"/>
    </row>
    <row r="6" spans="2:24" s="152" customFormat="1" ht="15" thickBot="1" x14ac:dyDescent="0.35">
      <c r="B6" s="511" t="s">
        <v>35</v>
      </c>
      <c r="C6" s="512"/>
      <c r="D6" s="524">
        <f>MAX(D8:D23)</f>
        <v>1</v>
      </c>
      <c r="E6" s="524">
        <f>MAX(E8:E23)</f>
        <v>1</v>
      </c>
      <c r="F6" s="524">
        <f>MAX(F8:F23)</f>
        <v>1</v>
      </c>
      <c r="G6" s="524">
        <f>MAX(G8:G23)</f>
        <v>2</v>
      </c>
      <c r="H6" s="524">
        <f>MAX(H8:H23)</f>
        <v>2</v>
      </c>
      <c r="K6"/>
      <c r="L6" s="533"/>
      <c r="M6" s="533"/>
      <c r="N6" s="264"/>
      <c r="O6"/>
      <c r="P6"/>
      <c r="Q6" s="534"/>
      <c r="R6" s="535"/>
      <c r="S6" s="535"/>
      <c r="T6" s="535"/>
      <c r="U6" s="535"/>
      <c r="V6" s="267"/>
      <c r="W6" s="265"/>
      <c r="X6" s="543"/>
    </row>
    <row r="7" spans="2:24" s="152" customFormat="1" ht="15" thickBot="1" x14ac:dyDescent="0.35">
      <c r="B7" s="513"/>
      <c r="C7" s="514"/>
      <c r="D7" s="525"/>
      <c r="E7" s="525"/>
      <c r="F7" s="525"/>
      <c r="G7" s="525"/>
      <c r="H7" s="525"/>
      <c r="K7"/>
      <c r="L7" s="533"/>
      <c r="M7" s="533"/>
      <c r="N7" s="264"/>
      <c r="O7"/>
      <c r="P7"/>
      <c r="Q7" s="545"/>
      <c r="R7" s="546"/>
      <c r="S7" s="546"/>
      <c r="T7" s="546"/>
      <c r="U7" s="546"/>
      <c r="V7" s="265"/>
      <c r="W7" s="265"/>
      <c r="X7" s="544"/>
    </row>
    <row r="8" spans="2:24" customFormat="1" ht="15" customHeight="1" thickTop="1" thickBot="1" x14ac:dyDescent="0.35">
      <c r="B8" s="515" t="s">
        <v>36</v>
      </c>
      <c r="C8" s="193" t="s">
        <v>37</v>
      </c>
      <c r="D8" s="194">
        <v>0</v>
      </c>
      <c r="E8" s="194">
        <v>0</v>
      </c>
      <c r="F8" s="194">
        <v>0</v>
      </c>
      <c r="G8" s="194">
        <v>0</v>
      </c>
      <c r="H8" s="194">
        <v>0</v>
      </c>
    </row>
    <row r="9" spans="2:24" customFormat="1" ht="15.6" thickTop="1" thickBot="1" x14ac:dyDescent="0.35">
      <c r="B9" s="516"/>
      <c r="C9" s="195" t="s">
        <v>38</v>
      </c>
      <c r="D9" s="194">
        <v>0</v>
      </c>
      <c r="E9" s="194">
        <v>0</v>
      </c>
      <c r="F9" s="194">
        <v>0</v>
      </c>
      <c r="G9" s="194">
        <v>0</v>
      </c>
      <c r="H9" s="194">
        <v>0</v>
      </c>
      <c r="L9" s="547" t="s">
        <v>39</v>
      </c>
      <c r="M9" s="548"/>
      <c r="N9" s="548"/>
      <c r="O9" s="549"/>
      <c r="Q9" s="538" t="s">
        <v>10</v>
      </c>
      <c r="R9" s="539"/>
      <c r="S9" s="539"/>
      <c r="T9" s="539"/>
      <c r="U9" s="539"/>
      <c r="V9" s="263" t="s">
        <v>26</v>
      </c>
      <c r="W9" s="263" t="s">
        <v>12</v>
      </c>
      <c r="X9" s="41"/>
    </row>
    <row r="10" spans="2:24" customFormat="1" ht="27.6" thickTop="1" thickBot="1" x14ac:dyDescent="0.35">
      <c r="B10" s="516"/>
      <c r="C10" s="195" t="s">
        <v>40</v>
      </c>
      <c r="D10" s="194">
        <v>0</v>
      </c>
      <c r="E10" s="194">
        <v>0</v>
      </c>
      <c r="F10" s="194">
        <v>0</v>
      </c>
      <c r="G10" s="194">
        <v>0</v>
      </c>
      <c r="H10" s="194">
        <v>0</v>
      </c>
      <c r="L10" s="266" t="s">
        <v>0</v>
      </c>
      <c r="M10" s="532" t="s">
        <v>39</v>
      </c>
      <c r="N10" s="532" t="s">
        <v>5</v>
      </c>
      <c r="O10" s="39" t="s">
        <v>2</v>
      </c>
      <c r="Q10" s="2" t="s">
        <v>28</v>
      </c>
      <c r="R10" s="3" t="s">
        <v>29</v>
      </c>
      <c r="S10" s="3" t="s">
        <v>30</v>
      </c>
      <c r="T10" s="3" t="s">
        <v>31</v>
      </c>
      <c r="U10" s="3" t="s">
        <v>32</v>
      </c>
      <c r="V10" s="2"/>
      <c r="W10" s="3"/>
      <c r="X10" s="6" t="s">
        <v>18</v>
      </c>
    </row>
    <row r="11" spans="2:24" customFormat="1" ht="15.6" thickTop="1" thickBot="1" x14ac:dyDescent="0.35">
      <c r="B11" s="516"/>
      <c r="C11" s="195" t="s">
        <v>41</v>
      </c>
      <c r="D11" s="194">
        <v>1</v>
      </c>
      <c r="E11" s="194">
        <v>1</v>
      </c>
      <c r="F11" s="194">
        <v>1</v>
      </c>
      <c r="G11" s="194">
        <v>2</v>
      </c>
      <c r="H11" s="194">
        <v>2</v>
      </c>
      <c r="L11" s="7"/>
      <c r="M11" s="23"/>
      <c r="N11" s="8"/>
      <c r="O11" s="8"/>
      <c r="Q11" s="42">
        <f>Q$4</f>
        <v>1</v>
      </c>
      <c r="R11" s="43">
        <f t="shared" ref="R11:W11" si="1">R$4</f>
        <v>1</v>
      </c>
      <c r="S11" s="43">
        <f t="shared" si="1"/>
        <v>1</v>
      </c>
      <c r="T11" s="43">
        <f t="shared" si="1"/>
        <v>2</v>
      </c>
      <c r="U11" s="43">
        <f t="shared" si="1"/>
        <v>2</v>
      </c>
      <c r="V11" s="43">
        <f t="shared" si="1"/>
        <v>1</v>
      </c>
      <c r="W11" s="44">
        <f t="shared" si="1"/>
        <v>0</v>
      </c>
      <c r="X11" s="45">
        <f>MAX(Q11:W11)</f>
        <v>2</v>
      </c>
    </row>
    <row r="12" spans="2:24" customFormat="1" ht="27.6" thickTop="1" thickBot="1" x14ac:dyDescent="0.35">
      <c r="B12" s="516"/>
      <c r="C12" s="195" t="s">
        <v>42</v>
      </c>
      <c r="D12" s="194">
        <v>1</v>
      </c>
      <c r="E12" s="194">
        <v>1</v>
      </c>
      <c r="F12" s="194">
        <v>1</v>
      </c>
      <c r="G12" s="194">
        <v>2</v>
      </c>
      <c r="H12" s="194">
        <v>2</v>
      </c>
    </row>
    <row r="13" spans="2:24" customFormat="1" ht="15.6" thickTop="1" thickBot="1" x14ac:dyDescent="0.35">
      <c r="B13" s="516"/>
      <c r="C13" s="195" t="s">
        <v>43</v>
      </c>
      <c r="D13" s="194">
        <v>1</v>
      </c>
      <c r="E13" s="194">
        <v>1</v>
      </c>
      <c r="F13" s="194">
        <v>1</v>
      </c>
      <c r="G13" s="194">
        <v>2</v>
      </c>
      <c r="H13" s="194">
        <v>2</v>
      </c>
      <c r="L13" s="547" t="s">
        <v>44</v>
      </c>
      <c r="M13" s="548"/>
      <c r="N13" s="548"/>
      <c r="O13" s="549"/>
      <c r="Q13" s="538" t="s">
        <v>10</v>
      </c>
      <c r="R13" s="539"/>
      <c r="S13" s="539"/>
      <c r="T13" s="539"/>
      <c r="U13" s="539"/>
      <c r="V13" s="263" t="s">
        <v>26</v>
      </c>
      <c r="W13" s="263" t="s">
        <v>12</v>
      </c>
      <c r="X13" s="41"/>
    </row>
    <row r="14" spans="2:24" customFormat="1" ht="23.25" customHeight="1" thickTop="1" thickBot="1" x14ac:dyDescent="0.35">
      <c r="B14" s="516"/>
      <c r="C14" s="195" t="s">
        <v>45</v>
      </c>
      <c r="D14" s="194">
        <v>0</v>
      </c>
      <c r="E14" s="194">
        <v>0</v>
      </c>
      <c r="F14" s="194">
        <v>0</v>
      </c>
      <c r="G14" s="194">
        <v>0</v>
      </c>
      <c r="H14" s="194">
        <v>0</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16"/>
      <c r="C15" s="195" t="s">
        <v>46</v>
      </c>
      <c r="D15" s="194">
        <v>0</v>
      </c>
      <c r="E15" s="194">
        <v>0</v>
      </c>
      <c r="F15" s="194">
        <v>0</v>
      </c>
      <c r="G15" s="194">
        <v>0</v>
      </c>
      <c r="H15" s="194">
        <v>0</v>
      </c>
      <c r="L15" s="9"/>
      <c r="M15" s="8"/>
      <c r="N15" s="264"/>
      <c r="O15" s="13"/>
      <c r="Q15" s="46">
        <f>Q$4</f>
        <v>1</v>
      </c>
      <c r="R15" s="47">
        <f t="shared" ref="R15:W26" si="2">R$4</f>
        <v>1</v>
      </c>
      <c r="S15" s="47">
        <f t="shared" si="2"/>
        <v>1</v>
      </c>
      <c r="T15" s="47">
        <f t="shared" si="2"/>
        <v>2</v>
      </c>
      <c r="U15" s="47">
        <f t="shared" si="2"/>
        <v>2</v>
      </c>
      <c r="V15" s="47">
        <f t="shared" si="2"/>
        <v>1</v>
      </c>
      <c r="W15" s="48">
        <f t="shared" si="2"/>
        <v>0</v>
      </c>
      <c r="X15" s="27">
        <f>MAX(Q15:W15)</f>
        <v>2</v>
      </c>
    </row>
    <row r="16" spans="2:24" customFormat="1" ht="27.6" thickTop="1" thickBot="1" x14ac:dyDescent="0.35">
      <c r="B16" s="516"/>
      <c r="C16" s="195" t="s">
        <v>47</v>
      </c>
      <c r="D16" s="194">
        <v>0</v>
      </c>
      <c r="E16" s="194">
        <v>0</v>
      </c>
      <c r="F16" s="194">
        <v>0</v>
      </c>
      <c r="G16" s="194">
        <v>0</v>
      </c>
      <c r="H16" s="194">
        <v>0</v>
      </c>
      <c r="L16" s="9"/>
      <c r="M16" s="8"/>
      <c r="N16" s="264"/>
      <c r="O16" s="13"/>
      <c r="Q16" s="49">
        <f t="shared" ref="Q16:Q26" si="3">Q$4</f>
        <v>1</v>
      </c>
      <c r="R16" s="12">
        <f t="shared" si="2"/>
        <v>1</v>
      </c>
      <c r="S16" s="12">
        <f t="shared" si="2"/>
        <v>1</v>
      </c>
      <c r="T16" s="12">
        <f t="shared" si="2"/>
        <v>2</v>
      </c>
      <c r="U16" s="12">
        <f t="shared" si="2"/>
        <v>2</v>
      </c>
      <c r="V16" s="12">
        <f t="shared" si="2"/>
        <v>1</v>
      </c>
      <c r="W16" s="50">
        <f t="shared" si="2"/>
        <v>0</v>
      </c>
      <c r="X16" s="27">
        <f t="shared" ref="X16:X26" si="4">MAX(Q16:W16)</f>
        <v>2</v>
      </c>
    </row>
    <row r="17" spans="2:24" customFormat="1" ht="27.6" thickTop="1" thickBot="1" x14ac:dyDescent="0.35">
      <c r="B17" s="516"/>
      <c r="C17" s="195" t="s">
        <v>48</v>
      </c>
      <c r="D17" s="194">
        <v>0</v>
      </c>
      <c r="E17" s="194">
        <v>0</v>
      </c>
      <c r="F17" s="194">
        <v>0</v>
      </c>
      <c r="G17" s="194">
        <v>0</v>
      </c>
      <c r="H17" s="194">
        <v>0</v>
      </c>
      <c r="L17" s="7"/>
      <c r="M17" s="23"/>
      <c r="N17" s="264"/>
      <c r="O17" s="13"/>
      <c r="Q17" s="49">
        <f t="shared" si="3"/>
        <v>1</v>
      </c>
      <c r="R17" s="12">
        <f t="shared" si="2"/>
        <v>1</v>
      </c>
      <c r="S17" s="12">
        <f t="shared" si="2"/>
        <v>1</v>
      </c>
      <c r="T17" s="12">
        <f t="shared" si="2"/>
        <v>2</v>
      </c>
      <c r="U17" s="12">
        <f t="shared" si="2"/>
        <v>2</v>
      </c>
      <c r="V17" s="12">
        <f t="shared" si="2"/>
        <v>1</v>
      </c>
      <c r="W17" s="50">
        <f t="shared" si="2"/>
        <v>0</v>
      </c>
      <c r="X17" s="27">
        <f t="shared" si="4"/>
        <v>2</v>
      </c>
    </row>
    <row r="18" spans="2:24" customFormat="1" ht="15.6" thickTop="1" thickBot="1" x14ac:dyDescent="0.35">
      <c r="B18" s="516"/>
      <c r="C18" s="195" t="s">
        <v>49</v>
      </c>
      <c r="D18" s="194">
        <v>0</v>
      </c>
      <c r="E18" s="194">
        <v>0</v>
      </c>
      <c r="F18" s="194">
        <v>0</v>
      </c>
      <c r="G18" s="194">
        <v>0</v>
      </c>
      <c r="H18" s="194">
        <v>0</v>
      </c>
      <c r="L18" s="7"/>
      <c r="M18" s="23"/>
      <c r="N18" s="264"/>
      <c r="O18" s="13"/>
      <c r="Q18" s="49">
        <f t="shared" si="3"/>
        <v>1</v>
      </c>
      <c r="R18" s="12">
        <f t="shared" si="2"/>
        <v>1</v>
      </c>
      <c r="S18" s="12">
        <f t="shared" si="2"/>
        <v>1</v>
      </c>
      <c r="T18" s="12">
        <f t="shared" si="2"/>
        <v>2</v>
      </c>
      <c r="U18" s="12">
        <f t="shared" si="2"/>
        <v>2</v>
      </c>
      <c r="V18" s="12">
        <f t="shared" si="2"/>
        <v>1</v>
      </c>
      <c r="W18" s="50">
        <f t="shared" si="2"/>
        <v>0</v>
      </c>
      <c r="X18" s="27">
        <f t="shared" si="4"/>
        <v>2</v>
      </c>
    </row>
    <row r="19" spans="2:24" customFormat="1" ht="15.6" thickTop="1" thickBot="1" x14ac:dyDescent="0.35">
      <c r="B19" s="516"/>
      <c r="C19" s="195" t="s">
        <v>50</v>
      </c>
      <c r="D19" s="194">
        <v>0</v>
      </c>
      <c r="E19" s="194">
        <v>0</v>
      </c>
      <c r="F19" s="194">
        <v>0</v>
      </c>
      <c r="G19" s="194">
        <v>0</v>
      </c>
      <c r="H19" s="194">
        <v>0</v>
      </c>
      <c r="L19" s="7"/>
      <c r="M19" s="23"/>
      <c r="N19" s="264"/>
      <c r="O19" s="13"/>
      <c r="Q19" s="49">
        <f t="shared" si="3"/>
        <v>1</v>
      </c>
      <c r="R19" s="12">
        <f t="shared" si="2"/>
        <v>1</v>
      </c>
      <c r="S19" s="12">
        <f t="shared" si="2"/>
        <v>1</v>
      </c>
      <c r="T19" s="12">
        <f t="shared" si="2"/>
        <v>2</v>
      </c>
      <c r="U19" s="12">
        <f t="shared" si="2"/>
        <v>2</v>
      </c>
      <c r="V19" s="12">
        <f t="shared" si="2"/>
        <v>1</v>
      </c>
      <c r="W19" s="50">
        <f t="shared" si="2"/>
        <v>0</v>
      </c>
      <c r="X19" s="27">
        <f t="shared" si="4"/>
        <v>2</v>
      </c>
    </row>
    <row r="20" spans="2:24" customFormat="1" ht="15.6" thickTop="1" thickBot="1" x14ac:dyDescent="0.35">
      <c r="B20" s="516"/>
      <c r="C20" s="195" t="s">
        <v>51</v>
      </c>
      <c r="D20" s="194">
        <v>0</v>
      </c>
      <c r="E20" s="194">
        <v>0</v>
      </c>
      <c r="F20" s="194">
        <v>0</v>
      </c>
      <c r="G20" s="194">
        <v>0</v>
      </c>
      <c r="H20" s="194">
        <v>0</v>
      </c>
      <c r="L20" s="7"/>
      <c r="M20" s="23"/>
      <c r="N20" s="264"/>
      <c r="O20" s="13"/>
      <c r="Q20" s="49">
        <f t="shared" si="3"/>
        <v>1</v>
      </c>
      <c r="R20" s="12">
        <f t="shared" si="2"/>
        <v>1</v>
      </c>
      <c r="S20" s="12">
        <f t="shared" si="2"/>
        <v>1</v>
      </c>
      <c r="T20" s="12">
        <f t="shared" si="2"/>
        <v>2</v>
      </c>
      <c r="U20" s="12">
        <f t="shared" si="2"/>
        <v>2</v>
      </c>
      <c r="V20" s="12">
        <f t="shared" si="2"/>
        <v>1</v>
      </c>
      <c r="W20" s="50">
        <f t="shared" si="2"/>
        <v>0</v>
      </c>
      <c r="X20" s="27">
        <f t="shared" si="4"/>
        <v>2</v>
      </c>
    </row>
    <row r="21" spans="2:24" customFormat="1" ht="15.6" thickTop="1" thickBot="1" x14ac:dyDescent="0.35">
      <c r="B21" s="516"/>
      <c r="C21" s="196" t="s">
        <v>52</v>
      </c>
      <c r="D21" s="194">
        <v>0</v>
      </c>
      <c r="E21" s="194">
        <v>0</v>
      </c>
      <c r="F21" s="194">
        <v>0</v>
      </c>
      <c r="G21" s="194">
        <v>0</v>
      </c>
      <c r="H21" s="194">
        <v>0</v>
      </c>
      <c r="L21" s="7"/>
      <c r="M21" s="23"/>
      <c r="N21" s="264"/>
      <c r="O21" s="13"/>
      <c r="Q21" s="49">
        <f t="shared" si="3"/>
        <v>1</v>
      </c>
      <c r="R21" s="12">
        <f t="shared" si="2"/>
        <v>1</v>
      </c>
      <c r="S21" s="12">
        <f t="shared" si="2"/>
        <v>1</v>
      </c>
      <c r="T21" s="12">
        <f t="shared" si="2"/>
        <v>2</v>
      </c>
      <c r="U21" s="12">
        <f t="shared" si="2"/>
        <v>2</v>
      </c>
      <c r="V21" s="12">
        <f t="shared" si="2"/>
        <v>1</v>
      </c>
      <c r="W21" s="50">
        <f t="shared" si="2"/>
        <v>0</v>
      </c>
      <c r="X21" s="27">
        <f t="shared" si="4"/>
        <v>2</v>
      </c>
    </row>
    <row r="22" spans="2:24" customFormat="1" ht="15.6" thickTop="1" thickBot="1" x14ac:dyDescent="0.35">
      <c r="B22" s="516"/>
      <c r="C22" s="196" t="s">
        <v>53</v>
      </c>
      <c r="D22" s="194">
        <v>0</v>
      </c>
      <c r="E22" s="194">
        <v>0</v>
      </c>
      <c r="F22" s="194">
        <v>0</v>
      </c>
      <c r="G22" s="194">
        <v>0</v>
      </c>
      <c r="H22" s="194">
        <v>0</v>
      </c>
      <c r="L22" s="7"/>
      <c r="M22" s="23"/>
      <c r="N22" s="264"/>
      <c r="O22" s="13"/>
      <c r="Q22" s="49">
        <f t="shared" si="3"/>
        <v>1</v>
      </c>
      <c r="R22" s="12">
        <f t="shared" si="2"/>
        <v>1</v>
      </c>
      <c r="S22" s="12">
        <f t="shared" si="2"/>
        <v>1</v>
      </c>
      <c r="T22" s="12">
        <f t="shared" si="2"/>
        <v>2</v>
      </c>
      <c r="U22" s="12">
        <f t="shared" si="2"/>
        <v>2</v>
      </c>
      <c r="V22" s="12">
        <f t="shared" si="2"/>
        <v>1</v>
      </c>
      <c r="W22" s="50">
        <f t="shared" si="2"/>
        <v>0</v>
      </c>
      <c r="X22" s="27">
        <f t="shared" si="4"/>
        <v>2</v>
      </c>
    </row>
    <row r="23" spans="2:24" customFormat="1" ht="27.6" thickTop="1" thickBot="1" x14ac:dyDescent="0.35">
      <c r="B23" s="517"/>
      <c r="C23" s="197" t="s">
        <v>54</v>
      </c>
      <c r="D23" s="194">
        <v>0</v>
      </c>
      <c r="E23" s="194">
        <v>0</v>
      </c>
      <c r="F23" s="194">
        <v>0</v>
      </c>
      <c r="G23" s="194">
        <v>0</v>
      </c>
      <c r="H23" s="194">
        <v>0</v>
      </c>
      <c r="L23" s="7"/>
      <c r="M23" s="23"/>
      <c r="N23" s="264"/>
      <c r="O23" s="13"/>
      <c r="Q23" s="49">
        <f t="shared" si="3"/>
        <v>1</v>
      </c>
      <c r="R23" s="12">
        <f t="shared" si="2"/>
        <v>1</v>
      </c>
      <c r="S23" s="12">
        <f t="shared" si="2"/>
        <v>1</v>
      </c>
      <c r="T23" s="12">
        <f t="shared" si="2"/>
        <v>2</v>
      </c>
      <c r="U23" s="12">
        <f t="shared" si="2"/>
        <v>2</v>
      </c>
      <c r="V23" s="12">
        <f t="shared" si="2"/>
        <v>1</v>
      </c>
      <c r="W23" s="50">
        <f t="shared" si="2"/>
        <v>0</v>
      </c>
      <c r="X23" s="27">
        <f t="shared" si="4"/>
        <v>2</v>
      </c>
    </row>
    <row r="24" spans="2:24" s="152" customFormat="1" ht="15" thickBot="1" x14ac:dyDescent="0.35">
      <c r="B24" s="518" t="s">
        <v>26</v>
      </c>
      <c r="C24" s="526"/>
      <c r="D24" s="526"/>
      <c r="E24" s="526"/>
      <c r="F24" s="526"/>
      <c r="G24" s="526"/>
      <c r="H24" s="527"/>
      <c r="K24"/>
      <c r="L24" s="7"/>
      <c r="M24" s="23"/>
      <c r="N24" s="264"/>
      <c r="O24" s="13"/>
      <c r="P24"/>
      <c r="Q24" s="49">
        <f t="shared" si="3"/>
        <v>1</v>
      </c>
      <c r="R24" s="12">
        <f t="shared" si="2"/>
        <v>1</v>
      </c>
      <c r="S24" s="12">
        <f t="shared" si="2"/>
        <v>1</v>
      </c>
      <c r="T24" s="12">
        <f t="shared" si="2"/>
        <v>2</v>
      </c>
      <c r="U24" s="12">
        <f t="shared" si="2"/>
        <v>2</v>
      </c>
      <c r="V24" s="12">
        <f t="shared" si="2"/>
        <v>1</v>
      </c>
      <c r="W24" s="50">
        <f t="shared" si="2"/>
        <v>0</v>
      </c>
      <c r="X24" s="27">
        <f t="shared" si="4"/>
        <v>2</v>
      </c>
    </row>
    <row r="25" spans="2:24" s="152" customFormat="1" x14ac:dyDescent="0.3">
      <c r="B25" s="511" t="s">
        <v>33</v>
      </c>
      <c r="C25" s="512"/>
      <c r="D25" s="552"/>
      <c r="E25" s="553"/>
      <c r="F25" s="553"/>
      <c r="G25" s="553"/>
      <c r="H25" s="554"/>
      <c r="K25"/>
      <c r="L25" s="7"/>
      <c r="M25" s="23"/>
      <c r="N25" s="264"/>
      <c r="O25" s="13"/>
      <c r="P25"/>
      <c r="Q25" s="251">
        <f t="shared" si="3"/>
        <v>1</v>
      </c>
      <c r="R25" s="252">
        <f t="shared" si="2"/>
        <v>1</v>
      </c>
      <c r="S25" s="252">
        <f t="shared" si="2"/>
        <v>1</v>
      </c>
      <c r="T25" s="252">
        <f t="shared" si="2"/>
        <v>2</v>
      </c>
      <c r="U25" s="252">
        <f t="shared" si="2"/>
        <v>2</v>
      </c>
      <c r="V25" s="252">
        <f t="shared" si="2"/>
        <v>1</v>
      </c>
      <c r="W25" s="253">
        <f t="shared" si="2"/>
        <v>0</v>
      </c>
      <c r="X25" s="27">
        <f t="shared" si="4"/>
        <v>2</v>
      </c>
    </row>
    <row r="26" spans="2:24" s="152" customFormat="1" ht="35.25" customHeight="1" thickBot="1" x14ac:dyDescent="0.35">
      <c r="B26" s="530"/>
      <c r="C26" s="531"/>
      <c r="D26" s="555"/>
      <c r="E26" s="556"/>
      <c r="F26" s="556"/>
      <c r="G26" s="556"/>
      <c r="H26" s="557"/>
      <c r="K26"/>
      <c r="L26" s="7"/>
      <c r="M26" s="23"/>
      <c r="N26" s="23"/>
      <c r="O26" s="23"/>
      <c r="P26"/>
      <c r="Q26" s="51">
        <f t="shared" si="3"/>
        <v>1</v>
      </c>
      <c r="R26" s="52">
        <f t="shared" si="2"/>
        <v>1</v>
      </c>
      <c r="S26" s="52">
        <f t="shared" si="2"/>
        <v>1</v>
      </c>
      <c r="T26" s="52">
        <f t="shared" si="2"/>
        <v>2</v>
      </c>
      <c r="U26" s="52">
        <f t="shared" si="2"/>
        <v>2</v>
      </c>
      <c r="V26" s="52">
        <f t="shared" si="2"/>
        <v>1</v>
      </c>
      <c r="W26" s="53">
        <f t="shared" si="2"/>
        <v>0</v>
      </c>
      <c r="X26" s="254">
        <f t="shared" si="4"/>
        <v>2</v>
      </c>
    </row>
    <row r="27" spans="2:24" s="152" customFormat="1" ht="15" thickBot="1" x14ac:dyDescent="0.35">
      <c r="B27" s="511" t="s">
        <v>35</v>
      </c>
      <c r="C27" s="512"/>
      <c r="D27" s="558">
        <f>MAX(D29:H44)</f>
        <v>1</v>
      </c>
      <c r="E27" s="559"/>
      <c r="F27" s="559"/>
      <c r="G27" s="559"/>
      <c r="H27" s="560"/>
      <c r="K27"/>
      <c r="L27" s="547" t="s">
        <v>55</v>
      </c>
      <c r="M27" s="548"/>
      <c r="N27" s="548"/>
      <c r="O27" s="549"/>
      <c r="P27"/>
      <c r="Q27" s="538" t="s">
        <v>10</v>
      </c>
      <c r="R27" s="539"/>
      <c r="S27" s="539"/>
      <c r="T27" s="539"/>
      <c r="U27" s="539"/>
      <c r="V27" s="263" t="s">
        <v>26</v>
      </c>
      <c r="W27" s="263" t="s">
        <v>12</v>
      </c>
      <c r="X27" s="41"/>
    </row>
    <row r="28" spans="2:24" s="152" customFormat="1" ht="15" thickBot="1" x14ac:dyDescent="0.35">
      <c r="B28" s="513"/>
      <c r="C28" s="514"/>
      <c r="D28" s="561"/>
      <c r="E28" s="562"/>
      <c r="F28" s="562"/>
      <c r="G28" s="562"/>
      <c r="H28" s="563"/>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15" t="s">
        <v>36</v>
      </c>
      <c r="C29" s="193" t="s">
        <v>37</v>
      </c>
      <c r="D29" s="37">
        <v>1</v>
      </c>
      <c r="E29" s="37"/>
      <c r="F29" s="37"/>
      <c r="G29" s="37"/>
      <c r="H29" s="37"/>
      <c r="L29" s="7"/>
      <c r="M29" s="264"/>
      <c r="N29" s="8"/>
      <c r="O29" s="13"/>
      <c r="Q29" s="46">
        <f t="shared" ref="Q29:W43" si="5">Q$4</f>
        <v>1</v>
      </c>
      <c r="R29" s="47">
        <f t="shared" si="5"/>
        <v>1</v>
      </c>
      <c r="S29" s="47">
        <f t="shared" si="5"/>
        <v>1</v>
      </c>
      <c r="T29" s="47">
        <f t="shared" si="5"/>
        <v>2</v>
      </c>
      <c r="U29" s="47">
        <f t="shared" si="5"/>
        <v>2</v>
      </c>
      <c r="V29" s="47">
        <f t="shared" si="5"/>
        <v>1</v>
      </c>
      <c r="W29" s="48">
        <f t="shared" si="5"/>
        <v>0</v>
      </c>
      <c r="X29" s="15">
        <f t="shared" ref="X29:X43" si="6">MAX(Q29:W29)</f>
        <v>2</v>
      </c>
    </row>
    <row r="30" spans="2:24" customFormat="1" ht="15.6" thickTop="1" thickBot="1" x14ac:dyDescent="0.35">
      <c r="B30" s="516"/>
      <c r="C30" s="195" t="s">
        <v>38</v>
      </c>
      <c r="D30" s="37">
        <v>1</v>
      </c>
      <c r="E30" s="37"/>
      <c r="F30" s="37"/>
      <c r="G30" s="37"/>
      <c r="H30" s="37"/>
      <c r="L30" s="7"/>
      <c r="M30" s="23"/>
      <c r="N30" s="8"/>
      <c r="O30" s="13"/>
      <c r="Q30" s="49">
        <f t="shared" si="5"/>
        <v>1</v>
      </c>
      <c r="R30" s="12">
        <f t="shared" si="5"/>
        <v>1</v>
      </c>
      <c r="S30" s="12">
        <f t="shared" si="5"/>
        <v>1</v>
      </c>
      <c r="T30" s="12">
        <f t="shared" si="5"/>
        <v>2</v>
      </c>
      <c r="U30" s="12">
        <f t="shared" si="5"/>
        <v>2</v>
      </c>
      <c r="V30" s="12">
        <f t="shared" si="5"/>
        <v>1</v>
      </c>
      <c r="W30" s="50">
        <f t="shared" si="5"/>
        <v>0</v>
      </c>
      <c r="X30" s="15">
        <f t="shared" si="6"/>
        <v>2</v>
      </c>
    </row>
    <row r="31" spans="2:24" customFormat="1" ht="27.6" thickTop="1" thickBot="1" x14ac:dyDescent="0.35">
      <c r="B31" s="516"/>
      <c r="C31" s="195" t="s">
        <v>40</v>
      </c>
      <c r="D31" s="37">
        <v>1</v>
      </c>
      <c r="E31" s="37"/>
      <c r="F31" s="37"/>
      <c r="G31" s="37"/>
      <c r="H31" s="37"/>
      <c r="L31" s="7"/>
      <c r="M31" s="23"/>
      <c r="N31" s="8"/>
      <c r="O31" s="13"/>
      <c r="Q31" s="49">
        <f t="shared" si="5"/>
        <v>1</v>
      </c>
      <c r="R31" s="12">
        <f t="shared" si="5"/>
        <v>1</v>
      </c>
      <c r="S31" s="12">
        <f t="shared" si="5"/>
        <v>1</v>
      </c>
      <c r="T31" s="12">
        <f t="shared" si="5"/>
        <v>2</v>
      </c>
      <c r="U31" s="12">
        <f t="shared" si="5"/>
        <v>2</v>
      </c>
      <c r="V31" s="12">
        <f t="shared" si="5"/>
        <v>1</v>
      </c>
      <c r="W31" s="50">
        <f t="shared" si="5"/>
        <v>0</v>
      </c>
      <c r="X31" s="15">
        <f t="shared" si="6"/>
        <v>2</v>
      </c>
    </row>
    <row r="32" spans="2:24" customFormat="1" ht="24" customHeight="1" thickTop="1" thickBot="1" x14ac:dyDescent="0.35">
      <c r="B32" s="516"/>
      <c r="C32" s="195" t="s">
        <v>41</v>
      </c>
      <c r="D32" s="37">
        <v>1</v>
      </c>
      <c r="E32" s="37"/>
      <c r="F32" s="37"/>
      <c r="G32" s="37"/>
      <c r="H32" s="37"/>
      <c r="L32" s="7"/>
      <c r="M32" s="264"/>
      <c r="N32" s="8"/>
      <c r="O32" s="13"/>
      <c r="Q32" s="49">
        <f t="shared" si="5"/>
        <v>1</v>
      </c>
      <c r="R32" s="12">
        <f t="shared" si="5"/>
        <v>1</v>
      </c>
      <c r="S32" s="12">
        <f t="shared" si="5"/>
        <v>1</v>
      </c>
      <c r="T32" s="12">
        <f t="shared" si="5"/>
        <v>2</v>
      </c>
      <c r="U32" s="12">
        <f t="shared" si="5"/>
        <v>2</v>
      </c>
      <c r="V32" s="12">
        <f t="shared" si="5"/>
        <v>1</v>
      </c>
      <c r="W32" s="50">
        <f t="shared" si="5"/>
        <v>0</v>
      </c>
      <c r="X32" s="15">
        <f t="shared" si="6"/>
        <v>2</v>
      </c>
    </row>
    <row r="33" spans="2:24" customFormat="1" ht="27.6" thickTop="1" thickBot="1" x14ac:dyDescent="0.35">
      <c r="B33" s="516"/>
      <c r="C33" s="195" t="s">
        <v>42</v>
      </c>
      <c r="D33" s="37">
        <v>1</v>
      </c>
      <c r="E33" s="37"/>
      <c r="F33" s="37"/>
      <c r="G33" s="37"/>
      <c r="H33" s="37"/>
      <c r="L33" s="7"/>
      <c r="M33" s="23"/>
      <c r="N33" s="8"/>
      <c r="O33" s="13"/>
      <c r="Q33" s="49">
        <f t="shared" si="5"/>
        <v>1</v>
      </c>
      <c r="R33" s="12">
        <f t="shared" si="5"/>
        <v>1</v>
      </c>
      <c r="S33" s="12">
        <f t="shared" si="5"/>
        <v>1</v>
      </c>
      <c r="T33" s="12">
        <f t="shared" si="5"/>
        <v>2</v>
      </c>
      <c r="U33" s="12">
        <f t="shared" si="5"/>
        <v>2</v>
      </c>
      <c r="V33" s="12">
        <f t="shared" si="5"/>
        <v>1</v>
      </c>
      <c r="W33" s="50">
        <f t="shared" si="5"/>
        <v>0</v>
      </c>
      <c r="X33" s="15">
        <f t="shared" si="6"/>
        <v>2</v>
      </c>
    </row>
    <row r="34" spans="2:24" customFormat="1" ht="15.6" thickTop="1" thickBot="1" x14ac:dyDescent="0.35">
      <c r="B34" s="516"/>
      <c r="C34" s="195" t="s">
        <v>43</v>
      </c>
      <c r="D34" s="37">
        <v>1</v>
      </c>
      <c r="E34" s="37"/>
      <c r="F34" s="37"/>
      <c r="G34" s="37"/>
      <c r="H34" s="37"/>
      <c r="L34" s="7"/>
      <c r="M34" s="23"/>
      <c r="N34" s="8"/>
      <c r="O34" s="13"/>
      <c r="Q34" s="49">
        <f t="shared" si="5"/>
        <v>1</v>
      </c>
      <c r="R34" s="12">
        <f t="shared" si="5"/>
        <v>1</v>
      </c>
      <c r="S34" s="12">
        <f t="shared" si="5"/>
        <v>1</v>
      </c>
      <c r="T34" s="12">
        <f t="shared" si="5"/>
        <v>2</v>
      </c>
      <c r="U34" s="12">
        <f t="shared" si="5"/>
        <v>2</v>
      </c>
      <c r="V34" s="12">
        <f t="shared" si="5"/>
        <v>1</v>
      </c>
      <c r="W34" s="50">
        <f t="shared" si="5"/>
        <v>0</v>
      </c>
      <c r="X34" s="15">
        <f t="shared" si="6"/>
        <v>2</v>
      </c>
    </row>
    <row r="35" spans="2:24" customFormat="1" ht="15.6" thickTop="1" thickBot="1" x14ac:dyDescent="0.35">
      <c r="B35" s="516"/>
      <c r="C35" s="195" t="s">
        <v>45</v>
      </c>
      <c r="D35" s="37">
        <v>1</v>
      </c>
      <c r="E35" s="37"/>
      <c r="F35" s="37"/>
      <c r="G35" s="37"/>
      <c r="H35" s="37"/>
      <c r="L35" s="7"/>
      <c r="M35" s="23"/>
      <c r="N35" s="8"/>
      <c r="O35" s="13"/>
      <c r="Q35" s="49">
        <f t="shared" si="5"/>
        <v>1</v>
      </c>
      <c r="R35" s="12">
        <f t="shared" si="5"/>
        <v>1</v>
      </c>
      <c r="S35" s="12">
        <f t="shared" si="5"/>
        <v>1</v>
      </c>
      <c r="T35" s="12">
        <f t="shared" si="5"/>
        <v>2</v>
      </c>
      <c r="U35" s="12">
        <f t="shared" si="5"/>
        <v>2</v>
      </c>
      <c r="V35" s="12">
        <f t="shared" si="5"/>
        <v>1</v>
      </c>
      <c r="W35" s="50">
        <f t="shared" si="5"/>
        <v>0</v>
      </c>
      <c r="X35" s="15">
        <f t="shared" si="6"/>
        <v>2</v>
      </c>
    </row>
    <row r="36" spans="2:24" customFormat="1" ht="27.6" thickTop="1" thickBot="1" x14ac:dyDescent="0.35">
      <c r="B36" s="516"/>
      <c r="C36" s="195" t="s">
        <v>46</v>
      </c>
      <c r="D36" s="37">
        <v>1</v>
      </c>
      <c r="E36" s="37"/>
      <c r="F36" s="37"/>
      <c r="G36" s="37"/>
      <c r="H36" s="37"/>
      <c r="L36" s="7"/>
      <c r="M36" s="23"/>
      <c r="N36" s="8"/>
      <c r="O36" s="13"/>
      <c r="Q36" s="49">
        <f t="shared" si="5"/>
        <v>1</v>
      </c>
      <c r="R36" s="12">
        <f t="shared" si="5"/>
        <v>1</v>
      </c>
      <c r="S36" s="12">
        <f t="shared" si="5"/>
        <v>1</v>
      </c>
      <c r="T36" s="12">
        <f t="shared" si="5"/>
        <v>2</v>
      </c>
      <c r="U36" s="12">
        <f t="shared" si="5"/>
        <v>2</v>
      </c>
      <c r="V36" s="12">
        <f t="shared" si="5"/>
        <v>1</v>
      </c>
      <c r="W36" s="50">
        <f t="shared" si="5"/>
        <v>0</v>
      </c>
      <c r="X36" s="15">
        <f t="shared" si="6"/>
        <v>2</v>
      </c>
    </row>
    <row r="37" spans="2:24" customFormat="1" ht="27.6" thickTop="1" thickBot="1" x14ac:dyDescent="0.35">
      <c r="B37" s="516"/>
      <c r="C37" s="195" t="s">
        <v>47</v>
      </c>
      <c r="D37" s="37">
        <v>1</v>
      </c>
      <c r="E37" s="37"/>
      <c r="F37" s="37"/>
      <c r="G37" s="37"/>
      <c r="H37" s="37"/>
      <c r="L37" s="7"/>
      <c r="M37" s="23"/>
      <c r="N37" s="8"/>
      <c r="O37" s="13"/>
      <c r="Q37" s="49">
        <f t="shared" si="5"/>
        <v>1</v>
      </c>
      <c r="R37" s="12">
        <f t="shared" si="5"/>
        <v>1</v>
      </c>
      <c r="S37" s="12">
        <f t="shared" si="5"/>
        <v>1</v>
      </c>
      <c r="T37" s="12">
        <f t="shared" si="5"/>
        <v>2</v>
      </c>
      <c r="U37" s="12">
        <f t="shared" si="5"/>
        <v>2</v>
      </c>
      <c r="V37" s="12">
        <f t="shared" si="5"/>
        <v>1</v>
      </c>
      <c r="W37" s="50">
        <f t="shared" si="5"/>
        <v>0</v>
      </c>
      <c r="X37" s="15">
        <f t="shared" si="6"/>
        <v>2</v>
      </c>
    </row>
    <row r="38" spans="2:24" customFormat="1" ht="27.6" thickTop="1" thickBot="1" x14ac:dyDescent="0.35">
      <c r="B38" s="516"/>
      <c r="C38" s="195" t="s">
        <v>48</v>
      </c>
      <c r="D38" s="37">
        <v>1</v>
      </c>
      <c r="E38" s="37"/>
      <c r="F38" s="37"/>
      <c r="G38" s="37"/>
      <c r="H38" s="37"/>
      <c r="L38" s="7"/>
      <c r="M38" s="23"/>
      <c r="N38" s="8"/>
      <c r="O38" s="13"/>
      <c r="Q38" s="49">
        <f t="shared" si="5"/>
        <v>1</v>
      </c>
      <c r="R38" s="12">
        <f t="shared" si="5"/>
        <v>1</v>
      </c>
      <c r="S38" s="12">
        <f t="shared" si="5"/>
        <v>1</v>
      </c>
      <c r="T38" s="12">
        <f t="shared" si="5"/>
        <v>2</v>
      </c>
      <c r="U38" s="12">
        <f t="shared" si="5"/>
        <v>2</v>
      </c>
      <c r="V38" s="12">
        <f t="shared" si="5"/>
        <v>1</v>
      </c>
      <c r="W38" s="50">
        <f t="shared" si="5"/>
        <v>0</v>
      </c>
      <c r="X38" s="15">
        <f t="shared" si="6"/>
        <v>2</v>
      </c>
    </row>
    <row r="39" spans="2:24" customFormat="1" ht="15.6" thickTop="1" thickBot="1" x14ac:dyDescent="0.35">
      <c r="B39" s="516"/>
      <c r="C39" s="195" t="s">
        <v>49</v>
      </c>
      <c r="D39" s="37">
        <v>1</v>
      </c>
      <c r="E39" s="37"/>
      <c r="F39" s="37"/>
      <c r="G39" s="37"/>
      <c r="H39" s="37"/>
      <c r="L39" s="7"/>
      <c r="M39" s="23"/>
      <c r="N39" s="8"/>
      <c r="O39" s="13"/>
      <c r="Q39" s="49">
        <f t="shared" si="5"/>
        <v>1</v>
      </c>
      <c r="R39" s="12">
        <f t="shared" si="5"/>
        <v>1</v>
      </c>
      <c r="S39" s="12">
        <f t="shared" si="5"/>
        <v>1</v>
      </c>
      <c r="T39" s="12">
        <f t="shared" si="5"/>
        <v>2</v>
      </c>
      <c r="U39" s="12">
        <f t="shared" si="5"/>
        <v>2</v>
      </c>
      <c r="V39" s="12">
        <f t="shared" si="5"/>
        <v>1</v>
      </c>
      <c r="W39" s="50">
        <f t="shared" si="5"/>
        <v>0</v>
      </c>
      <c r="X39" s="15">
        <f t="shared" si="6"/>
        <v>2</v>
      </c>
    </row>
    <row r="40" spans="2:24" customFormat="1" ht="15.6" thickTop="1" thickBot="1" x14ac:dyDescent="0.35">
      <c r="B40" s="516"/>
      <c r="C40" s="195" t="s">
        <v>50</v>
      </c>
      <c r="D40" s="37">
        <v>1</v>
      </c>
      <c r="E40" s="37"/>
      <c r="F40" s="37"/>
      <c r="G40" s="37"/>
      <c r="H40" s="37"/>
      <c r="L40" s="7"/>
      <c r="M40" s="23"/>
      <c r="N40" s="8"/>
      <c r="O40" s="13"/>
      <c r="Q40" s="49">
        <f t="shared" si="5"/>
        <v>1</v>
      </c>
      <c r="R40" s="12">
        <f t="shared" si="5"/>
        <v>1</v>
      </c>
      <c r="S40" s="12">
        <f t="shared" si="5"/>
        <v>1</v>
      </c>
      <c r="T40" s="12">
        <f t="shared" si="5"/>
        <v>2</v>
      </c>
      <c r="U40" s="12">
        <f t="shared" si="5"/>
        <v>2</v>
      </c>
      <c r="V40" s="12">
        <f t="shared" si="5"/>
        <v>1</v>
      </c>
      <c r="W40" s="50">
        <f t="shared" si="5"/>
        <v>0</v>
      </c>
      <c r="X40" s="15">
        <f t="shared" si="6"/>
        <v>2</v>
      </c>
    </row>
    <row r="41" spans="2:24" customFormat="1" ht="15.6" thickTop="1" thickBot="1" x14ac:dyDescent="0.35">
      <c r="B41" s="516"/>
      <c r="C41" s="195" t="s">
        <v>51</v>
      </c>
      <c r="D41" s="37">
        <v>1</v>
      </c>
      <c r="E41" s="37"/>
      <c r="F41" s="37"/>
      <c r="G41" s="37"/>
      <c r="H41" s="37"/>
      <c r="L41" s="7"/>
      <c r="M41" s="23"/>
      <c r="N41" s="8"/>
      <c r="O41" s="13"/>
      <c r="Q41" s="49">
        <f t="shared" si="5"/>
        <v>1</v>
      </c>
      <c r="R41" s="12">
        <f t="shared" si="5"/>
        <v>1</v>
      </c>
      <c r="S41" s="12">
        <f t="shared" si="5"/>
        <v>1</v>
      </c>
      <c r="T41" s="12">
        <f t="shared" si="5"/>
        <v>2</v>
      </c>
      <c r="U41" s="12">
        <f t="shared" si="5"/>
        <v>2</v>
      </c>
      <c r="V41" s="12">
        <f t="shared" si="5"/>
        <v>1</v>
      </c>
      <c r="W41" s="50">
        <f t="shared" si="5"/>
        <v>0</v>
      </c>
      <c r="X41" s="15">
        <f t="shared" si="6"/>
        <v>2</v>
      </c>
    </row>
    <row r="42" spans="2:24" customFormat="1" ht="15.6" thickTop="1" thickBot="1" x14ac:dyDescent="0.35">
      <c r="B42" s="516"/>
      <c r="C42" s="196" t="s">
        <v>52</v>
      </c>
      <c r="D42" s="37">
        <v>1</v>
      </c>
      <c r="E42" s="37"/>
      <c r="F42" s="37"/>
      <c r="G42" s="37"/>
      <c r="H42" s="37"/>
      <c r="L42" s="7"/>
      <c r="M42" s="23"/>
      <c r="N42" s="8"/>
      <c r="O42" s="13"/>
      <c r="Q42" s="251">
        <f t="shared" si="5"/>
        <v>1</v>
      </c>
      <c r="R42" s="252">
        <f t="shared" si="5"/>
        <v>1</v>
      </c>
      <c r="S42" s="252">
        <f t="shared" si="5"/>
        <v>1</v>
      </c>
      <c r="T42" s="252">
        <f t="shared" si="5"/>
        <v>2</v>
      </c>
      <c r="U42" s="252">
        <f t="shared" si="5"/>
        <v>2</v>
      </c>
      <c r="V42" s="252">
        <f t="shared" si="5"/>
        <v>1</v>
      </c>
      <c r="W42" s="253">
        <f t="shared" si="5"/>
        <v>0</v>
      </c>
      <c r="X42" s="27">
        <f t="shared" si="6"/>
        <v>2</v>
      </c>
    </row>
    <row r="43" spans="2:24" customFormat="1" ht="23.25" customHeight="1" thickTop="1" thickBot="1" x14ac:dyDescent="0.35">
      <c r="B43" s="516"/>
      <c r="C43" s="196" t="s">
        <v>53</v>
      </c>
      <c r="D43" s="37">
        <v>1</v>
      </c>
      <c r="E43" s="37"/>
      <c r="F43" s="37"/>
      <c r="G43" s="37"/>
      <c r="H43" s="37"/>
      <c r="L43" s="7"/>
      <c r="M43" s="264"/>
      <c r="N43" s="8"/>
      <c r="O43" s="13"/>
      <c r="Q43" s="51">
        <f t="shared" si="5"/>
        <v>1</v>
      </c>
      <c r="R43" s="52">
        <f t="shared" si="5"/>
        <v>1</v>
      </c>
      <c r="S43" s="52">
        <f t="shared" si="5"/>
        <v>1</v>
      </c>
      <c r="T43" s="52">
        <f t="shared" si="5"/>
        <v>2</v>
      </c>
      <c r="U43" s="52">
        <f t="shared" si="5"/>
        <v>2</v>
      </c>
      <c r="V43" s="52">
        <f t="shared" si="5"/>
        <v>1</v>
      </c>
      <c r="W43" s="53">
        <f t="shared" si="5"/>
        <v>0</v>
      </c>
      <c r="X43" s="254">
        <f t="shared" si="6"/>
        <v>2</v>
      </c>
    </row>
    <row r="44" spans="2:24" customFormat="1" ht="27.6" thickTop="1" thickBot="1" x14ac:dyDescent="0.35">
      <c r="B44" s="517"/>
      <c r="C44" s="197" t="s">
        <v>54</v>
      </c>
      <c r="D44" s="37">
        <v>1</v>
      </c>
      <c r="E44" s="37"/>
      <c r="F44" s="37"/>
      <c r="G44" s="37"/>
      <c r="H44" s="37"/>
    </row>
    <row r="45" spans="2:24" s="152" customFormat="1" ht="15.75" customHeight="1" thickBot="1" x14ac:dyDescent="0.35">
      <c r="B45" s="564" t="s">
        <v>12</v>
      </c>
      <c r="C45" s="526"/>
      <c r="D45" s="526"/>
      <c r="E45" s="526"/>
      <c r="F45" s="526"/>
      <c r="G45" s="526"/>
      <c r="H45" s="527"/>
      <c r="N45"/>
      <c r="O45"/>
      <c r="P45"/>
      <c r="Q45"/>
      <c r="R45"/>
      <c r="S45"/>
      <c r="T45"/>
      <c r="U45"/>
      <c r="V45"/>
      <c r="W45"/>
      <c r="X45"/>
    </row>
    <row r="46" spans="2:24" s="152" customFormat="1" ht="15" customHeight="1" x14ac:dyDescent="0.3">
      <c r="B46" s="511" t="s">
        <v>33</v>
      </c>
      <c r="C46" s="512"/>
      <c r="D46" s="552"/>
      <c r="E46" s="553"/>
      <c r="F46" s="553"/>
      <c r="G46" s="553"/>
      <c r="H46" s="554"/>
    </row>
    <row r="47" spans="2:24" s="152" customFormat="1" ht="33" customHeight="1" thickBot="1" x14ac:dyDescent="0.35">
      <c r="B47" s="530"/>
      <c r="C47" s="531"/>
      <c r="D47" s="555"/>
      <c r="E47" s="556"/>
      <c r="F47" s="556"/>
      <c r="G47" s="556"/>
      <c r="H47" s="557"/>
    </row>
    <row r="48" spans="2:24" s="152" customFormat="1" x14ac:dyDescent="0.3">
      <c r="B48" s="511" t="s">
        <v>35</v>
      </c>
      <c r="C48" s="512"/>
      <c r="D48" s="558">
        <f>MAX(D50:H65)</f>
        <v>0</v>
      </c>
      <c r="E48" s="559"/>
      <c r="F48" s="559"/>
      <c r="G48" s="559"/>
      <c r="H48" s="560"/>
    </row>
    <row r="49" spans="2:8" s="152" customFormat="1" ht="15" thickBot="1" x14ac:dyDescent="0.35">
      <c r="B49" s="513"/>
      <c r="C49" s="514"/>
      <c r="D49" s="561"/>
      <c r="E49" s="562"/>
      <c r="F49" s="562"/>
      <c r="G49" s="562"/>
      <c r="H49" s="563"/>
    </row>
    <row r="50" spans="2:8" customFormat="1" ht="15" customHeight="1" thickTop="1" thickBot="1" x14ac:dyDescent="0.35">
      <c r="B50" s="515" t="s">
        <v>36</v>
      </c>
      <c r="C50" s="193" t="s">
        <v>37</v>
      </c>
      <c r="D50" s="37">
        <v>0</v>
      </c>
      <c r="E50" s="37"/>
      <c r="F50" s="37"/>
      <c r="G50" s="37"/>
      <c r="H50" s="37"/>
    </row>
    <row r="51" spans="2:8" customFormat="1" ht="15.6" thickTop="1" thickBot="1" x14ac:dyDescent="0.35">
      <c r="B51" s="516"/>
      <c r="C51" s="195" t="s">
        <v>38</v>
      </c>
      <c r="D51" s="37">
        <v>0</v>
      </c>
      <c r="E51" s="37"/>
      <c r="F51" s="37"/>
      <c r="G51" s="37"/>
      <c r="H51" s="37"/>
    </row>
    <row r="52" spans="2:8" customFormat="1" ht="27.6" thickTop="1" thickBot="1" x14ac:dyDescent="0.35">
      <c r="B52" s="516"/>
      <c r="C52" s="195" t="s">
        <v>40</v>
      </c>
      <c r="D52" s="37">
        <v>0</v>
      </c>
      <c r="E52" s="37"/>
      <c r="F52" s="37"/>
      <c r="G52" s="37"/>
      <c r="H52" s="37"/>
    </row>
    <row r="53" spans="2:8" customFormat="1" ht="15.6" thickTop="1" thickBot="1" x14ac:dyDescent="0.35">
      <c r="B53" s="516"/>
      <c r="C53" s="195" t="s">
        <v>41</v>
      </c>
      <c r="D53" s="37">
        <v>0</v>
      </c>
      <c r="E53" s="37"/>
      <c r="F53" s="37"/>
      <c r="G53" s="37"/>
      <c r="H53" s="37"/>
    </row>
    <row r="54" spans="2:8" customFormat="1" ht="27.6" thickTop="1" thickBot="1" x14ac:dyDescent="0.35">
      <c r="B54" s="516"/>
      <c r="C54" s="195" t="s">
        <v>42</v>
      </c>
      <c r="D54" s="37">
        <v>0</v>
      </c>
      <c r="E54" s="37"/>
      <c r="F54" s="37"/>
      <c r="G54" s="37"/>
      <c r="H54" s="37"/>
    </row>
    <row r="55" spans="2:8" customFormat="1" ht="15.6" thickTop="1" thickBot="1" x14ac:dyDescent="0.35">
      <c r="B55" s="516"/>
      <c r="C55" s="195" t="s">
        <v>43</v>
      </c>
      <c r="D55" s="37">
        <v>0</v>
      </c>
      <c r="E55" s="37"/>
      <c r="F55" s="37"/>
      <c r="G55" s="37"/>
      <c r="H55" s="37"/>
    </row>
    <row r="56" spans="2:8" customFormat="1" ht="15.6" thickTop="1" thickBot="1" x14ac:dyDescent="0.35">
      <c r="B56" s="516"/>
      <c r="C56" s="195" t="s">
        <v>45</v>
      </c>
      <c r="D56" s="37">
        <v>0</v>
      </c>
      <c r="E56" s="37"/>
      <c r="F56" s="37"/>
      <c r="G56" s="37"/>
      <c r="H56" s="37"/>
    </row>
    <row r="57" spans="2:8" customFormat="1" ht="27.6" thickTop="1" thickBot="1" x14ac:dyDescent="0.35">
      <c r="B57" s="516"/>
      <c r="C57" s="195" t="s">
        <v>46</v>
      </c>
      <c r="D57" s="37">
        <v>0</v>
      </c>
      <c r="E57" s="37"/>
      <c r="F57" s="37"/>
      <c r="G57" s="37"/>
      <c r="H57" s="37"/>
    </row>
    <row r="58" spans="2:8" customFormat="1" ht="27.6" thickTop="1" thickBot="1" x14ac:dyDescent="0.35">
      <c r="B58" s="516"/>
      <c r="C58" s="195" t="s">
        <v>47</v>
      </c>
      <c r="D58" s="37">
        <v>0</v>
      </c>
      <c r="E58" s="37"/>
      <c r="F58" s="37"/>
      <c r="G58" s="37"/>
      <c r="H58" s="37"/>
    </row>
    <row r="59" spans="2:8" customFormat="1" ht="27.6" thickTop="1" thickBot="1" x14ac:dyDescent="0.35">
      <c r="B59" s="516"/>
      <c r="C59" s="195" t="s">
        <v>48</v>
      </c>
      <c r="D59" s="37">
        <v>0</v>
      </c>
      <c r="E59" s="37"/>
      <c r="F59" s="37"/>
      <c r="G59" s="37"/>
      <c r="H59" s="37"/>
    </row>
    <row r="60" spans="2:8" customFormat="1" ht="15.6" thickTop="1" thickBot="1" x14ac:dyDescent="0.35">
      <c r="B60" s="516"/>
      <c r="C60" s="195" t="s">
        <v>49</v>
      </c>
      <c r="D60" s="37">
        <v>0</v>
      </c>
      <c r="E60" s="37"/>
      <c r="F60" s="37"/>
      <c r="G60" s="37"/>
      <c r="H60" s="37"/>
    </row>
    <row r="61" spans="2:8" customFormat="1" ht="15.6" thickTop="1" thickBot="1" x14ac:dyDescent="0.35">
      <c r="B61" s="516"/>
      <c r="C61" s="195" t="s">
        <v>50</v>
      </c>
      <c r="D61" s="37">
        <v>0</v>
      </c>
      <c r="E61" s="37"/>
      <c r="F61" s="37"/>
      <c r="G61" s="37"/>
      <c r="H61" s="37"/>
    </row>
    <row r="62" spans="2:8" customFormat="1" ht="15.6" thickTop="1" thickBot="1" x14ac:dyDescent="0.35">
      <c r="B62" s="516"/>
      <c r="C62" s="195" t="s">
        <v>51</v>
      </c>
      <c r="D62" s="37">
        <v>0</v>
      </c>
      <c r="E62" s="37"/>
      <c r="F62" s="37"/>
      <c r="G62" s="37"/>
      <c r="H62" s="37"/>
    </row>
    <row r="63" spans="2:8" customFormat="1" ht="15.6" thickTop="1" thickBot="1" x14ac:dyDescent="0.35">
      <c r="B63" s="516"/>
      <c r="C63" s="196" t="s">
        <v>52</v>
      </c>
      <c r="D63" s="37">
        <v>0</v>
      </c>
      <c r="E63" s="37"/>
      <c r="F63" s="37"/>
      <c r="G63" s="37"/>
      <c r="H63" s="37"/>
    </row>
    <row r="64" spans="2:8" customFormat="1" ht="15.6" thickTop="1" thickBot="1" x14ac:dyDescent="0.35">
      <c r="B64" s="516"/>
      <c r="C64" s="196" t="s">
        <v>53</v>
      </c>
      <c r="D64" s="37">
        <v>0</v>
      </c>
      <c r="E64" s="37"/>
      <c r="F64" s="37"/>
      <c r="G64" s="37"/>
      <c r="H64" s="37"/>
    </row>
    <row r="65" spans="1:8" ht="27.6" thickTop="1" thickBot="1" x14ac:dyDescent="0.35">
      <c r="A65"/>
      <c r="B65" s="517"/>
      <c r="C65" s="197" t="s">
        <v>54</v>
      </c>
      <c r="D65" s="37">
        <v>0</v>
      </c>
      <c r="E65" s="37"/>
      <c r="F65" s="37"/>
      <c r="G65" s="37"/>
      <c r="H65" s="37"/>
    </row>
    <row r="72" spans="1:8" ht="15" thickBot="1" x14ac:dyDescent="0.35">
      <c r="A72"/>
      <c r="C72" s="550" t="s">
        <v>56</v>
      </c>
      <c r="D72" s="551"/>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29:H44 D50:H65 D8:H23" xr:uid="{2D430236-2F0A-4E78-9622-9A3ACA1DA5D7}">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317B0-564B-4F46-8164-1E661DCDA045}">
  <dimension ref="A1:X78"/>
  <sheetViews>
    <sheetView workbookViewId="0">
      <selection activeCell="D65" sqref="D65"/>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09" t="s">
        <v>399</v>
      </c>
      <c r="E2" s="510"/>
      <c r="F2" s="189"/>
      <c r="G2" s="189"/>
      <c r="H2" s="189"/>
      <c r="K2"/>
      <c r="L2" s="536" t="s">
        <v>25</v>
      </c>
      <c r="M2" s="537"/>
      <c r="N2" s="537"/>
      <c r="O2"/>
      <c r="P2"/>
      <c r="Q2" s="538" t="s">
        <v>10</v>
      </c>
      <c r="R2" s="539"/>
      <c r="S2" s="539"/>
      <c r="T2" s="539"/>
      <c r="U2" s="539"/>
      <c r="V2" s="263" t="s">
        <v>26</v>
      </c>
      <c r="W2" s="263" t="s">
        <v>12</v>
      </c>
      <c r="X2" s="41"/>
    </row>
    <row r="3" spans="2:24" s="152" customFormat="1" ht="15" thickBot="1" x14ac:dyDescent="0.35">
      <c r="B3" s="518" t="s">
        <v>10</v>
      </c>
      <c r="C3" s="519"/>
      <c r="D3" s="519"/>
      <c r="E3" s="519"/>
      <c r="F3" s="519"/>
      <c r="G3" s="519"/>
      <c r="H3" s="520"/>
      <c r="K3"/>
      <c r="L3" s="266" t="s">
        <v>0</v>
      </c>
      <c r="M3" s="532" t="s">
        <v>27</v>
      </c>
      <c r="N3" s="532"/>
      <c r="O3"/>
      <c r="P3"/>
      <c r="Q3" s="2" t="s">
        <v>28</v>
      </c>
      <c r="R3" s="3" t="s">
        <v>29</v>
      </c>
      <c r="S3" s="3" t="s">
        <v>30</v>
      </c>
      <c r="T3" s="3" t="s">
        <v>31</v>
      </c>
      <c r="U3" s="3" t="s">
        <v>32</v>
      </c>
      <c r="V3" s="2"/>
      <c r="W3" s="3"/>
      <c r="X3" s="4" t="s">
        <v>18</v>
      </c>
    </row>
    <row r="4" spans="2:24" s="152" customFormat="1" ht="31.5" customHeight="1" thickTop="1" thickBot="1" x14ac:dyDescent="0.35">
      <c r="B4" s="528" t="s">
        <v>33</v>
      </c>
      <c r="C4" s="529"/>
      <c r="D4" s="521"/>
      <c r="E4" s="522"/>
      <c r="F4" s="522"/>
      <c r="G4" s="522"/>
      <c r="H4" s="523"/>
      <c r="K4"/>
      <c r="L4" s="10" t="s">
        <v>332</v>
      </c>
      <c r="M4" s="24" t="s">
        <v>399</v>
      </c>
      <c r="N4" s="10"/>
      <c r="O4"/>
      <c r="P4"/>
      <c r="Q4" s="54">
        <f>D6</f>
        <v>2</v>
      </c>
      <c r="R4" s="55">
        <f t="shared" ref="R4:U4" si="0">E6</f>
        <v>2</v>
      </c>
      <c r="S4" s="55">
        <f t="shared" si="0"/>
        <v>3</v>
      </c>
      <c r="T4" s="55">
        <f t="shared" si="0"/>
        <v>3</v>
      </c>
      <c r="U4" s="55">
        <f t="shared" si="0"/>
        <v>4</v>
      </c>
      <c r="V4" s="55">
        <f>D27</f>
        <v>2</v>
      </c>
      <c r="W4" s="56">
        <f>D48</f>
        <v>2</v>
      </c>
      <c r="X4" s="15">
        <f>MAX(Q4:W4)</f>
        <v>4</v>
      </c>
    </row>
    <row r="5" spans="2:24" s="152" customFormat="1" ht="15" customHeight="1" thickBot="1" x14ac:dyDescent="0.35">
      <c r="B5" s="190"/>
      <c r="C5" s="191"/>
      <c r="D5" s="192"/>
      <c r="E5" s="192"/>
      <c r="F5" s="192"/>
      <c r="G5" s="192"/>
      <c r="H5" s="192"/>
      <c r="K5"/>
      <c r="L5" s="745" t="s">
        <v>400</v>
      </c>
      <c r="M5" s="746"/>
      <c r="N5" s="747"/>
      <c r="O5"/>
      <c r="P5"/>
      <c r="Q5" s="541" t="s">
        <v>34</v>
      </c>
      <c r="R5" s="542"/>
      <c r="S5" s="542"/>
      <c r="T5" s="542"/>
      <c r="U5" s="542"/>
      <c r="V5" s="269" t="s">
        <v>34</v>
      </c>
      <c r="W5" s="268" t="s">
        <v>34</v>
      </c>
      <c r="X5" s="16"/>
    </row>
    <row r="6" spans="2:24" s="152" customFormat="1" ht="15" thickBot="1" x14ac:dyDescent="0.35">
      <c r="B6" s="511" t="s">
        <v>35</v>
      </c>
      <c r="C6" s="512"/>
      <c r="D6" s="524">
        <f>MAX(D8:D23)</f>
        <v>2</v>
      </c>
      <c r="E6" s="524">
        <f>MAX(E8:E23)</f>
        <v>2</v>
      </c>
      <c r="F6" s="524">
        <f>MAX(F8:F23)</f>
        <v>3</v>
      </c>
      <c r="G6" s="524">
        <f>MAX(G8:G23)</f>
        <v>3</v>
      </c>
      <c r="H6" s="524">
        <f>MAX(H8:H23)</f>
        <v>4</v>
      </c>
      <c r="K6"/>
      <c r="L6" s="533"/>
      <c r="M6" s="533"/>
      <c r="N6" s="264"/>
      <c r="O6"/>
      <c r="P6"/>
      <c r="Q6" s="534"/>
      <c r="R6" s="535"/>
      <c r="S6" s="535"/>
      <c r="T6" s="535"/>
      <c r="U6" s="535"/>
      <c r="V6" s="267"/>
      <c r="W6" s="265"/>
      <c r="X6" s="543"/>
    </row>
    <row r="7" spans="2:24" s="152" customFormat="1" ht="15" thickBot="1" x14ac:dyDescent="0.35">
      <c r="B7" s="513"/>
      <c r="C7" s="514"/>
      <c r="D7" s="525"/>
      <c r="E7" s="525"/>
      <c r="F7" s="525"/>
      <c r="G7" s="525"/>
      <c r="H7" s="525"/>
      <c r="K7"/>
      <c r="L7" s="743"/>
      <c r="M7" s="744"/>
      <c r="N7" s="264"/>
      <c r="O7"/>
      <c r="P7"/>
      <c r="Q7" s="545"/>
      <c r="R7" s="546"/>
      <c r="S7" s="546"/>
      <c r="T7" s="546"/>
      <c r="U7" s="546"/>
      <c r="V7" s="265"/>
      <c r="W7" s="265"/>
      <c r="X7" s="544"/>
    </row>
    <row r="8" spans="2:24" customFormat="1" ht="15" customHeight="1" thickTop="1" thickBot="1" x14ac:dyDescent="0.35">
      <c r="B8" s="515" t="s">
        <v>36</v>
      </c>
      <c r="C8" s="193" t="s">
        <v>37</v>
      </c>
      <c r="D8" s="194">
        <v>1</v>
      </c>
      <c r="E8" s="194">
        <v>1</v>
      </c>
      <c r="F8" s="194">
        <v>1</v>
      </c>
      <c r="G8" s="194">
        <v>1</v>
      </c>
      <c r="H8" s="194">
        <v>1</v>
      </c>
    </row>
    <row r="9" spans="2:24" customFormat="1" ht="15.6" thickTop="1" thickBot="1" x14ac:dyDescent="0.35">
      <c r="B9" s="516"/>
      <c r="C9" s="195" t="s">
        <v>38</v>
      </c>
      <c r="D9" s="194">
        <v>0</v>
      </c>
      <c r="E9" s="194">
        <v>0</v>
      </c>
      <c r="F9" s="194">
        <v>0</v>
      </c>
      <c r="G9" s="194">
        <v>0</v>
      </c>
      <c r="H9" s="194">
        <v>0</v>
      </c>
      <c r="L9" s="547" t="s">
        <v>39</v>
      </c>
      <c r="M9" s="548"/>
      <c r="N9" s="548"/>
      <c r="O9" s="549"/>
      <c r="Q9" s="538" t="s">
        <v>10</v>
      </c>
      <c r="R9" s="539"/>
      <c r="S9" s="539"/>
      <c r="T9" s="539"/>
      <c r="U9" s="539"/>
      <c r="V9" s="263" t="s">
        <v>26</v>
      </c>
      <c r="W9" s="263" t="s">
        <v>12</v>
      </c>
      <c r="X9" s="41"/>
    </row>
    <row r="10" spans="2:24" customFormat="1" ht="27.6" thickTop="1" thickBot="1" x14ac:dyDescent="0.35">
      <c r="B10" s="516"/>
      <c r="C10" s="195" t="s">
        <v>40</v>
      </c>
      <c r="D10" s="194">
        <v>0</v>
      </c>
      <c r="E10" s="194">
        <v>0</v>
      </c>
      <c r="F10" s="194">
        <v>0</v>
      </c>
      <c r="G10" s="194">
        <v>0</v>
      </c>
      <c r="H10" s="194">
        <v>0</v>
      </c>
      <c r="L10" s="266" t="s">
        <v>0</v>
      </c>
      <c r="M10" s="532" t="s">
        <v>39</v>
      </c>
      <c r="N10" s="532" t="s">
        <v>5</v>
      </c>
      <c r="O10" s="39" t="s">
        <v>2</v>
      </c>
      <c r="Q10" s="2" t="s">
        <v>28</v>
      </c>
      <c r="R10" s="3" t="s">
        <v>29</v>
      </c>
      <c r="S10" s="3" t="s">
        <v>30</v>
      </c>
      <c r="T10" s="3" t="s">
        <v>31</v>
      </c>
      <c r="U10" s="3" t="s">
        <v>32</v>
      </c>
      <c r="V10" s="2"/>
      <c r="W10" s="3"/>
      <c r="X10" s="6" t="s">
        <v>18</v>
      </c>
    </row>
    <row r="11" spans="2:24" customFormat="1" ht="15.6" thickTop="1" thickBot="1" x14ac:dyDescent="0.35">
      <c r="B11" s="516"/>
      <c r="C11" s="195" t="s">
        <v>41</v>
      </c>
      <c r="D11" s="194">
        <v>2</v>
      </c>
      <c r="E11" s="194">
        <v>2</v>
      </c>
      <c r="F11" s="194">
        <v>3</v>
      </c>
      <c r="G11" s="194">
        <v>3</v>
      </c>
      <c r="H11" s="194">
        <v>3</v>
      </c>
      <c r="L11" s="7"/>
      <c r="M11" s="23" t="s">
        <v>377</v>
      </c>
      <c r="N11" s="8"/>
      <c r="O11" s="8"/>
      <c r="Q11" s="42">
        <f>Q$4</f>
        <v>2</v>
      </c>
      <c r="R11" s="43">
        <f t="shared" ref="R11:W11" si="1">R$4</f>
        <v>2</v>
      </c>
      <c r="S11" s="43">
        <f t="shared" si="1"/>
        <v>3</v>
      </c>
      <c r="T11" s="43">
        <f t="shared" si="1"/>
        <v>3</v>
      </c>
      <c r="U11" s="43">
        <f t="shared" si="1"/>
        <v>4</v>
      </c>
      <c r="V11" s="43">
        <f t="shared" si="1"/>
        <v>2</v>
      </c>
      <c r="W11" s="44">
        <f t="shared" si="1"/>
        <v>2</v>
      </c>
      <c r="X11" s="45">
        <f>MAX(Q11:W11)</f>
        <v>4</v>
      </c>
    </row>
    <row r="12" spans="2:24" customFormat="1" ht="27.6" thickTop="1" thickBot="1" x14ac:dyDescent="0.35">
      <c r="B12" s="516"/>
      <c r="C12" s="195" t="s">
        <v>42</v>
      </c>
      <c r="D12" s="194">
        <v>1</v>
      </c>
      <c r="E12" s="194">
        <v>2</v>
      </c>
      <c r="F12" s="194">
        <v>3</v>
      </c>
      <c r="G12" s="194">
        <v>3</v>
      </c>
      <c r="H12" s="194">
        <v>3</v>
      </c>
    </row>
    <row r="13" spans="2:24" customFormat="1" ht="15.6" thickTop="1" thickBot="1" x14ac:dyDescent="0.35">
      <c r="B13" s="516"/>
      <c r="C13" s="195" t="s">
        <v>43</v>
      </c>
      <c r="D13" s="194">
        <v>2</v>
      </c>
      <c r="E13" s="194">
        <v>2</v>
      </c>
      <c r="F13" s="194">
        <v>2</v>
      </c>
      <c r="G13" s="194">
        <v>3</v>
      </c>
      <c r="H13" s="194">
        <v>4</v>
      </c>
      <c r="L13" s="547" t="s">
        <v>44</v>
      </c>
      <c r="M13" s="548"/>
      <c r="N13" s="548"/>
      <c r="O13" s="549"/>
      <c r="Q13" s="538" t="s">
        <v>10</v>
      </c>
      <c r="R13" s="539"/>
      <c r="S13" s="539"/>
      <c r="T13" s="539"/>
      <c r="U13" s="539"/>
      <c r="V13" s="263" t="s">
        <v>26</v>
      </c>
      <c r="W13" s="263" t="s">
        <v>12</v>
      </c>
      <c r="X13" s="41"/>
    </row>
    <row r="14" spans="2:24" customFormat="1" ht="23.25" customHeight="1" thickTop="1" thickBot="1" x14ac:dyDescent="0.35">
      <c r="B14" s="516"/>
      <c r="C14" s="195" t="s">
        <v>45</v>
      </c>
      <c r="D14" s="194">
        <v>2</v>
      </c>
      <c r="E14" s="194">
        <v>2</v>
      </c>
      <c r="F14" s="194">
        <v>2</v>
      </c>
      <c r="G14" s="194">
        <v>3</v>
      </c>
      <c r="H14" s="194">
        <v>3</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16"/>
      <c r="C15" s="195" t="s">
        <v>46</v>
      </c>
      <c r="D15" s="194">
        <v>1</v>
      </c>
      <c r="E15" s="194">
        <v>1</v>
      </c>
      <c r="F15" s="194">
        <v>1</v>
      </c>
      <c r="G15" s="194">
        <v>2</v>
      </c>
      <c r="H15" s="194">
        <v>2</v>
      </c>
      <c r="L15" s="9"/>
      <c r="M15" s="8" t="s">
        <v>357</v>
      </c>
      <c r="N15" s="264"/>
      <c r="O15" s="13"/>
      <c r="Q15" s="46">
        <f>Q$4</f>
        <v>2</v>
      </c>
      <c r="R15" s="47">
        <f t="shared" ref="R15:W26" si="2">R$4</f>
        <v>2</v>
      </c>
      <c r="S15" s="47">
        <f t="shared" si="2"/>
        <v>3</v>
      </c>
      <c r="T15" s="47">
        <f t="shared" si="2"/>
        <v>3</v>
      </c>
      <c r="U15" s="47">
        <f t="shared" si="2"/>
        <v>4</v>
      </c>
      <c r="V15" s="47">
        <f t="shared" si="2"/>
        <v>2</v>
      </c>
      <c r="W15" s="48">
        <f t="shared" si="2"/>
        <v>2</v>
      </c>
      <c r="X15" s="27">
        <f>MAX(Q15:W15)</f>
        <v>4</v>
      </c>
    </row>
    <row r="16" spans="2:24" customFormat="1" ht="27.6" thickTop="1" thickBot="1" x14ac:dyDescent="0.35">
      <c r="B16" s="516"/>
      <c r="C16" s="195" t="s">
        <v>47</v>
      </c>
      <c r="D16" s="194">
        <v>1</v>
      </c>
      <c r="E16" s="194">
        <v>1</v>
      </c>
      <c r="F16" s="194">
        <v>1</v>
      </c>
      <c r="G16" s="194">
        <v>2</v>
      </c>
      <c r="H16" s="194">
        <v>2</v>
      </c>
      <c r="L16" s="9"/>
      <c r="M16" s="8" t="s">
        <v>358</v>
      </c>
      <c r="N16" s="264"/>
      <c r="O16" s="13"/>
      <c r="Q16" s="49">
        <f t="shared" ref="Q16:Q26" si="3">Q$4</f>
        <v>2</v>
      </c>
      <c r="R16" s="12">
        <f t="shared" si="2"/>
        <v>2</v>
      </c>
      <c r="S16" s="12">
        <f t="shared" si="2"/>
        <v>3</v>
      </c>
      <c r="T16" s="12">
        <f t="shared" si="2"/>
        <v>3</v>
      </c>
      <c r="U16" s="12">
        <f t="shared" si="2"/>
        <v>4</v>
      </c>
      <c r="V16" s="12">
        <f t="shared" si="2"/>
        <v>2</v>
      </c>
      <c r="W16" s="50">
        <f t="shared" si="2"/>
        <v>2</v>
      </c>
      <c r="X16" s="27">
        <f t="shared" ref="X16:X26" si="4">MAX(Q16:W16)</f>
        <v>4</v>
      </c>
    </row>
    <row r="17" spans="2:24" customFormat="1" ht="27.6" thickTop="1" thickBot="1" x14ac:dyDescent="0.35">
      <c r="B17" s="516"/>
      <c r="C17" s="195" t="s">
        <v>48</v>
      </c>
      <c r="D17" s="194">
        <v>2</v>
      </c>
      <c r="E17" s="194">
        <v>2</v>
      </c>
      <c r="F17" s="194">
        <v>2</v>
      </c>
      <c r="G17" s="194">
        <v>2</v>
      </c>
      <c r="H17" s="194">
        <v>2</v>
      </c>
      <c r="L17" s="7"/>
      <c r="M17" s="23"/>
      <c r="N17" s="264"/>
      <c r="O17" s="13"/>
      <c r="Q17" s="49">
        <f t="shared" si="3"/>
        <v>2</v>
      </c>
      <c r="R17" s="12">
        <f t="shared" si="2"/>
        <v>2</v>
      </c>
      <c r="S17" s="12">
        <f t="shared" si="2"/>
        <v>3</v>
      </c>
      <c r="T17" s="12">
        <f t="shared" si="2"/>
        <v>3</v>
      </c>
      <c r="U17" s="12">
        <f t="shared" si="2"/>
        <v>4</v>
      </c>
      <c r="V17" s="12">
        <f t="shared" si="2"/>
        <v>2</v>
      </c>
      <c r="W17" s="50">
        <f t="shared" si="2"/>
        <v>2</v>
      </c>
      <c r="X17" s="27">
        <f t="shared" si="4"/>
        <v>4</v>
      </c>
    </row>
    <row r="18" spans="2:24" customFormat="1" ht="15.6" thickTop="1" thickBot="1" x14ac:dyDescent="0.35">
      <c r="B18" s="516"/>
      <c r="C18" s="195" t="s">
        <v>49</v>
      </c>
      <c r="D18" s="194">
        <v>1</v>
      </c>
      <c r="E18" s="194">
        <v>1</v>
      </c>
      <c r="F18" s="194">
        <v>1</v>
      </c>
      <c r="G18" s="194">
        <v>1</v>
      </c>
      <c r="H18" s="194">
        <v>1</v>
      </c>
      <c r="L18" s="7"/>
      <c r="M18" s="23"/>
      <c r="N18" s="264"/>
      <c r="O18" s="13"/>
      <c r="Q18" s="49">
        <f t="shared" si="3"/>
        <v>2</v>
      </c>
      <c r="R18" s="12">
        <f t="shared" si="2"/>
        <v>2</v>
      </c>
      <c r="S18" s="12">
        <f t="shared" si="2"/>
        <v>3</v>
      </c>
      <c r="T18" s="12">
        <f t="shared" si="2"/>
        <v>3</v>
      </c>
      <c r="U18" s="12">
        <f t="shared" si="2"/>
        <v>4</v>
      </c>
      <c r="V18" s="12">
        <f t="shared" si="2"/>
        <v>2</v>
      </c>
      <c r="W18" s="50">
        <f t="shared" si="2"/>
        <v>2</v>
      </c>
      <c r="X18" s="27">
        <f t="shared" si="4"/>
        <v>4</v>
      </c>
    </row>
    <row r="19" spans="2:24" customFormat="1" ht="15.6" thickTop="1" thickBot="1" x14ac:dyDescent="0.35">
      <c r="B19" s="516"/>
      <c r="C19" s="195" t="s">
        <v>50</v>
      </c>
      <c r="D19" s="194">
        <v>1</v>
      </c>
      <c r="E19" s="194">
        <v>1</v>
      </c>
      <c r="F19" s="194">
        <v>1</v>
      </c>
      <c r="G19" s="194">
        <v>1</v>
      </c>
      <c r="H19" s="194">
        <v>1</v>
      </c>
      <c r="L19" s="7"/>
      <c r="M19" s="23"/>
      <c r="N19" s="264"/>
      <c r="O19" s="13"/>
      <c r="Q19" s="49">
        <f t="shared" si="3"/>
        <v>2</v>
      </c>
      <c r="R19" s="12">
        <f t="shared" si="2"/>
        <v>2</v>
      </c>
      <c r="S19" s="12">
        <f t="shared" si="2"/>
        <v>3</v>
      </c>
      <c r="T19" s="12">
        <f t="shared" si="2"/>
        <v>3</v>
      </c>
      <c r="U19" s="12">
        <f t="shared" si="2"/>
        <v>4</v>
      </c>
      <c r="V19" s="12">
        <f t="shared" si="2"/>
        <v>2</v>
      </c>
      <c r="W19" s="50">
        <f t="shared" si="2"/>
        <v>2</v>
      </c>
      <c r="X19" s="27">
        <f t="shared" si="4"/>
        <v>4</v>
      </c>
    </row>
    <row r="20" spans="2:24" customFormat="1" ht="15.6" thickTop="1" thickBot="1" x14ac:dyDescent="0.35">
      <c r="B20" s="516"/>
      <c r="C20" s="195" t="s">
        <v>51</v>
      </c>
      <c r="D20" s="194">
        <v>1</v>
      </c>
      <c r="E20" s="194">
        <v>1</v>
      </c>
      <c r="F20" s="194">
        <v>1</v>
      </c>
      <c r="G20" s="194">
        <v>1</v>
      </c>
      <c r="H20" s="194">
        <v>1</v>
      </c>
      <c r="L20" s="7"/>
      <c r="M20" s="23"/>
      <c r="N20" s="264"/>
      <c r="O20" s="13"/>
      <c r="Q20" s="49">
        <f t="shared" si="3"/>
        <v>2</v>
      </c>
      <c r="R20" s="12">
        <f t="shared" si="2"/>
        <v>2</v>
      </c>
      <c r="S20" s="12">
        <f t="shared" si="2"/>
        <v>3</v>
      </c>
      <c r="T20" s="12">
        <f t="shared" si="2"/>
        <v>3</v>
      </c>
      <c r="U20" s="12">
        <f t="shared" si="2"/>
        <v>4</v>
      </c>
      <c r="V20" s="12">
        <f t="shared" si="2"/>
        <v>2</v>
      </c>
      <c r="W20" s="50">
        <f t="shared" si="2"/>
        <v>2</v>
      </c>
      <c r="X20" s="27">
        <f t="shared" si="4"/>
        <v>4</v>
      </c>
    </row>
    <row r="21" spans="2:24" customFormat="1" ht="15.6" thickTop="1" thickBot="1" x14ac:dyDescent="0.35">
      <c r="B21" s="516"/>
      <c r="C21" s="196" t="s">
        <v>52</v>
      </c>
      <c r="D21" s="194">
        <v>2</v>
      </c>
      <c r="E21" s="194">
        <v>2</v>
      </c>
      <c r="F21" s="194">
        <v>2</v>
      </c>
      <c r="G21" s="194">
        <v>2</v>
      </c>
      <c r="H21" s="194">
        <v>2</v>
      </c>
      <c r="L21" s="7"/>
      <c r="M21" s="23"/>
      <c r="N21" s="264"/>
      <c r="O21" s="13"/>
      <c r="Q21" s="49">
        <f t="shared" si="3"/>
        <v>2</v>
      </c>
      <c r="R21" s="12">
        <f t="shared" si="2"/>
        <v>2</v>
      </c>
      <c r="S21" s="12">
        <f t="shared" si="2"/>
        <v>3</v>
      </c>
      <c r="T21" s="12">
        <f t="shared" si="2"/>
        <v>3</v>
      </c>
      <c r="U21" s="12">
        <f t="shared" si="2"/>
        <v>4</v>
      </c>
      <c r="V21" s="12">
        <f t="shared" si="2"/>
        <v>2</v>
      </c>
      <c r="W21" s="50">
        <f t="shared" si="2"/>
        <v>2</v>
      </c>
      <c r="X21" s="27">
        <f t="shared" si="4"/>
        <v>4</v>
      </c>
    </row>
    <row r="22" spans="2:24" customFormat="1" ht="15.6" thickTop="1" thickBot="1" x14ac:dyDescent="0.35">
      <c r="B22" s="516"/>
      <c r="C22" s="196" t="s">
        <v>53</v>
      </c>
      <c r="D22" s="194">
        <v>2</v>
      </c>
      <c r="E22" s="194">
        <v>2</v>
      </c>
      <c r="F22" s="194">
        <v>2</v>
      </c>
      <c r="G22" s="194">
        <v>2</v>
      </c>
      <c r="H22" s="194">
        <v>2</v>
      </c>
      <c r="L22" s="7"/>
      <c r="M22" s="23"/>
      <c r="N22" s="264"/>
      <c r="O22" s="13"/>
      <c r="Q22" s="49">
        <f t="shared" si="3"/>
        <v>2</v>
      </c>
      <c r="R22" s="12">
        <f t="shared" si="2"/>
        <v>2</v>
      </c>
      <c r="S22" s="12">
        <f t="shared" si="2"/>
        <v>3</v>
      </c>
      <c r="T22" s="12">
        <f t="shared" si="2"/>
        <v>3</v>
      </c>
      <c r="U22" s="12">
        <f t="shared" si="2"/>
        <v>4</v>
      </c>
      <c r="V22" s="12">
        <f t="shared" si="2"/>
        <v>2</v>
      </c>
      <c r="W22" s="50">
        <f t="shared" si="2"/>
        <v>2</v>
      </c>
      <c r="X22" s="27">
        <f t="shared" si="4"/>
        <v>4</v>
      </c>
    </row>
    <row r="23" spans="2:24" customFormat="1" ht="27.6" thickTop="1" thickBot="1" x14ac:dyDescent="0.35">
      <c r="B23" s="517"/>
      <c r="C23" s="197" t="s">
        <v>54</v>
      </c>
      <c r="D23" s="194">
        <v>1</v>
      </c>
      <c r="E23" s="194">
        <v>1</v>
      </c>
      <c r="F23" s="194">
        <v>1</v>
      </c>
      <c r="G23" s="194">
        <v>1</v>
      </c>
      <c r="H23" s="194">
        <v>1</v>
      </c>
      <c r="L23" s="7"/>
      <c r="M23" s="23"/>
      <c r="N23" s="264"/>
      <c r="O23" s="13"/>
      <c r="Q23" s="49">
        <f t="shared" si="3"/>
        <v>2</v>
      </c>
      <c r="R23" s="12">
        <f t="shared" si="2"/>
        <v>2</v>
      </c>
      <c r="S23" s="12">
        <f t="shared" si="2"/>
        <v>3</v>
      </c>
      <c r="T23" s="12">
        <f t="shared" si="2"/>
        <v>3</v>
      </c>
      <c r="U23" s="12">
        <f t="shared" si="2"/>
        <v>4</v>
      </c>
      <c r="V23" s="12">
        <f t="shared" si="2"/>
        <v>2</v>
      </c>
      <c r="W23" s="50">
        <f t="shared" si="2"/>
        <v>2</v>
      </c>
      <c r="X23" s="27">
        <f t="shared" si="4"/>
        <v>4</v>
      </c>
    </row>
    <row r="24" spans="2:24" s="152" customFormat="1" ht="15" thickBot="1" x14ac:dyDescent="0.35">
      <c r="B24" s="518" t="s">
        <v>26</v>
      </c>
      <c r="C24" s="526"/>
      <c r="D24" s="526"/>
      <c r="E24" s="526"/>
      <c r="F24" s="526"/>
      <c r="G24" s="526"/>
      <c r="H24" s="527"/>
      <c r="K24"/>
      <c r="L24" s="7"/>
      <c r="M24" s="23"/>
      <c r="N24" s="264"/>
      <c r="O24" s="13"/>
      <c r="P24"/>
      <c r="Q24" s="49">
        <f t="shared" si="3"/>
        <v>2</v>
      </c>
      <c r="R24" s="12">
        <f t="shared" si="2"/>
        <v>2</v>
      </c>
      <c r="S24" s="12">
        <f t="shared" si="2"/>
        <v>3</v>
      </c>
      <c r="T24" s="12">
        <f t="shared" si="2"/>
        <v>3</v>
      </c>
      <c r="U24" s="12">
        <f t="shared" si="2"/>
        <v>4</v>
      </c>
      <c r="V24" s="12">
        <f t="shared" si="2"/>
        <v>2</v>
      </c>
      <c r="W24" s="50">
        <f t="shared" si="2"/>
        <v>2</v>
      </c>
      <c r="X24" s="27">
        <f t="shared" si="4"/>
        <v>4</v>
      </c>
    </row>
    <row r="25" spans="2:24" s="152" customFormat="1" x14ac:dyDescent="0.3">
      <c r="B25" s="511" t="s">
        <v>33</v>
      </c>
      <c r="C25" s="512"/>
      <c r="D25" s="552"/>
      <c r="E25" s="553"/>
      <c r="F25" s="553"/>
      <c r="G25" s="553"/>
      <c r="H25" s="554"/>
      <c r="K25"/>
      <c r="L25" s="7"/>
      <c r="M25" s="23"/>
      <c r="N25" s="264"/>
      <c r="O25" s="13"/>
      <c r="P25"/>
      <c r="Q25" s="251">
        <f t="shared" si="3"/>
        <v>2</v>
      </c>
      <c r="R25" s="252">
        <f t="shared" si="2"/>
        <v>2</v>
      </c>
      <c r="S25" s="252">
        <f t="shared" si="2"/>
        <v>3</v>
      </c>
      <c r="T25" s="252">
        <f t="shared" si="2"/>
        <v>3</v>
      </c>
      <c r="U25" s="252">
        <f t="shared" si="2"/>
        <v>4</v>
      </c>
      <c r="V25" s="252">
        <f t="shared" si="2"/>
        <v>2</v>
      </c>
      <c r="W25" s="253">
        <f t="shared" si="2"/>
        <v>2</v>
      </c>
      <c r="X25" s="27">
        <f t="shared" si="4"/>
        <v>4</v>
      </c>
    </row>
    <row r="26" spans="2:24" s="152" customFormat="1" ht="35.25" customHeight="1" thickBot="1" x14ac:dyDescent="0.35">
      <c r="B26" s="530"/>
      <c r="C26" s="531"/>
      <c r="D26" s="555"/>
      <c r="E26" s="556"/>
      <c r="F26" s="556"/>
      <c r="G26" s="556"/>
      <c r="H26" s="557"/>
      <c r="K26"/>
      <c r="L26" s="7"/>
      <c r="M26" s="23"/>
      <c r="N26" s="23"/>
      <c r="O26" s="23"/>
      <c r="P26"/>
      <c r="Q26" s="51">
        <f t="shared" si="3"/>
        <v>2</v>
      </c>
      <c r="R26" s="52">
        <f t="shared" si="2"/>
        <v>2</v>
      </c>
      <c r="S26" s="52">
        <f t="shared" si="2"/>
        <v>3</v>
      </c>
      <c r="T26" s="52">
        <f t="shared" si="2"/>
        <v>3</v>
      </c>
      <c r="U26" s="52">
        <f t="shared" si="2"/>
        <v>4</v>
      </c>
      <c r="V26" s="52">
        <f t="shared" si="2"/>
        <v>2</v>
      </c>
      <c r="W26" s="53">
        <f t="shared" si="2"/>
        <v>2</v>
      </c>
      <c r="X26" s="254">
        <f t="shared" si="4"/>
        <v>4</v>
      </c>
    </row>
    <row r="27" spans="2:24" s="152" customFormat="1" ht="15" thickBot="1" x14ac:dyDescent="0.35">
      <c r="B27" s="511" t="s">
        <v>35</v>
      </c>
      <c r="C27" s="512"/>
      <c r="D27" s="558">
        <f>MAX(D29:H44)</f>
        <v>2</v>
      </c>
      <c r="E27" s="559"/>
      <c r="F27" s="559"/>
      <c r="G27" s="559"/>
      <c r="H27" s="560"/>
      <c r="K27"/>
      <c r="L27" s="547" t="s">
        <v>55</v>
      </c>
      <c r="M27" s="548"/>
      <c r="N27" s="548"/>
      <c r="O27" s="549"/>
      <c r="P27"/>
      <c r="Q27" s="538" t="s">
        <v>10</v>
      </c>
      <c r="R27" s="539"/>
      <c r="S27" s="539"/>
      <c r="T27" s="539"/>
      <c r="U27" s="539"/>
      <c r="V27" s="263" t="s">
        <v>26</v>
      </c>
      <c r="W27" s="263" t="s">
        <v>12</v>
      </c>
      <c r="X27" s="41"/>
    </row>
    <row r="28" spans="2:24" s="152" customFormat="1" ht="15" thickBot="1" x14ac:dyDescent="0.35">
      <c r="B28" s="513"/>
      <c r="C28" s="514"/>
      <c r="D28" s="561"/>
      <c r="E28" s="562"/>
      <c r="F28" s="562"/>
      <c r="G28" s="562"/>
      <c r="H28" s="563"/>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15" t="s">
        <v>36</v>
      </c>
      <c r="C29" s="193" t="s">
        <v>37</v>
      </c>
      <c r="D29" s="37">
        <v>1</v>
      </c>
      <c r="E29" s="37"/>
      <c r="F29" s="37"/>
      <c r="G29" s="37"/>
      <c r="H29" s="37"/>
      <c r="L29" s="7"/>
      <c r="M29" s="264" t="s">
        <v>368</v>
      </c>
      <c r="N29" s="8"/>
      <c r="O29" s="13"/>
      <c r="Q29" s="46">
        <f t="shared" ref="Q29:W43" si="5">Q$4</f>
        <v>2</v>
      </c>
      <c r="R29" s="47">
        <f t="shared" si="5"/>
        <v>2</v>
      </c>
      <c r="S29" s="47">
        <f t="shared" si="5"/>
        <v>3</v>
      </c>
      <c r="T29" s="47">
        <f t="shared" si="5"/>
        <v>3</v>
      </c>
      <c r="U29" s="47">
        <f t="shared" si="5"/>
        <v>4</v>
      </c>
      <c r="V29" s="47">
        <f t="shared" si="5"/>
        <v>2</v>
      </c>
      <c r="W29" s="48">
        <f t="shared" si="5"/>
        <v>2</v>
      </c>
      <c r="X29" s="15">
        <f t="shared" ref="X29:X43" si="6">MAX(Q29:W29)</f>
        <v>4</v>
      </c>
    </row>
    <row r="30" spans="2:24" customFormat="1" ht="15.6" thickTop="1" thickBot="1" x14ac:dyDescent="0.35">
      <c r="B30" s="516"/>
      <c r="C30" s="195" t="s">
        <v>38</v>
      </c>
      <c r="D30" s="37">
        <v>1</v>
      </c>
      <c r="E30" s="37"/>
      <c r="F30" s="37"/>
      <c r="G30" s="37"/>
      <c r="H30" s="37"/>
      <c r="L30" s="7"/>
      <c r="M30" s="23"/>
      <c r="N30" s="8"/>
      <c r="O30" s="13"/>
      <c r="Q30" s="49">
        <f t="shared" si="5"/>
        <v>2</v>
      </c>
      <c r="R30" s="12">
        <f t="shared" si="5"/>
        <v>2</v>
      </c>
      <c r="S30" s="12">
        <f t="shared" si="5"/>
        <v>3</v>
      </c>
      <c r="T30" s="12">
        <f t="shared" si="5"/>
        <v>3</v>
      </c>
      <c r="U30" s="12">
        <f t="shared" si="5"/>
        <v>4</v>
      </c>
      <c r="V30" s="12">
        <f t="shared" si="5"/>
        <v>2</v>
      </c>
      <c r="W30" s="50">
        <f t="shared" si="5"/>
        <v>2</v>
      </c>
      <c r="X30" s="15">
        <f t="shared" si="6"/>
        <v>4</v>
      </c>
    </row>
    <row r="31" spans="2:24" customFormat="1" ht="27.6" thickTop="1" thickBot="1" x14ac:dyDescent="0.35">
      <c r="B31" s="516"/>
      <c r="C31" s="195" t="s">
        <v>40</v>
      </c>
      <c r="D31" s="37">
        <v>1</v>
      </c>
      <c r="E31" s="37"/>
      <c r="F31" s="37"/>
      <c r="G31" s="37"/>
      <c r="H31" s="37"/>
      <c r="L31" s="7"/>
      <c r="M31" s="23"/>
      <c r="N31" s="8"/>
      <c r="O31" s="13"/>
      <c r="Q31" s="49">
        <f t="shared" si="5"/>
        <v>2</v>
      </c>
      <c r="R31" s="12">
        <f t="shared" si="5"/>
        <v>2</v>
      </c>
      <c r="S31" s="12">
        <f t="shared" si="5"/>
        <v>3</v>
      </c>
      <c r="T31" s="12">
        <f t="shared" si="5"/>
        <v>3</v>
      </c>
      <c r="U31" s="12">
        <f t="shared" si="5"/>
        <v>4</v>
      </c>
      <c r="V31" s="12">
        <f t="shared" si="5"/>
        <v>2</v>
      </c>
      <c r="W31" s="50">
        <f t="shared" si="5"/>
        <v>2</v>
      </c>
      <c r="X31" s="15">
        <f t="shared" si="6"/>
        <v>4</v>
      </c>
    </row>
    <row r="32" spans="2:24" customFormat="1" ht="24" customHeight="1" thickTop="1" thickBot="1" x14ac:dyDescent="0.35">
      <c r="B32" s="516"/>
      <c r="C32" s="195" t="s">
        <v>41</v>
      </c>
      <c r="D32" s="37">
        <v>2</v>
      </c>
      <c r="E32" s="37"/>
      <c r="F32" s="37"/>
      <c r="G32" s="37"/>
      <c r="H32" s="37"/>
      <c r="L32" s="7"/>
      <c r="M32" s="264"/>
      <c r="N32" s="8"/>
      <c r="O32" s="13"/>
      <c r="Q32" s="49">
        <f t="shared" si="5"/>
        <v>2</v>
      </c>
      <c r="R32" s="12">
        <f t="shared" si="5"/>
        <v>2</v>
      </c>
      <c r="S32" s="12">
        <f t="shared" si="5"/>
        <v>3</v>
      </c>
      <c r="T32" s="12">
        <f t="shared" si="5"/>
        <v>3</v>
      </c>
      <c r="U32" s="12">
        <f t="shared" si="5"/>
        <v>4</v>
      </c>
      <c r="V32" s="12">
        <f t="shared" si="5"/>
        <v>2</v>
      </c>
      <c r="W32" s="50">
        <f t="shared" si="5"/>
        <v>2</v>
      </c>
      <c r="X32" s="15">
        <f t="shared" si="6"/>
        <v>4</v>
      </c>
    </row>
    <row r="33" spans="2:24" customFormat="1" ht="27.6" thickTop="1" thickBot="1" x14ac:dyDescent="0.35">
      <c r="B33" s="516"/>
      <c r="C33" s="195" t="s">
        <v>42</v>
      </c>
      <c r="D33" s="37">
        <v>0</v>
      </c>
      <c r="E33" s="37"/>
      <c r="F33" s="37"/>
      <c r="G33" s="37"/>
      <c r="H33" s="37"/>
      <c r="L33" s="7"/>
      <c r="M33" s="23"/>
      <c r="N33" s="8"/>
      <c r="O33" s="13"/>
      <c r="Q33" s="49">
        <f t="shared" si="5"/>
        <v>2</v>
      </c>
      <c r="R33" s="12">
        <f t="shared" si="5"/>
        <v>2</v>
      </c>
      <c r="S33" s="12">
        <f t="shared" si="5"/>
        <v>3</v>
      </c>
      <c r="T33" s="12">
        <f t="shared" si="5"/>
        <v>3</v>
      </c>
      <c r="U33" s="12">
        <f t="shared" si="5"/>
        <v>4</v>
      </c>
      <c r="V33" s="12">
        <f t="shared" si="5"/>
        <v>2</v>
      </c>
      <c r="W33" s="50">
        <f t="shared" si="5"/>
        <v>2</v>
      </c>
      <c r="X33" s="15">
        <f t="shared" si="6"/>
        <v>4</v>
      </c>
    </row>
    <row r="34" spans="2:24" customFormat="1" ht="15.6" thickTop="1" thickBot="1" x14ac:dyDescent="0.35">
      <c r="B34" s="516"/>
      <c r="C34" s="195" t="s">
        <v>43</v>
      </c>
      <c r="D34" s="37">
        <v>1</v>
      </c>
      <c r="E34" s="37"/>
      <c r="F34" s="37"/>
      <c r="G34" s="37"/>
      <c r="H34" s="37"/>
      <c r="L34" s="7"/>
      <c r="M34" s="23"/>
      <c r="N34" s="8"/>
      <c r="O34" s="13"/>
      <c r="Q34" s="49">
        <f t="shared" si="5"/>
        <v>2</v>
      </c>
      <c r="R34" s="12">
        <f t="shared" si="5"/>
        <v>2</v>
      </c>
      <c r="S34" s="12">
        <f t="shared" si="5"/>
        <v>3</v>
      </c>
      <c r="T34" s="12">
        <f t="shared" si="5"/>
        <v>3</v>
      </c>
      <c r="U34" s="12">
        <f t="shared" si="5"/>
        <v>4</v>
      </c>
      <c r="V34" s="12">
        <f t="shared" si="5"/>
        <v>2</v>
      </c>
      <c r="W34" s="50">
        <f t="shared" si="5"/>
        <v>2</v>
      </c>
      <c r="X34" s="15">
        <f t="shared" si="6"/>
        <v>4</v>
      </c>
    </row>
    <row r="35" spans="2:24" customFormat="1" ht="15.6" thickTop="1" thickBot="1" x14ac:dyDescent="0.35">
      <c r="B35" s="516"/>
      <c r="C35" s="195" t="s">
        <v>45</v>
      </c>
      <c r="D35" s="37">
        <v>1</v>
      </c>
      <c r="E35" s="37"/>
      <c r="F35" s="37"/>
      <c r="G35" s="37"/>
      <c r="H35" s="37"/>
      <c r="L35" s="7"/>
      <c r="M35" s="23"/>
      <c r="N35" s="8"/>
      <c r="O35" s="13"/>
      <c r="Q35" s="49">
        <f t="shared" si="5"/>
        <v>2</v>
      </c>
      <c r="R35" s="12">
        <f t="shared" si="5"/>
        <v>2</v>
      </c>
      <c r="S35" s="12">
        <f t="shared" si="5"/>
        <v>3</v>
      </c>
      <c r="T35" s="12">
        <f t="shared" si="5"/>
        <v>3</v>
      </c>
      <c r="U35" s="12">
        <f t="shared" si="5"/>
        <v>4</v>
      </c>
      <c r="V35" s="12">
        <f t="shared" si="5"/>
        <v>2</v>
      </c>
      <c r="W35" s="50">
        <f t="shared" si="5"/>
        <v>2</v>
      </c>
      <c r="X35" s="15">
        <f t="shared" si="6"/>
        <v>4</v>
      </c>
    </row>
    <row r="36" spans="2:24" customFormat="1" ht="27.6" thickTop="1" thickBot="1" x14ac:dyDescent="0.35">
      <c r="B36" s="516"/>
      <c r="C36" s="195" t="s">
        <v>46</v>
      </c>
      <c r="D36" s="37">
        <v>1</v>
      </c>
      <c r="E36" s="37"/>
      <c r="F36" s="37"/>
      <c r="G36" s="37"/>
      <c r="H36" s="37"/>
      <c r="L36" s="7"/>
      <c r="M36" s="23"/>
      <c r="N36" s="8"/>
      <c r="O36" s="13"/>
      <c r="Q36" s="49">
        <f t="shared" si="5"/>
        <v>2</v>
      </c>
      <c r="R36" s="12">
        <f t="shared" si="5"/>
        <v>2</v>
      </c>
      <c r="S36" s="12">
        <f t="shared" si="5"/>
        <v>3</v>
      </c>
      <c r="T36" s="12">
        <f t="shared" si="5"/>
        <v>3</v>
      </c>
      <c r="U36" s="12">
        <f t="shared" si="5"/>
        <v>4</v>
      </c>
      <c r="V36" s="12">
        <f t="shared" si="5"/>
        <v>2</v>
      </c>
      <c r="W36" s="50">
        <f t="shared" si="5"/>
        <v>2</v>
      </c>
      <c r="X36" s="15">
        <f t="shared" si="6"/>
        <v>4</v>
      </c>
    </row>
    <row r="37" spans="2:24" customFormat="1" ht="27.6" thickTop="1" thickBot="1" x14ac:dyDescent="0.35">
      <c r="B37" s="516"/>
      <c r="C37" s="195" t="s">
        <v>47</v>
      </c>
      <c r="D37" s="37">
        <v>1</v>
      </c>
      <c r="E37" s="37"/>
      <c r="F37" s="37"/>
      <c r="G37" s="37"/>
      <c r="H37" s="37"/>
      <c r="L37" s="7"/>
      <c r="M37" s="23"/>
      <c r="N37" s="8"/>
      <c r="O37" s="13"/>
      <c r="Q37" s="49">
        <f t="shared" si="5"/>
        <v>2</v>
      </c>
      <c r="R37" s="12">
        <f t="shared" si="5"/>
        <v>2</v>
      </c>
      <c r="S37" s="12">
        <f t="shared" si="5"/>
        <v>3</v>
      </c>
      <c r="T37" s="12">
        <f t="shared" si="5"/>
        <v>3</v>
      </c>
      <c r="U37" s="12">
        <f t="shared" si="5"/>
        <v>4</v>
      </c>
      <c r="V37" s="12">
        <f t="shared" si="5"/>
        <v>2</v>
      </c>
      <c r="W37" s="50">
        <f t="shared" si="5"/>
        <v>2</v>
      </c>
      <c r="X37" s="15">
        <f t="shared" si="6"/>
        <v>4</v>
      </c>
    </row>
    <row r="38" spans="2:24" customFormat="1" ht="27.6" thickTop="1" thickBot="1" x14ac:dyDescent="0.35">
      <c r="B38" s="516"/>
      <c r="C38" s="195" t="s">
        <v>48</v>
      </c>
      <c r="D38" s="37">
        <v>1</v>
      </c>
      <c r="E38" s="37"/>
      <c r="F38" s="37"/>
      <c r="G38" s="37"/>
      <c r="H38" s="37"/>
      <c r="L38" s="7"/>
      <c r="M38" s="23"/>
      <c r="N38" s="8"/>
      <c r="O38" s="13"/>
      <c r="Q38" s="49">
        <f t="shared" si="5"/>
        <v>2</v>
      </c>
      <c r="R38" s="12">
        <f t="shared" si="5"/>
        <v>2</v>
      </c>
      <c r="S38" s="12">
        <f t="shared" si="5"/>
        <v>3</v>
      </c>
      <c r="T38" s="12">
        <f t="shared" si="5"/>
        <v>3</v>
      </c>
      <c r="U38" s="12">
        <f t="shared" si="5"/>
        <v>4</v>
      </c>
      <c r="V38" s="12">
        <f t="shared" si="5"/>
        <v>2</v>
      </c>
      <c r="W38" s="50">
        <f t="shared" si="5"/>
        <v>2</v>
      </c>
      <c r="X38" s="15">
        <f t="shared" si="6"/>
        <v>4</v>
      </c>
    </row>
    <row r="39" spans="2:24" customFormat="1" ht="15.6" thickTop="1" thickBot="1" x14ac:dyDescent="0.35">
      <c r="B39" s="516"/>
      <c r="C39" s="195" t="s">
        <v>49</v>
      </c>
      <c r="D39" s="37">
        <v>2</v>
      </c>
      <c r="E39" s="37"/>
      <c r="F39" s="37"/>
      <c r="G39" s="37"/>
      <c r="H39" s="37"/>
      <c r="L39" s="7"/>
      <c r="M39" s="23"/>
      <c r="N39" s="8"/>
      <c r="O39" s="13"/>
      <c r="Q39" s="49">
        <f t="shared" si="5"/>
        <v>2</v>
      </c>
      <c r="R39" s="12">
        <f t="shared" si="5"/>
        <v>2</v>
      </c>
      <c r="S39" s="12">
        <f t="shared" si="5"/>
        <v>3</v>
      </c>
      <c r="T39" s="12">
        <f t="shared" si="5"/>
        <v>3</v>
      </c>
      <c r="U39" s="12">
        <f t="shared" si="5"/>
        <v>4</v>
      </c>
      <c r="V39" s="12">
        <f t="shared" si="5"/>
        <v>2</v>
      </c>
      <c r="W39" s="50">
        <f t="shared" si="5"/>
        <v>2</v>
      </c>
      <c r="X39" s="15">
        <f t="shared" si="6"/>
        <v>4</v>
      </c>
    </row>
    <row r="40" spans="2:24" customFormat="1" ht="15.6" thickTop="1" thickBot="1" x14ac:dyDescent="0.35">
      <c r="B40" s="516"/>
      <c r="C40" s="195" t="s">
        <v>50</v>
      </c>
      <c r="D40" s="37">
        <v>1</v>
      </c>
      <c r="E40" s="37"/>
      <c r="F40" s="37"/>
      <c r="G40" s="37"/>
      <c r="H40" s="37"/>
      <c r="L40" s="7"/>
      <c r="M40" s="23"/>
      <c r="N40" s="8"/>
      <c r="O40" s="13"/>
      <c r="Q40" s="49">
        <f t="shared" si="5"/>
        <v>2</v>
      </c>
      <c r="R40" s="12">
        <f t="shared" si="5"/>
        <v>2</v>
      </c>
      <c r="S40" s="12">
        <f t="shared" si="5"/>
        <v>3</v>
      </c>
      <c r="T40" s="12">
        <f t="shared" si="5"/>
        <v>3</v>
      </c>
      <c r="U40" s="12">
        <f t="shared" si="5"/>
        <v>4</v>
      </c>
      <c r="V40" s="12">
        <f t="shared" si="5"/>
        <v>2</v>
      </c>
      <c r="W40" s="50">
        <f t="shared" si="5"/>
        <v>2</v>
      </c>
      <c r="X40" s="15">
        <f t="shared" si="6"/>
        <v>4</v>
      </c>
    </row>
    <row r="41" spans="2:24" customFormat="1" ht="15.6" thickTop="1" thickBot="1" x14ac:dyDescent="0.35">
      <c r="B41" s="516"/>
      <c r="C41" s="195" t="s">
        <v>51</v>
      </c>
      <c r="D41" s="37">
        <v>1</v>
      </c>
      <c r="E41" s="37"/>
      <c r="F41" s="37"/>
      <c r="G41" s="37"/>
      <c r="H41" s="37"/>
      <c r="L41" s="7"/>
      <c r="M41" s="23"/>
      <c r="N41" s="8"/>
      <c r="O41" s="13"/>
      <c r="Q41" s="49">
        <f t="shared" si="5"/>
        <v>2</v>
      </c>
      <c r="R41" s="12">
        <f t="shared" si="5"/>
        <v>2</v>
      </c>
      <c r="S41" s="12">
        <f t="shared" si="5"/>
        <v>3</v>
      </c>
      <c r="T41" s="12">
        <f t="shared" si="5"/>
        <v>3</v>
      </c>
      <c r="U41" s="12">
        <f t="shared" si="5"/>
        <v>4</v>
      </c>
      <c r="V41" s="12">
        <f t="shared" si="5"/>
        <v>2</v>
      </c>
      <c r="W41" s="50">
        <f t="shared" si="5"/>
        <v>2</v>
      </c>
      <c r="X41" s="15">
        <f t="shared" si="6"/>
        <v>4</v>
      </c>
    </row>
    <row r="42" spans="2:24" customFormat="1" ht="15.6" thickTop="1" thickBot="1" x14ac:dyDescent="0.35">
      <c r="B42" s="516"/>
      <c r="C42" s="196" t="s">
        <v>52</v>
      </c>
      <c r="D42" s="37">
        <v>2</v>
      </c>
      <c r="E42" s="37"/>
      <c r="F42" s="37"/>
      <c r="G42" s="37"/>
      <c r="H42" s="37"/>
      <c r="L42" s="7"/>
      <c r="M42" s="23"/>
      <c r="N42" s="8"/>
      <c r="O42" s="13"/>
      <c r="Q42" s="251">
        <f t="shared" si="5"/>
        <v>2</v>
      </c>
      <c r="R42" s="252">
        <f t="shared" si="5"/>
        <v>2</v>
      </c>
      <c r="S42" s="252">
        <f t="shared" si="5"/>
        <v>3</v>
      </c>
      <c r="T42" s="252">
        <f t="shared" si="5"/>
        <v>3</v>
      </c>
      <c r="U42" s="252">
        <f t="shared" si="5"/>
        <v>4</v>
      </c>
      <c r="V42" s="252">
        <f t="shared" si="5"/>
        <v>2</v>
      </c>
      <c r="W42" s="253">
        <f t="shared" si="5"/>
        <v>2</v>
      </c>
      <c r="X42" s="27">
        <f t="shared" si="6"/>
        <v>4</v>
      </c>
    </row>
    <row r="43" spans="2:24" customFormat="1" ht="23.25" customHeight="1" thickTop="1" thickBot="1" x14ac:dyDescent="0.35">
      <c r="B43" s="516"/>
      <c r="C43" s="196" t="s">
        <v>53</v>
      </c>
      <c r="D43" s="37">
        <v>2</v>
      </c>
      <c r="E43" s="37"/>
      <c r="F43" s="37"/>
      <c r="G43" s="37"/>
      <c r="H43" s="37"/>
      <c r="L43" s="7"/>
      <c r="M43" s="264"/>
      <c r="N43" s="8"/>
      <c r="O43" s="13"/>
      <c r="Q43" s="51">
        <f t="shared" si="5"/>
        <v>2</v>
      </c>
      <c r="R43" s="52">
        <f t="shared" si="5"/>
        <v>2</v>
      </c>
      <c r="S43" s="52">
        <f t="shared" si="5"/>
        <v>3</v>
      </c>
      <c r="T43" s="52">
        <f t="shared" si="5"/>
        <v>3</v>
      </c>
      <c r="U43" s="52">
        <f t="shared" si="5"/>
        <v>4</v>
      </c>
      <c r="V43" s="52">
        <f t="shared" si="5"/>
        <v>2</v>
      </c>
      <c r="W43" s="53">
        <f t="shared" si="5"/>
        <v>2</v>
      </c>
      <c r="X43" s="254">
        <f t="shared" si="6"/>
        <v>4</v>
      </c>
    </row>
    <row r="44" spans="2:24" customFormat="1" ht="27.6" thickTop="1" thickBot="1" x14ac:dyDescent="0.35">
      <c r="B44" s="517"/>
      <c r="C44" s="197" t="s">
        <v>54</v>
      </c>
      <c r="D44" s="37">
        <v>1</v>
      </c>
      <c r="E44" s="37"/>
      <c r="F44" s="37"/>
      <c r="G44" s="37"/>
      <c r="H44" s="37"/>
    </row>
    <row r="45" spans="2:24" s="152" customFormat="1" ht="15.75" customHeight="1" thickBot="1" x14ac:dyDescent="0.35">
      <c r="B45" s="564" t="s">
        <v>12</v>
      </c>
      <c r="C45" s="526"/>
      <c r="D45" s="526"/>
      <c r="E45" s="526"/>
      <c r="F45" s="526"/>
      <c r="G45" s="526"/>
      <c r="H45" s="527"/>
      <c r="N45"/>
      <c r="O45"/>
      <c r="P45"/>
      <c r="Q45"/>
      <c r="R45"/>
      <c r="S45"/>
      <c r="T45"/>
      <c r="U45"/>
      <c r="V45"/>
      <c r="W45"/>
      <c r="X45"/>
    </row>
    <row r="46" spans="2:24" s="152" customFormat="1" ht="15" customHeight="1" x14ac:dyDescent="0.3">
      <c r="B46" s="511" t="s">
        <v>33</v>
      </c>
      <c r="C46" s="512"/>
      <c r="D46" s="552"/>
      <c r="E46" s="553"/>
      <c r="F46" s="553"/>
      <c r="G46" s="553"/>
      <c r="H46" s="554"/>
    </row>
    <row r="47" spans="2:24" s="152" customFormat="1" ht="33" customHeight="1" thickBot="1" x14ac:dyDescent="0.35">
      <c r="B47" s="530"/>
      <c r="C47" s="531"/>
      <c r="D47" s="555"/>
      <c r="E47" s="556"/>
      <c r="F47" s="556"/>
      <c r="G47" s="556"/>
      <c r="H47" s="557"/>
    </row>
    <row r="48" spans="2:24" s="152" customFormat="1" x14ac:dyDescent="0.3">
      <c r="B48" s="511" t="s">
        <v>35</v>
      </c>
      <c r="C48" s="512"/>
      <c r="D48" s="558">
        <f>MAX(D50:H65)</f>
        <v>2</v>
      </c>
      <c r="E48" s="559"/>
      <c r="F48" s="559"/>
      <c r="G48" s="559"/>
      <c r="H48" s="560"/>
    </row>
    <row r="49" spans="2:8" s="152" customFormat="1" ht="15" thickBot="1" x14ac:dyDescent="0.35">
      <c r="B49" s="513"/>
      <c r="C49" s="514"/>
      <c r="D49" s="561"/>
      <c r="E49" s="562"/>
      <c r="F49" s="562"/>
      <c r="G49" s="562"/>
      <c r="H49" s="563"/>
    </row>
    <row r="50" spans="2:8" customFormat="1" ht="15" customHeight="1" thickTop="1" thickBot="1" x14ac:dyDescent="0.35">
      <c r="B50" s="515" t="s">
        <v>36</v>
      </c>
      <c r="C50" s="193" t="s">
        <v>37</v>
      </c>
      <c r="D50" s="37">
        <v>1</v>
      </c>
      <c r="E50" s="37"/>
      <c r="F50" s="37"/>
      <c r="G50" s="37"/>
      <c r="H50" s="37"/>
    </row>
    <row r="51" spans="2:8" customFormat="1" ht="15.6" thickTop="1" thickBot="1" x14ac:dyDescent="0.35">
      <c r="B51" s="516"/>
      <c r="C51" s="195" t="s">
        <v>38</v>
      </c>
      <c r="D51" s="37">
        <v>1</v>
      </c>
      <c r="E51" s="37"/>
      <c r="F51" s="37"/>
      <c r="G51" s="37"/>
      <c r="H51" s="37"/>
    </row>
    <row r="52" spans="2:8" customFormat="1" ht="27.6" thickTop="1" thickBot="1" x14ac:dyDescent="0.35">
      <c r="B52" s="516"/>
      <c r="C52" s="195" t="s">
        <v>40</v>
      </c>
      <c r="D52" s="37">
        <v>1</v>
      </c>
      <c r="E52" s="37"/>
      <c r="F52" s="37"/>
      <c r="G52" s="37"/>
      <c r="H52" s="37"/>
    </row>
    <row r="53" spans="2:8" customFormat="1" ht="15.6" thickTop="1" thickBot="1" x14ac:dyDescent="0.35">
      <c r="B53" s="516"/>
      <c r="C53" s="195" t="s">
        <v>41</v>
      </c>
      <c r="D53" s="37">
        <v>2</v>
      </c>
      <c r="E53" s="37"/>
      <c r="F53" s="37"/>
      <c r="G53" s="37"/>
      <c r="H53" s="37"/>
    </row>
    <row r="54" spans="2:8" customFormat="1" ht="27.6" thickTop="1" thickBot="1" x14ac:dyDescent="0.35">
      <c r="B54" s="516"/>
      <c r="C54" s="195" t="s">
        <v>42</v>
      </c>
      <c r="D54" s="37">
        <v>2</v>
      </c>
      <c r="E54" s="37"/>
      <c r="F54" s="37"/>
      <c r="G54" s="37"/>
      <c r="H54" s="37"/>
    </row>
    <row r="55" spans="2:8" customFormat="1" ht="15.6" thickTop="1" thickBot="1" x14ac:dyDescent="0.35">
      <c r="B55" s="516"/>
      <c r="C55" s="195" t="s">
        <v>43</v>
      </c>
      <c r="D55" s="37">
        <v>2</v>
      </c>
      <c r="E55" s="37"/>
      <c r="F55" s="37"/>
      <c r="G55" s="37"/>
      <c r="H55" s="37"/>
    </row>
    <row r="56" spans="2:8" customFormat="1" ht="15.6" thickTop="1" thickBot="1" x14ac:dyDescent="0.35">
      <c r="B56" s="516"/>
      <c r="C56" s="195" t="s">
        <v>45</v>
      </c>
      <c r="D56" s="37">
        <v>2</v>
      </c>
      <c r="E56" s="37"/>
      <c r="F56" s="37"/>
      <c r="G56" s="37"/>
      <c r="H56" s="37"/>
    </row>
    <row r="57" spans="2:8" customFormat="1" ht="27.6" thickTop="1" thickBot="1" x14ac:dyDescent="0.35">
      <c r="B57" s="516"/>
      <c r="C57" s="195" t="s">
        <v>46</v>
      </c>
      <c r="D57" s="37">
        <v>2</v>
      </c>
      <c r="E57" s="37"/>
      <c r="F57" s="37"/>
      <c r="G57" s="37"/>
      <c r="H57" s="37"/>
    </row>
    <row r="58" spans="2:8" customFormat="1" ht="27.6" thickTop="1" thickBot="1" x14ac:dyDescent="0.35">
      <c r="B58" s="516"/>
      <c r="C58" s="195" t="s">
        <v>47</v>
      </c>
      <c r="D58" s="37">
        <v>1</v>
      </c>
      <c r="E58" s="37"/>
      <c r="F58" s="37"/>
      <c r="G58" s="37"/>
      <c r="H58" s="37"/>
    </row>
    <row r="59" spans="2:8" customFormat="1" ht="27.6" thickTop="1" thickBot="1" x14ac:dyDescent="0.35">
      <c r="B59" s="516"/>
      <c r="C59" s="195" t="s">
        <v>48</v>
      </c>
      <c r="D59" s="37">
        <v>1</v>
      </c>
      <c r="E59" s="37"/>
      <c r="F59" s="37"/>
      <c r="G59" s="37"/>
      <c r="H59" s="37"/>
    </row>
    <row r="60" spans="2:8" customFormat="1" ht="15.6" thickTop="1" thickBot="1" x14ac:dyDescent="0.35">
      <c r="B60" s="516"/>
      <c r="C60" s="195" t="s">
        <v>49</v>
      </c>
      <c r="D60" s="37">
        <v>2</v>
      </c>
      <c r="E60" s="37"/>
      <c r="F60" s="37"/>
      <c r="G60" s="37"/>
      <c r="H60" s="37"/>
    </row>
    <row r="61" spans="2:8" customFormat="1" ht="15.6" thickTop="1" thickBot="1" x14ac:dyDescent="0.35">
      <c r="B61" s="516"/>
      <c r="C61" s="195" t="s">
        <v>50</v>
      </c>
      <c r="D61" s="37">
        <v>2</v>
      </c>
      <c r="E61" s="37"/>
      <c r="F61" s="37"/>
      <c r="G61" s="37"/>
      <c r="H61" s="37"/>
    </row>
    <row r="62" spans="2:8" customFormat="1" ht="15.6" thickTop="1" thickBot="1" x14ac:dyDescent="0.35">
      <c r="B62" s="516"/>
      <c r="C62" s="195" t="s">
        <v>51</v>
      </c>
      <c r="D62" s="37">
        <v>2</v>
      </c>
      <c r="E62" s="37"/>
      <c r="F62" s="37"/>
      <c r="G62" s="37"/>
      <c r="H62" s="37"/>
    </row>
    <row r="63" spans="2:8" customFormat="1" ht="15.6" thickTop="1" thickBot="1" x14ac:dyDescent="0.35">
      <c r="B63" s="516"/>
      <c r="C63" s="196" t="s">
        <v>52</v>
      </c>
      <c r="D63" s="37">
        <v>1</v>
      </c>
      <c r="E63" s="37"/>
      <c r="F63" s="37"/>
      <c r="G63" s="37"/>
      <c r="H63" s="37"/>
    </row>
    <row r="64" spans="2:8" customFormat="1" ht="15.6" thickTop="1" thickBot="1" x14ac:dyDescent="0.35">
      <c r="B64" s="516"/>
      <c r="C64" s="196" t="s">
        <v>53</v>
      </c>
      <c r="D64" s="37">
        <v>1</v>
      </c>
      <c r="E64" s="37"/>
      <c r="F64" s="37"/>
      <c r="G64" s="37"/>
      <c r="H64" s="37"/>
    </row>
    <row r="65" spans="1:8" ht="27.6" thickTop="1" thickBot="1" x14ac:dyDescent="0.35">
      <c r="A65"/>
      <c r="B65" s="517"/>
      <c r="C65" s="197" t="s">
        <v>54</v>
      </c>
      <c r="D65" s="37">
        <v>1</v>
      </c>
      <c r="E65" s="37"/>
      <c r="F65" s="37"/>
      <c r="G65" s="37"/>
      <c r="H65" s="37"/>
    </row>
    <row r="72" spans="1:8" ht="15" thickBot="1" x14ac:dyDescent="0.35">
      <c r="A72"/>
      <c r="C72" s="550" t="s">
        <v>56</v>
      </c>
      <c r="D72" s="551"/>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B50:B65"/>
    <mergeCell ref="C72:D72"/>
    <mergeCell ref="Q27:U27"/>
    <mergeCell ref="B29:B44"/>
    <mergeCell ref="B45:H45"/>
    <mergeCell ref="B46:C47"/>
    <mergeCell ref="D46:H47"/>
    <mergeCell ref="B48:C49"/>
    <mergeCell ref="D48:H49"/>
    <mergeCell ref="B24:H24"/>
    <mergeCell ref="B25:C26"/>
    <mergeCell ref="D25:H26"/>
    <mergeCell ref="B27:C28"/>
    <mergeCell ref="D27:H28"/>
    <mergeCell ref="L27:O27"/>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D2:E2"/>
    <mergeCell ref="L2:N2"/>
    <mergeCell ref="Q2:U2"/>
    <mergeCell ref="B3:H3"/>
    <mergeCell ref="M3:N3"/>
    <mergeCell ref="B4:C4"/>
    <mergeCell ref="D4:H4"/>
  </mergeCells>
  <dataValidations count="1">
    <dataValidation type="list" allowBlank="1" showInputMessage="1" showErrorMessage="1" sqref="D29:H44 D50:H65 D8:H23" xr:uid="{2E91683F-4C56-4B95-B3A8-1C420AFF5E5B}">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8CC8-72F3-49F3-AEFE-4BC17829B55C}">
  <dimension ref="A1:X78"/>
  <sheetViews>
    <sheetView topLeftCell="A5" workbookViewId="0">
      <selection activeCell="E69" sqref="E69"/>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0" t="s">
        <v>4</v>
      </c>
      <c r="D2" s="509" t="s">
        <v>373</v>
      </c>
      <c r="E2" s="510"/>
      <c r="F2" s="189"/>
      <c r="G2" s="189"/>
      <c r="H2" s="189"/>
      <c r="K2"/>
      <c r="L2" s="536" t="s">
        <v>25</v>
      </c>
      <c r="M2" s="537"/>
      <c r="N2" s="537"/>
      <c r="O2"/>
      <c r="P2"/>
      <c r="Q2" s="538" t="s">
        <v>10</v>
      </c>
      <c r="R2" s="539"/>
      <c r="S2" s="539"/>
      <c r="T2" s="539"/>
      <c r="U2" s="539"/>
      <c r="V2" s="263" t="s">
        <v>26</v>
      </c>
      <c r="W2" s="263" t="s">
        <v>12</v>
      </c>
      <c r="X2" s="41"/>
    </row>
    <row r="3" spans="2:24" s="152" customFormat="1" ht="15" thickBot="1" x14ac:dyDescent="0.35">
      <c r="B3" s="518" t="s">
        <v>10</v>
      </c>
      <c r="C3" s="519"/>
      <c r="D3" s="519"/>
      <c r="E3" s="519"/>
      <c r="F3" s="519"/>
      <c r="G3" s="519"/>
      <c r="H3" s="520"/>
      <c r="K3"/>
      <c r="L3" s="266" t="s">
        <v>0</v>
      </c>
      <c r="M3" s="532" t="s">
        <v>27</v>
      </c>
      <c r="N3" s="532"/>
      <c r="O3"/>
      <c r="P3"/>
      <c r="Q3" s="2" t="s">
        <v>28</v>
      </c>
      <c r="R3" s="3" t="s">
        <v>29</v>
      </c>
      <c r="S3" s="3" t="s">
        <v>30</v>
      </c>
      <c r="T3" s="3" t="s">
        <v>31</v>
      </c>
      <c r="U3" s="3" t="s">
        <v>32</v>
      </c>
      <c r="V3" s="2"/>
      <c r="W3" s="3"/>
      <c r="X3" s="4" t="s">
        <v>18</v>
      </c>
    </row>
    <row r="4" spans="2:24" s="152" customFormat="1" ht="31.5" customHeight="1" thickTop="1" thickBot="1" x14ac:dyDescent="0.35">
      <c r="B4" s="528" t="s">
        <v>33</v>
      </c>
      <c r="C4" s="529"/>
      <c r="D4" s="521"/>
      <c r="E4" s="522"/>
      <c r="F4" s="522"/>
      <c r="G4" s="522"/>
      <c r="H4" s="523"/>
      <c r="K4"/>
      <c r="L4" s="10" t="s">
        <v>345</v>
      </c>
      <c r="M4" s="24" t="s">
        <v>373</v>
      </c>
      <c r="N4" s="10"/>
      <c r="O4"/>
      <c r="P4"/>
      <c r="Q4" s="54">
        <f>D6</f>
        <v>2</v>
      </c>
      <c r="R4" s="55">
        <f t="shared" ref="R4:U4" si="0">E6</f>
        <v>2</v>
      </c>
      <c r="S4" s="55">
        <f t="shared" si="0"/>
        <v>2</v>
      </c>
      <c r="T4" s="55">
        <f t="shared" si="0"/>
        <v>2</v>
      </c>
      <c r="U4" s="55">
        <f t="shared" si="0"/>
        <v>3</v>
      </c>
      <c r="V4" s="55">
        <f>D27</f>
        <v>2</v>
      </c>
      <c r="W4" s="56">
        <f>D48</f>
        <v>2</v>
      </c>
      <c r="X4" s="15">
        <f>MAX(Q4:W4)</f>
        <v>3</v>
      </c>
    </row>
    <row r="5" spans="2:24" s="152" customFormat="1" ht="15" thickBot="1" x14ac:dyDescent="0.35">
      <c r="B5" s="190"/>
      <c r="C5" s="191"/>
      <c r="D5" s="192"/>
      <c r="E5" s="192"/>
      <c r="F5" s="192"/>
      <c r="G5" s="192"/>
      <c r="H5" s="192"/>
      <c r="K5"/>
      <c r="L5" s="540"/>
      <c r="M5" s="540"/>
      <c r="N5" s="540"/>
      <c r="O5"/>
      <c r="P5"/>
      <c r="Q5" s="541" t="s">
        <v>34</v>
      </c>
      <c r="R5" s="542"/>
      <c r="S5" s="542"/>
      <c r="T5" s="542"/>
      <c r="U5" s="542"/>
      <c r="V5" s="269" t="s">
        <v>34</v>
      </c>
      <c r="W5" s="268" t="s">
        <v>34</v>
      </c>
      <c r="X5" s="16"/>
    </row>
    <row r="6" spans="2:24" s="152" customFormat="1" ht="15" thickBot="1" x14ac:dyDescent="0.35">
      <c r="B6" s="511" t="s">
        <v>35</v>
      </c>
      <c r="C6" s="512"/>
      <c r="D6" s="524">
        <f>MAX(D8:D23)</f>
        <v>2</v>
      </c>
      <c r="E6" s="524">
        <f>MAX(E8:E23)</f>
        <v>2</v>
      </c>
      <c r="F6" s="524">
        <f>MAX(F8:F23)</f>
        <v>2</v>
      </c>
      <c r="G6" s="524">
        <f>MAX(G8:G23)</f>
        <v>2</v>
      </c>
      <c r="H6" s="524">
        <f>MAX(H8:H23)</f>
        <v>3</v>
      </c>
      <c r="K6"/>
      <c r="L6" s="533"/>
      <c r="M6" s="533"/>
      <c r="N6" s="264"/>
      <c r="O6"/>
      <c r="P6"/>
      <c r="Q6" s="534"/>
      <c r="R6" s="535"/>
      <c r="S6" s="535"/>
      <c r="T6" s="535"/>
      <c r="U6" s="535"/>
      <c r="V6" s="267"/>
      <c r="W6" s="265"/>
      <c r="X6" s="543"/>
    </row>
    <row r="7" spans="2:24" s="152" customFormat="1" ht="15" thickBot="1" x14ac:dyDescent="0.35">
      <c r="B7" s="513"/>
      <c r="C7" s="514"/>
      <c r="D7" s="525"/>
      <c r="E7" s="525"/>
      <c r="F7" s="525"/>
      <c r="G7" s="525"/>
      <c r="H7" s="525"/>
      <c r="K7"/>
      <c r="L7" s="533"/>
      <c r="M7" s="533"/>
      <c r="N7" s="264"/>
      <c r="O7"/>
      <c r="P7"/>
      <c r="Q7" s="545"/>
      <c r="R7" s="546"/>
      <c r="S7" s="546"/>
      <c r="T7" s="546"/>
      <c r="U7" s="546"/>
      <c r="V7" s="265"/>
      <c r="W7" s="265"/>
      <c r="X7" s="544"/>
    </row>
    <row r="8" spans="2:24" customFormat="1" ht="15" customHeight="1" thickTop="1" thickBot="1" x14ac:dyDescent="0.35">
      <c r="B8" s="515" t="s">
        <v>36</v>
      </c>
      <c r="C8" s="193" t="s">
        <v>37</v>
      </c>
      <c r="D8" s="194">
        <v>0</v>
      </c>
      <c r="E8" s="194">
        <v>0</v>
      </c>
      <c r="F8" s="194">
        <v>1</v>
      </c>
      <c r="G8" s="194">
        <v>1</v>
      </c>
      <c r="H8" s="194">
        <v>1</v>
      </c>
    </row>
    <row r="9" spans="2:24" customFormat="1" ht="15.6" thickTop="1" thickBot="1" x14ac:dyDescent="0.35">
      <c r="B9" s="516"/>
      <c r="C9" s="195" t="s">
        <v>38</v>
      </c>
      <c r="D9" s="194">
        <v>0</v>
      </c>
      <c r="E9" s="194">
        <v>0</v>
      </c>
      <c r="F9" s="194">
        <v>0</v>
      </c>
      <c r="G9" s="194">
        <v>0</v>
      </c>
      <c r="H9" s="194">
        <v>3</v>
      </c>
      <c r="L9" s="547" t="s">
        <v>39</v>
      </c>
      <c r="M9" s="548"/>
      <c r="N9" s="548"/>
      <c r="O9" s="549"/>
      <c r="Q9" s="538" t="s">
        <v>10</v>
      </c>
      <c r="R9" s="539"/>
      <c r="S9" s="539"/>
      <c r="T9" s="539"/>
      <c r="U9" s="539"/>
      <c r="V9" s="263" t="s">
        <v>26</v>
      </c>
      <c r="W9" s="263" t="s">
        <v>12</v>
      </c>
      <c r="X9" s="41"/>
    </row>
    <row r="10" spans="2:24" customFormat="1" ht="27.6" thickTop="1" thickBot="1" x14ac:dyDescent="0.35">
      <c r="B10" s="516"/>
      <c r="C10" s="195" t="s">
        <v>40</v>
      </c>
      <c r="D10" s="194">
        <v>0</v>
      </c>
      <c r="E10" s="194">
        <v>0</v>
      </c>
      <c r="F10" s="194">
        <v>0</v>
      </c>
      <c r="G10" s="194">
        <v>0</v>
      </c>
      <c r="H10" s="194">
        <v>0</v>
      </c>
      <c r="L10" s="266" t="s">
        <v>0</v>
      </c>
      <c r="M10" s="532" t="s">
        <v>39</v>
      </c>
      <c r="N10" s="532" t="s">
        <v>5</v>
      </c>
      <c r="O10" s="39" t="s">
        <v>2</v>
      </c>
      <c r="Q10" s="2" t="s">
        <v>28</v>
      </c>
      <c r="R10" s="3" t="s">
        <v>29</v>
      </c>
      <c r="S10" s="3" t="s">
        <v>30</v>
      </c>
      <c r="T10" s="3" t="s">
        <v>31</v>
      </c>
      <c r="U10" s="3" t="s">
        <v>32</v>
      </c>
      <c r="V10" s="2"/>
      <c r="W10" s="3"/>
      <c r="X10" s="6" t="s">
        <v>18</v>
      </c>
    </row>
    <row r="11" spans="2:24" customFormat="1" ht="15.6" thickTop="1" thickBot="1" x14ac:dyDescent="0.35">
      <c r="B11" s="516"/>
      <c r="C11" s="195" t="s">
        <v>41</v>
      </c>
      <c r="D11" s="194">
        <v>1</v>
      </c>
      <c r="E11" s="194">
        <v>1</v>
      </c>
      <c r="F11" s="194">
        <v>1</v>
      </c>
      <c r="G11" s="194">
        <v>1</v>
      </c>
      <c r="H11" s="194">
        <v>1</v>
      </c>
      <c r="L11" s="7"/>
      <c r="M11" s="23" t="s">
        <v>377</v>
      </c>
      <c r="N11" s="8"/>
      <c r="O11" s="8"/>
      <c r="Q11" s="42">
        <f>Q$4</f>
        <v>2</v>
      </c>
      <c r="R11" s="43">
        <f t="shared" ref="R11:W11" si="1">R$4</f>
        <v>2</v>
      </c>
      <c r="S11" s="43">
        <f t="shared" si="1"/>
        <v>2</v>
      </c>
      <c r="T11" s="43">
        <f t="shared" si="1"/>
        <v>2</v>
      </c>
      <c r="U11" s="43">
        <f t="shared" si="1"/>
        <v>3</v>
      </c>
      <c r="V11" s="43">
        <f t="shared" si="1"/>
        <v>2</v>
      </c>
      <c r="W11" s="44">
        <f t="shared" si="1"/>
        <v>2</v>
      </c>
      <c r="X11" s="45">
        <f>MAX(Q11:W11)</f>
        <v>3</v>
      </c>
    </row>
    <row r="12" spans="2:24" customFormat="1" ht="27.6" thickTop="1" thickBot="1" x14ac:dyDescent="0.35">
      <c r="B12" s="516"/>
      <c r="C12" s="195" t="s">
        <v>42</v>
      </c>
      <c r="D12" s="194">
        <v>0</v>
      </c>
      <c r="E12" s="194">
        <v>0</v>
      </c>
      <c r="F12" s="194">
        <v>0</v>
      </c>
      <c r="G12" s="194">
        <v>0</v>
      </c>
      <c r="H12" s="194">
        <v>0</v>
      </c>
    </row>
    <row r="13" spans="2:24" customFormat="1" ht="15.6" thickTop="1" thickBot="1" x14ac:dyDescent="0.35">
      <c r="B13" s="516"/>
      <c r="C13" s="195" t="s">
        <v>43</v>
      </c>
      <c r="D13" s="194">
        <v>2</v>
      </c>
      <c r="E13" s="194">
        <v>2</v>
      </c>
      <c r="F13" s="194">
        <v>2</v>
      </c>
      <c r="G13" s="194">
        <v>2</v>
      </c>
      <c r="H13" s="194">
        <v>2</v>
      </c>
      <c r="L13" s="547" t="s">
        <v>44</v>
      </c>
      <c r="M13" s="548"/>
      <c r="N13" s="548"/>
      <c r="O13" s="549"/>
      <c r="Q13" s="538" t="s">
        <v>10</v>
      </c>
      <c r="R13" s="539"/>
      <c r="S13" s="539"/>
      <c r="T13" s="539"/>
      <c r="U13" s="539"/>
      <c r="V13" s="263" t="s">
        <v>26</v>
      </c>
      <c r="W13" s="263" t="s">
        <v>12</v>
      </c>
      <c r="X13" s="41"/>
    </row>
    <row r="14" spans="2:24" customFormat="1" ht="23.25" customHeight="1" thickTop="1" thickBot="1" x14ac:dyDescent="0.35">
      <c r="B14" s="516"/>
      <c r="C14" s="195" t="s">
        <v>45</v>
      </c>
      <c r="D14" s="194">
        <v>2</v>
      </c>
      <c r="E14" s="194">
        <v>2</v>
      </c>
      <c r="F14" s="194">
        <v>2</v>
      </c>
      <c r="G14" s="194">
        <v>2</v>
      </c>
      <c r="H14" s="194">
        <v>2</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16"/>
      <c r="C15" s="195" t="s">
        <v>46</v>
      </c>
      <c r="D15" s="194">
        <v>0</v>
      </c>
      <c r="E15" s="194">
        <v>0</v>
      </c>
      <c r="F15" s="194">
        <v>0</v>
      </c>
      <c r="G15" s="194">
        <v>0</v>
      </c>
      <c r="H15" s="194">
        <v>0</v>
      </c>
      <c r="L15" s="9"/>
      <c r="M15" s="8" t="s">
        <v>357</v>
      </c>
      <c r="N15" s="264"/>
      <c r="O15" s="13"/>
      <c r="Q15" s="46">
        <f>Q$4</f>
        <v>2</v>
      </c>
      <c r="R15" s="47">
        <f t="shared" ref="R15:W26" si="2">R$4</f>
        <v>2</v>
      </c>
      <c r="S15" s="47">
        <f t="shared" si="2"/>
        <v>2</v>
      </c>
      <c r="T15" s="47">
        <f t="shared" si="2"/>
        <v>2</v>
      </c>
      <c r="U15" s="47">
        <f t="shared" si="2"/>
        <v>3</v>
      </c>
      <c r="V15" s="47">
        <f t="shared" si="2"/>
        <v>2</v>
      </c>
      <c r="W15" s="48">
        <f t="shared" si="2"/>
        <v>2</v>
      </c>
      <c r="X15" s="27">
        <f>MAX(Q15:W15)</f>
        <v>3</v>
      </c>
    </row>
    <row r="16" spans="2:24" customFormat="1" ht="27.6" thickTop="1" thickBot="1" x14ac:dyDescent="0.35">
      <c r="B16" s="516"/>
      <c r="C16" s="195" t="s">
        <v>47</v>
      </c>
      <c r="D16" s="194">
        <v>0</v>
      </c>
      <c r="E16" s="194">
        <v>0</v>
      </c>
      <c r="F16" s="194">
        <v>0</v>
      </c>
      <c r="G16" s="194">
        <v>0</v>
      </c>
      <c r="H16" s="194">
        <v>0</v>
      </c>
      <c r="L16" s="9"/>
      <c r="M16" s="8" t="s">
        <v>358</v>
      </c>
      <c r="N16" s="264"/>
      <c r="O16" s="13"/>
      <c r="Q16" s="49">
        <f t="shared" ref="Q16:Q26" si="3">Q$4</f>
        <v>2</v>
      </c>
      <c r="R16" s="12">
        <f t="shared" si="2"/>
        <v>2</v>
      </c>
      <c r="S16" s="12">
        <f t="shared" si="2"/>
        <v>2</v>
      </c>
      <c r="T16" s="12">
        <f t="shared" si="2"/>
        <v>2</v>
      </c>
      <c r="U16" s="12">
        <f t="shared" si="2"/>
        <v>3</v>
      </c>
      <c r="V16" s="12">
        <f t="shared" si="2"/>
        <v>2</v>
      </c>
      <c r="W16" s="50">
        <f t="shared" si="2"/>
        <v>2</v>
      </c>
      <c r="X16" s="27">
        <f t="shared" ref="X16:X26" si="4">MAX(Q16:W16)</f>
        <v>3</v>
      </c>
    </row>
    <row r="17" spans="2:24" customFormat="1" ht="27.6" thickTop="1" thickBot="1" x14ac:dyDescent="0.35">
      <c r="B17" s="516"/>
      <c r="C17" s="195" t="s">
        <v>48</v>
      </c>
      <c r="D17" s="194">
        <v>2</v>
      </c>
      <c r="E17" s="194">
        <v>2</v>
      </c>
      <c r="F17" s="194">
        <v>2</v>
      </c>
      <c r="G17" s="194">
        <v>2</v>
      </c>
      <c r="H17" s="194">
        <v>2</v>
      </c>
      <c r="L17" s="7"/>
      <c r="M17" s="23"/>
      <c r="N17" s="264"/>
      <c r="O17" s="13"/>
      <c r="Q17" s="49">
        <f t="shared" si="3"/>
        <v>2</v>
      </c>
      <c r="R17" s="12">
        <f t="shared" si="2"/>
        <v>2</v>
      </c>
      <c r="S17" s="12">
        <f t="shared" si="2"/>
        <v>2</v>
      </c>
      <c r="T17" s="12">
        <f t="shared" si="2"/>
        <v>2</v>
      </c>
      <c r="U17" s="12">
        <f t="shared" si="2"/>
        <v>3</v>
      </c>
      <c r="V17" s="12">
        <f t="shared" si="2"/>
        <v>2</v>
      </c>
      <c r="W17" s="50">
        <f t="shared" si="2"/>
        <v>2</v>
      </c>
      <c r="X17" s="27">
        <f t="shared" si="4"/>
        <v>3</v>
      </c>
    </row>
    <row r="18" spans="2:24" customFormat="1" ht="15.6" thickTop="1" thickBot="1" x14ac:dyDescent="0.35">
      <c r="B18" s="516"/>
      <c r="C18" s="195" t="s">
        <v>49</v>
      </c>
      <c r="D18" s="194">
        <v>1</v>
      </c>
      <c r="E18" s="194">
        <v>1</v>
      </c>
      <c r="F18" s="194">
        <v>1</v>
      </c>
      <c r="G18" s="194">
        <v>1</v>
      </c>
      <c r="H18" s="194">
        <v>1</v>
      </c>
      <c r="L18" s="7"/>
      <c r="M18" s="23"/>
      <c r="N18" s="264"/>
      <c r="O18" s="13"/>
      <c r="Q18" s="49">
        <f t="shared" si="3"/>
        <v>2</v>
      </c>
      <c r="R18" s="12">
        <f t="shared" si="2"/>
        <v>2</v>
      </c>
      <c r="S18" s="12">
        <f t="shared" si="2"/>
        <v>2</v>
      </c>
      <c r="T18" s="12">
        <f t="shared" si="2"/>
        <v>2</v>
      </c>
      <c r="U18" s="12">
        <f t="shared" si="2"/>
        <v>3</v>
      </c>
      <c r="V18" s="12">
        <f t="shared" si="2"/>
        <v>2</v>
      </c>
      <c r="W18" s="50">
        <f t="shared" si="2"/>
        <v>2</v>
      </c>
      <c r="X18" s="27">
        <f t="shared" si="4"/>
        <v>3</v>
      </c>
    </row>
    <row r="19" spans="2:24" customFormat="1" ht="15.6" thickTop="1" thickBot="1" x14ac:dyDescent="0.35">
      <c r="B19" s="516"/>
      <c r="C19" s="195" t="s">
        <v>50</v>
      </c>
      <c r="D19" s="194">
        <v>1</v>
      </c>
      <c r="E19" s="194">
        <v>1</v>
      </c>
      <c r="F19" s="194">
        <v>1</v>
      </c>
      <c r="G19" s="194">
        <v>1</v>
      </c>
      <c r="H19" s="194">
        <v>1</v>
      </c>
      <c r="L19" s="7"/>
      <c r="M19" s="23"/>
      <c r="N19" s="264"/>
      <c r="O19" s="13"/>
      <c r="Q19" s="49">
        <f t="shared" si="3"/>
        <v>2</v>
      </c>
      <c r="R19" s="12">
        <f t="shared" si="2"/>
        <v>2</v>
      </c>
      <c r="S19" s="12">
        <f t="shared" si="2"/>
        <v>2</v>
      </c>
      <c r="T19" s="12">
        <f t="shared" si="2"/>
        <v>2</v>
      </c>
      <c r="U19" s="12">
        <f t="shared" si="2"/>
        <v>3</v>
      </c>
      <c r="V19" s="12">
        <f t="shared" si="2"/>
        <v>2</v>
      </c>
      <c r="W19" s="50">
        <f t="shared" si="2"/>
        <v>2</v>
      </c>
      <c r="X19" s="27">
        <f t="shared" si="4"/>
        <v>3</v>
      </c>
    </row>
    <row r="20" spans="2:24" customFormat="1" ht="15.6" thickTop="1" thickBot="1" x14ac:dyDescent="0.35">
      <c r="B20" s="516"/>
      <c r="C20" s="195" t="s">
        <v>51</v>
      </c>
      <c r="D20" s="194">
        <v>1</v>
      </c>
      <c r="E20" s="194">
        <v>1</v>
      </c>
      <c r="F20" s="194">
        <v>1</v>
      </c>
      <c r="G20" s="194">
        <v>1</v>
      </c>
      <c r="H20" s="194">
        <v>1</v>
      </c>
      <c r="L20" s="7"/>
      <c r="M20" s="23"/>
      <c r="N20" s="264"/>
      <c r="O20" s="13"/>
      <c r="Q20" s="49">
        <f t="shared" si="3"/>
        <v>2</v>
      </c>
      <c r="R20" s="12">
        <f t="shared" si="2"/>
        <v>2</v>
      </c>
      <c r="S20" s="12">
        <f t="shared" si="2"/>
        <v>2</v>
      </c>
      <c r="T20" s="12">
        <f t="shared" si="2"/>
        <v>2</v>
      </c>
      <c r="U20" s="12">
        <f t="shared" si="2"/>
        <v>3</v>
      </c>
      <c r="V20" s="12">
        <f t="shared" si="2"/>
        <v>2</v>
      </c>
      <c r="W20" s="50">
        <f t="shared" si="2"/>
        <v>2</v>
      </c>
      <c r="X20" s="27">
        <f t="shared" si="4"/>
        <v>3</v>
      </c>
    </row>
    <row r="21" spans="2:24" customFormat="1" ht="15.6" thickTop="1" thickBot="1" x14ac:dyDescent="0.35">
      <c r="B21" s="516"/>
      <c r="C21" s="196" t="s">
        <v>52</v>
      </c>
      <c r="D21" s="194">
        <v>2</v>
      </c>
      <c r="E21" s="194">
        <v>2</v>
      </c>
      <c r="F21" s="194">
        <v>2</v>
      </c>
      <c r="G21" s="194">
        <v>2</v>
      </c>
      <c r="H21" s="194">
        <v>2</v>
      </c>
      <c r="L21" s="7"/>
      <c r="M21" s="23"/>
      <c r="N21" s="264"/>
      <c r="O21" s="13"/>
      <c r="Q21" s="49">
        <f t="shared" si="3"/>
        <v>2</v>
      </c>
      <c r="R21" s="12">
        <f t="shared" si="2"/>
        <v>2</v>
      </c>
      <c r="S21" s="12">
        <f t="shared" si="2"/>
        <v>2</v>
      </c>
      <c r="T21" s="12">
        <f t="shared" si="2"/>
        <v>2</v>
      </c>
      <c r="U21" s="12">
        <f t="shared" si="2"/>
        <v>3</v>
      </c>
      <c r="V21" s="12">
        <f t="shared" si="2"/>
        <v>2</v>
      </c>
      <c r="W21" s="50">
        <f t="shared" si="2"/>
        <v>2</v>
      </c>
      <c r="X21" s="27">
        <f t="shared" si="4"/>
        <v>3</v>
      </c>
    </row>
    <row r="22" spans="2:24" customFormat="1" ht="15.6" thickTop="1" thickBot="1" x14ac:dyDescent="0.35">
      <c r="B22" s="516"/>
      <c r="C22" s="196" t="s">
        <v>53</v>
      </c>
      <c r="D22" s="194">
        <v>2</v>
      </c>
      <c r="E22" s="194">
        <v>2</v>
      </c>
      <c r="F22" s="194">
        <v>2</v>
      </c>
      <c r="G22" s="194">
        <v>2</v>
      </c>
      <c r="H22" s="194">
        <v>2</v>
      </c>
      <c r="L22" s="7"/>
      <c r="M22" s="23"/>
      <c r="N22" s="264"/>
      <c r="O22" s="13"/>
      <c r="Q22" s="49">
        <f t="shared" si="3"/>
        <v>2</v>
      </c>
      <c r="R22" s="12">
        <f t="shared" si="2"/>
        <v>2</v>
      </c>
      <c r="S22" s="12">
        <f t="shared" si="2"/>
        <v>2</v>
      </c>
      <c r="T22" s="12">
        <f t="shared" si="2"/>
        <v>2</v>
      </c>
      <c r="U22" s="12">
        <f t="shared" si="2"/>
        <v>3</v>
      </c>
      <c r="V22" s="12">
        <f t="shared" si="2"/>
        <v>2</v>
      </c>
      <c r="W22" s="50">
        <f t="shared" si="2"/>
        <v>2</v>
      </c>
      <c r="X22" s="27">
        <f t="shared" si="4"/>
        <v>3</v>
      </c>
    </row>
    <row r="23" spans="2:24" customFormat="1" ht="27.6" thickTop="1" thickBot="1" x14ac:dyDescent="0.35">
      <c r="B23" s="517"/>
      <c r="C23" s="197" t="s">
        <v>54</v>
      </c>
      <c r="D23" s="194">
        <v>1</v>
      </c>
      <c r="E23" s="194">
        <v>1</v>
      </c>
      <c r="F23" s="194">
        <v>1</v>
      </c>
      <c r="G23" s="194">
        <v>1</v>
      </c>
      <c r="H23" s="194">
        <v>1</v>
      </c>
      <c r="L23" s="7"/>
      <c r="M23" s="23"/>
      <c r="N23" s="264"/>
      <c r="O23" s="13"/>
      <c r="Q23" s="49">
        <f t="shared" si="3"/>
        <v>2</v>
      </c>
      <c r="R23" s="12">
        <f t="shared" si="2"/>
        <v>2</v>
      </c>
      <c r="S23" s="12">
        <f t="shared" si="2"/>
        <v>2</v>
      </c>
      <c r="T23" s="12">
        <f t="shared" si="2"/>
        <v>2</v>
      </c>
      <c r="U23" s="12">
        <f t="shared" si="2"/>
        <v>3</v>
      </c>
      <c r="V23" s="12">
        <f t="shared" si="2"/>
        <v>2</v>
      </c>
      <c r="W23" s="50">
        <f t="shared" si="2"/>
        <v>2</v>
      </c>
      <c r="X23" s="27">
        <f t="shared" si="4"/>
        <v>3</v>
      </c>
    </row>
    <row r="24" spans="2:24" s="152" customFormat="1" ht="15" thickBot="1" x14ac:dyDescent="0.35">
      <c r="B24" s="518" t="s">
        <v>26</v>
      </c>
      <c r="C24" s="526"/>
      <c r="D24" s="526"/>
      <c r="E24" s="526"/>
      <c r="F24" s="526"/>
      <c r="G24" s="526"/>
      <c r="H24" s="527"/>
      <c r="K24"/>
      <c r="L24" s="7"/>
      <c r="M24" s="23"/>
      <c r="N24" s="264"/>
      <c r="O24" s="13"/>
      <c r="P24"/>
      <c r="Q24" s="49">
        <f t="shared" si="3"/>
        <v>2</v>
      </c>
      <c r="R24" s="12">
        <f t="shared" si="2"/>
        <v>2</v>
      </c>
      <c r="S24" s="12">
        <f t="shared" si="2"/>
        <v>2</v>
      </c>
      <c r="T24" s="12">
        <f t="shared" si="2"/>
        <v>2</v>
      </c>
      <c r="U24" s="12">
        <f t="shared" si="2"/>
        <v>3</v>
      </c>
      <c r="V24" s="12">
        <f t="shared" si="2"/>
        <v>2</v>
      </c>
      <c r="W24" s="50">
        <f t="shared" si="2"/>
        <v>2</v>
      </c>
      <c r="X24" s="27">
        <f t="shared" si="4"/>
        <v>3</v>
      </c>
    </row>
    <row r="25" spans="2:24" s="152" customFormat="1" x14ac:dyDescent="0.3">
      <c r="B25" s="511" t="s">
        <v>33</v>
      </c>
      <c r="C25" s="512"/>
      <c r="D25" s="552"/>
      <c r="E25" s="553"/>
      <c r="F25" s="553"/>
      <c r="G25" s="553"/>
      <c r="H25" s="554"/>
      <c r="K25"/>
      <c r="L25" s="7"/>
      <c r="M25" s="23"/>
      <c r="N25" s="264"/>
      <c r="O25" s="13"/>
      <c r="P25"/>
      <c r="Q25" s="251">
        <f t="shared" si="3"/>
        <v>2</v>
      </c>
      <c r="R25" s="252">
        <f t="shared" si="2"/>
        <v>2</v>
      </c>
      <c r="S25" s="252">
        <f t="shared" si="2"/>
        <v>2</v>
      </c>
      <c r="T25" s="252">
        <f t="shared" si="2"/>
        <v>2</v>
      </c>
      <c r="U25" s="252">
        <f t="shared" si="2"/>
        <v>3</v>
      </c>
      <c r="V25" s="252">
        <f t="shared" si="2"/>
        <v>2</v>
      </c>
      <c r="W25" s="253">
        <f t="shared" si="2"/>
        <v>2</v>
      </c>
      <c r="X25" s="27">
        <f t="shared" si="4"/>
        <v>3</v>
      </c>
    </row>
    <row r="26" spans="2:24" s="152" customFormat="1" ht="35.25" customHeight="1" thickBot="1" x14ac:dyDescent="0.35">
      <c r="B26" s="530"/>
      <c r="C26" s="531"/>
      <c r="D26" s="555"/>
      <c r="E26" s="556"/>
      <c r="F26" s="556"/>
      <c r="G26" s="556"/>
      <c r="H26" s="557"/>
      <c r="K26"/>
      <c r="L26" s="7"/>
      <c r="M26" s="23"/>
      <c r="N26" s="23"/>
      <c r="O26" s="23"/>
      <c r="P26"/>
      <c r="Q26" s="51">
        <f t="shared" si="3"/>
        <v>2</v>
      </c>
      <c r="R26" s="52">
        <f t="shared" si="2"/>
        <v>2</v>
      </c>
      <c r="S26" s="52">
        <f t="shared" si="2"/>
        <v>2</v>
      </c>
      <c r="T26" s="52">
        <f t="shared" si="2"/>
        <v>2</v>
      </c>
      <c r="U26" s="52">
        <f t="shared" si="2"/>
        <v>3</v>
      </c>
      <c r="V26" s="52">
        <f t="shared" si="2"/>
        <v>2</v>
      </c>
      <c r="W26" s="53">
        <f t="shared" si="2"/>
        <v>2</v>
      </c>
      <c r="X26" s="254">
        <f t="shared" si="4"/>
        <v>3</v>
      </c>
    </row>
    <row r="27" spans="2:24" s="152" customFormat="1" ht="15" thickBot="1" x14ac:dyDescent="0.35">
      <c r="B27" s="511" t="s">
        <v>35</v>
      </c>
      <c r="C27" s="512"/>
      <c r="D27" s="558">
        <f>MAX(D29:H44)</f>
        <v>2</v>
      </c>
      <c r="E27" s="559"/>
      <c r="F27" s="559"/>
      <c r="G27" s="559"/>
      <c r="H27" s="560"/>
      <c r="K27"/>
      <c r="L27" s="547" t="s">
        <v>55</v>
      </c>
      <c r="M27" s="548"/>
      <c r="N27" s="548"/>
      <c r="O27" s="549"/>
      <c r="P27"/>
      <c r="Q27" s="538" t="s">
        <v>10</v>
      </c>
      <c r="R27" s="539"/>
      <c r="S27" s="539"/>
      <c r="T27" s="539"/>
      <c r="U27" s="539"/>
      <c r="V27" s="263" t="s">
        <v>26</v>
      </c>
      <c r="W27" s="263" t="s">
        <v>12</v>
      </c>
      <c r="X27" s="41"/>
    </row>
    <row r="28" spans="2:24" s="152" customFormat="1" ht="15" thickBot="1" x14ac:dyDescent="0.35">
      <c r="B28" s="513"/>
      <c r="C28" s="514"/>
      <c r="D28" s="561"/>
      <c r="E28" s="562"/>
      <c r="F28" s="562"/>
      <c r="G28" s="562"/>
      <c r="H28" s="563"/>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15" t="s">
        <v>36</v>
      </c>
      <c r="C29" s="193" t="s">
        <v>37</v>
      </c>
      <c r="D29" s="37">
        <v>1</v>
      </c>
      <c r="E29" s="37"/>
      <c r="F29" s="37"/>
      <c r="G29" s="37"/>
      <c r="H29" s="37"/>
      <c r="L29" s="7"/>
      <c r="M29" s="264" t="s">
        <v>368</v>
      </c>
      <c r="N29" s="8"/>
      <c r="O29" s="13"/>
      <c r="Q29" s="46">
        <f t="shared" ref="Q29:W43" si="5">Q$4</f>
        <v>2</v>
      </c>
      <c r="R29" s="47">
        <f t="shared" si="5"/>
        <v>2</v>
      </c>
      <c r="S29" s="47">
        <f t="shared" si="5"/>
        <v>2</v>
      </c>
      <c r="T29" s="47">
        <f t="shared" si="5"/>
        <v>2</v>
      </c>
      <c r="U29" s="47">
        <f t="shared" si="5"/>
        <v>3</v>
      </c>
      <c r="V29" s="47">
        <f t="shared" si="5"/>
        <v>2</v>
      </c>
      <c r="W29" s="48">
        <f t="shared" si="5"/>
        <v>2</v>
      </c>
      <c r="X29" s="15">
        <f t="shared" ref="X29:X43" si="6">MAX(Q29:W29)</f>
        <v>3</v>
      </c>
    </row>
    <row r="30" spans="2:24" customFormat="1" ht="15.6" thickTop="1" thickBot="1" x14ac:dyDescent="0.35">
      <c r="B30" s="516"/>
      <c r="C30" s="195" t="s">
        <v>38</v>
      </c>
      <c r="D30" s="37">
        <v>1</v>
      </c>
      <c r="E30" s="37"/>
      <c r="F30" s="37"/>
      <c r="G30" s="37"/>
      <c r="H30" s="37"/>
      <c r="L30" s="7"/>
      <c r="M30" s="23" t="s">
        <v>398</v>
      </c>
      <c r="N30" s="8"/>
      <c r="O30" s="13"/>
      <c r="Q30" s="49">
        <f t="shared" si="5"/>
        <v>2</v>
      </c>
      <c r="R30" s="12">
        <f t="shared" si="5"/>
        <v>2</v>
      </c>
      <c r="S30" s="12">
        <f t="shared" si="5"/>
        <v>2</v>
      </c>
      <c r="T30" s="12">
        <f t="shared" si="5"/>
        <v>2</v>
      </c>
      <c r="U30" s="12">
        <f t="shared" si="5"/>
        <v>3</v>
      </c>
      <c r="V30" s="12">
        <f t="shared" si="5"/>
        <v>2</v>
      </c>
      <c r="W30" s="50">
        <f t="shared" si="5"/>
        <v>2</v>
      </c>
      <c r="X30" s="15">
        <f t="shared" si="6"/>
        <v>3</v>
      </c>
    </row>
    <row r="31" spans="2:24" customFormat="1" ht="27.6" thickTop="1" thickBot="1" x14ac:dyDescent="0.35">
      <c r="B31" s="516"/>
      <c r="C31" s="195" t="s">
        <v>40</v>
      </c>
      <c r="D31" s="37">
        <v>1</v>
      </c>
      <c r="E31" s="37"/>
      <c r="F31" s="37"/>
      <c r="G31" s="37"/>
      <c r="H31" s="37"/>
      <c r="L31" s="7"/>
      <c r="M31" s="23"/>
      <c r="N31" s="8"/>
      <c r="O31" s="13"/>
      <c r="Q31" s="49">
        <f t="shared" si="5"/>
        <v>2</v>
      </c>
      <c r="R31" s="12">
        <f t="shared" si="5"/>
        <v>2</v>
      </c>
      <c r="S31" s="12">
        <f t="shared" si="5"/>
        <v>2</v>
      </c>
      <c r="T31" s="12">
        <f t="shared" si="5"/>
        <v>2</v>
      </c>
      <c r="U31" s="12">
        <f t="shared" si="5"/>
        <v>3</v>
      </c>
      <c r="V31" s="12">
        <f t="shared" si="5"/>
        <v>2</v>
      </c>
      <c r="W31" s="50">
        <f t="shared" si="5"/>
        <v>2</v>
      </c>
      <c r="X31" s="15">
        <f t="shared" si="6"/>
        <v>3</v>
      </c>
    </row>
    <row r="32" spans="2:24" customFormat="1" ht="24" customHeight="1" thickTop="1" thickBot="1" x14ac:dyDescent="0.35">
      <c r="B32" s="516"/>
      <c r="C32" s="195" t="s">
        <v>41</v>
      </c>
      <c r="D32" s="37">
        <v>2</v>
      </c>
      <c r="E32" s="37"/>
      <c r="F32" s="37"/>
      <c r="G32" s="37"/>
      <c r="H32" s="37"/>
      <c r="L32" s="7"/>
      <c r="M32" s="264"/>
      <c r="N32" s="8"/>
      <c r="O32" s="13"/>
      <c r="Q32" s="49">
        <f t="shared" si="5"/>
        <v>2</v>
      </c>
      <c r="R32" s="12">
        <f t="shared" si="5"/>
        <v>2</v>
      </c>
      <c r="S32" s="12">
        <f t="shared" si="5"/>
        <v>2</v>
      </c>
      <c r="T32" s="12">
        <f t="shared" si="5"/>
        <v>2</v>
      </c>
      <c r="U32" s="12">
        <f t="shared" si="5"/>
        <v>3</v>
      </c>
      <c r="V32" s="12">
        <f t="shared" si="5"/>
        <v>2</v>
      </c>
      <c r="W32" s="50">
        <f t="shared" si="5"/>
        <v>2</v>
      </c>
      <c r="X32" s="15">
        <f t="shared" si="6"/>
        <v>3</v>
      </c>
    </row>
    <row r="33" spans="2:24" customFormat="1" ht="27.6" thickTop="1" thickBot="1" x14ac:dyDescent="0.35">
      <c r="B33" s="516"/>
      <c r="C33" s="195" t="s">
        <v>42</v>
      </c>
      <c r="D33" s="37">
        <v>0</v>
      </c>
      <c r="E33" s="37"/>
      <c r="F33" s="37"/>
      <c r="G33" s="37"/>
      <c r="H33" s="37"/>
      <c r="L33" s="7"/>
      <c r="M33" s="23"/>
      <c r="N33" s="8"/>
      <c r="O33" s="13"/>
      <c r="Q33" s="49">
        <f t="shared" si="5"/>
        <v>2</v>
      </c>
      <c r="R33" s="12">
        <f t="shared" si="5"/>
        <v>2</v>
      </c>
      <c r="S33" s="12">
        <f t="shared" si="5"/>
        <v>2</v>
      </c>
      <c r="T33" s="12">
        <f t="shared" si="5"/>
        <v>2</v>
      </c>
      <c r="U33" s="12">
        <f t="shared" si="5"/>
        <v>3</v>
      </c>
      <c r="V33" s="12">
        <f t="shared" si="5"/>
        <v>2</v>
      </c>
      <c r="W33" s="50">
        <f t="shared" si="5"/>
        <v>2</v>
      </c>
      <c r="X33" s="15">
        <f t="shared" si="6"/>
        <v>3</v>
      </c>
    </row>
    <row r="34" spans="2:24" customFormat="1" ht="15.6" thickTop="1" thickBot="1" x14ac:dyDescent="0.35">
      <c r="B34" s="516"/>
      <c r="C34" s="195" t="s">
        <v>43</v>
      </c>
      <c r="D34" s="37">
        <v>1</v>
      </c>
      <c r="E34" s="37"/>
      <c r="F34" s="37"/>
      <c r="G34" s="37"/>
      <c r="H34" s="37"/>
      <c r="L34" s="7"/>
      <c r="M34" s="23"/>
      <c r="N34" s="8"/>
      <c r="O34" s="13"/>
      <c r="Q34" s="49">
        <f t="shared" si="5"/>
        <v>2</v>
      </c>
      <c r="R34" s="12">
        <f t="shared" si="5"/>
        <v>2</v>
      </c>
      <c r="S34" s="12">
        <f t="shared" si="5"/>
        <v>2</v>
      </c>
      <c r="T34" s="12">
        <f t="shared" si="5"/>
        <v>2</v>
      </c>
      <c r="U34" s="12">
        <f t="shared" si="5"/>
        <v>3</v>
      </c>
      <c r="V34" s="12">
        <f t="shared" si="5"/>
        <v>2</v>
      </c>
      <c r="W34" s="50">
        <f t="shared" si="5"/>
        <v>2</v>
      </c>
      <c r="X34" s="15">
        <f t="shared" si="6"/>
        <v>3</v>
      </c>
    </row>
    <row r="35" spans="2:24" customFormat="1" ht="15.6" thickTop="1" thickBot="1" x14ac:dyDescent="0.35">
      <c r="B35" s="516"/>
      <c r="C35" s="195" t="s">
        <v>45</v>
      </c>
      <c r="D35" s="37">
        <v>1</v>
      </c>
      <c r="E35" s="37"/>
      <c r="F35" s="37"/>
      <c r="G35" s="37"/>
      <c r="H35" s="37"/>
      <c r="L35" s="7"/>
      <c r="M35" s="23"/>
      <c r="N35" s="8"/>
      <c r="O35" s="13"/>
      <c r="Q35" s="49">
        <f t="shared" si="5"/>
        <v>2</v>
      </c>
      <c r="R35" s="12">
        <f t="shared" si="5"/>
        <v>2</v>
      </c>
      <c r="S35" s="12">
        <f t="shared" si="5"/>
        <v>2</v>
      </c>
      <c r="T35" s="12">
        <f t="shared" si="5"/>
        <v>2</v>
      </c>
      <c r="U35" s="12">
        <f t="shared" si="5"/>
        <v>3</v>
      </c>
      <c r="V35" s="12">
        <f t="shared" si="5"/>
        <v>2</v>
      </c>
      <c r="W35" s="50">
        <f t="shared" si="5"/>
        <v>2</v>
      </c>
      <c r="X35" s="15">
        <f t="shared" si="6"/>
        <v>3</v>
      </c>
    </row>
    <row r="36" spans="2:24" customFormat="1" ht="27.6" thickTop="1" thickBot="1" x14ac:dyDescent="0.35">
      <c r="B36" s="516"/>
      <c r="C36" s="195" t="s">
        <v>46</v>
      </c>
      <c r="D36" s="37">
        <v>1</v>
      </c>
      <c r="E36" s="37"/>
      <c r="F36" s="37"/>
      <c r="G36" s="37"/>
      <c r="H36" s="37"/>
      <c r="L36" s="7"/>
      <c r="M36" s="23"/>
      <c r="N36" s="8"/>
      <c r="O36" s="13"/>
      <c r="Q36" s="49">
        <f t="shared" si="5"/>
        <v>2</v>
      </c>
      <c r="R36" s="12">
        <f t="shared" si="5"/>
        <v>2</v>
      </c>
      <c r="S36" s="12">
        <f t="shared" si="5"/>
        <v>2</v>
      </c>
      <c r="T36" s="12">
        <f t="shared" si="5"/>
        <v>2</v>
      </c>
      <c r="U36" s="12">
        <f t="shared" si="5"/>
        <v>3</v>
      </c>
      <c r="V36" s="12">
        <f t="shared" si="5"/>
        <v>2</v>
      </c>
      <c r="W36" s="50">
        <f t="shared" si="5"/>
        <v>2</v>
      </c>
      <c r="X36" s="15">
        <f t="shared" si="6"/>
        <v>3</v>
      </c>
    </row>
    <row r="37" spans="2:24" customFormat="1" ht="27.6" thickTop="1" thickBot="1" x14ac:dyDescent="0.35">
      <c r="B37" s="516"/>
      <c r="C37" s="195" t="s">
        <v>47</v>
      </c>
      <c r="D37" s="37">
        <v>1</v>
      </c>
      <c r="E37" s="37"/>
      <c r="F37" s="37"/>
      <c r="G37" s="37"/>
      <c r="H37" s="37"/>
      <c r="L37" s="7"/>
      <c r="M37" s="23"/>
      <c r="N37" s="8"/>
      <c r="O37" s="13"/>
      <c r="Q37" s="49">
        <f t="shared" si="5"/>
        <v>2</v>
      </c>
      <c r="R37" s="12">
        <f t="shared" si="5"/>
        <v>2</v>
      </c>
      <c r="S37" s="12">
        <f t="shared" si="5"/>
        <v>2</v>
      </c>
      <c r="T37" s="12">
        <f t="shared" si="5"/>
        <v>2</v>
      </c>
      <c r="U37" s="12">
        <f t="shared" si="5"/>
        <v>3</v>
      </c>
      <c r="V37" s="12">
        <f t="shared" si="5"/>
        <v>2</v>
      </c>
      <c r="W37" s="50">
        <f t="shared" si="5"/>
        <v>2</v>
      </c>
      <c r="X37" s="15">
        <f t="shared" si="6"/>
        <v>3</v>
      </c>
    </row>
    <row r="38" spans="2:24" customFormat="1" ht="27.6" thickTop="1" thickBot="1" x14ac:dyDescent="0.35">
      <c r="B38" s="516"/>
      <c r="C38" s="195" t="s">
        <v>48</v>
      </c>
      <c r="D38" s="37">
        <v>1</v>
      </c>
      <c r="E38" s="37"/>
      <c r="F38" s="37"/>
      <c r="G38" s="37"/>
      <c r="H38" s="37"/>
      <c r="L38" s="7"/>
      <c r="M38" s="23"/>
      <c r="N38" s="8"/>
      <c r="O38" s="13"/>
      <c r="Q38" s="49">
        <f t="shared" si="5"/>
        <v>2</v>
      </c>
      <c r="R38" s="12">
        <f t="shared" si="5"/>
        <v>2</v>
      </c>
      <c r="S38" s="12">
        <f t="shared" si="5"/>
        <v>2</v>
      </c>
      <c r="T38" s="12">
        <f t="shared" si="5"/>
        <v>2</v>
      </c>
      <c r="U38" s="12">
        <f t="shared" si="5"/>
        <v>3</v>
      </c>
      <c r="V38" s="12">
        <f t="shared" si="5"/>
        <v>2</v>
      </c>
      <c r="W38" s="50">
        <f t="shared" si="5"/>
        <v>2</v>
      </c>
      <c r="X38" s="15">
        <f t="shared" si="6"/>
        <v>3</v>
      </c>
    </row>
    <row r="39" spans="2:24" customFormat="1" ht="15.6" thickTop="1" thickBot="1" x14ac:dyDescent="0.35">
      <c r="B39" s="516"/>
      <c r="C39" s="195" t="s">
        <v>49</v>
      </c>
      <c r="D39" s="37">
        <v>2</v>
      </c>
      <c r="E39" s="37"/>
      <c r="F39" s="37"/>
      <c r="G39" s="37"/>
      <c r="H39" s="37"/>
      <c r="L39" s="7"/>
      <c r="M39" s="23"/>
      <c r="N39" s="8"/>
      <c r="O39" s="13"/>
      <c r="Q39" s="49">
        <f t="shared" si="5"/>
        <v>2</v>
      </c>
      <c r="R39" s="12">
        <f t="shared" si="5"/>
        <v>2</v>
      </c>
      <c r="S39" s="12">
        <f t="shared" si="5"/>
        <v>2</v>
      </c>
      <c r="T39" s="12">
        <f t="shared" si="5"/>
        <v>2</v>
      </c>
      <c r="U39" s="12">
        <f t="shared" si="5"/>
        <v>3</v>
      </c>
      <c r="V39" s="12">
        <f t="shared" si="5"/>
        <v>2</v>
      </c>
      <c r="W39" s="50">
        <f t="shared" si="5"/>
        <v>2</v>
      </c>
      <c r="X39" s="15">
        <f t="shared" si="6"/>
        <v>3</v>
      </c>
    </row>
    <row r="40" spans="2:24" customFormat="1" ht="15.6" thickTop="1" thickBot="1" x14ac:dyDescent="0.35">
      <c r="B40" s="516"/>
      <c r="C40" s="195" t="s">
        <v>50</v>
      </c>
      <c r="D40" s="37">
        <v>1</v>
      </c>
      <c r="E40" s="37"/>
      <c r="F40" s="37"/>
      <c r="G40" s="37"/>
      <c r="H40" s="37"/>
      <c r="L40" s="7"/>
      <c r="M40" s="23"/>
      <c r="N40" s="8"/>
      <c r="O40" s="13"/>
      <c r="Q40" s="49">
        <f t="shared" si="5"/>
        <v>2</v>
      </c>
      <c r="R40" s="12">
        <f t="shared" si="5"/>
        <v>2</v>
      </c>
      <c r="S40" s="12">
        <f t="shared" si="5"/>
        <v>2</v>
      </c>
      <c r="T40" s="12">
        <f t="shared" si="5"/>
        <v>2</v>
      </c>
      <c r="U40" s="12">
        <f t="shared" si="5"/>
        <v>3</v>
      </c>
      <c r="V40" s="12">
        <f t="shared" si="5"/>
        <v>2</v>
      </c>
      <c r="W40" s="50">
        <f t="shared" si="5"/>
        <v>2</v>
      </c>
      <c r="X40" s="15">
        <f t="shared" si="6"/>
        <v>3</v>
      </c>
    </row>
    <row r="41" spans="2:24" customFormat="1" ht="15.6" thickTop="1" thickBot="1" x14ac:dyDescent="0.35">
      <c r="B41" s="516"/>
      <c r="C41" s="195" t="s">
        <v>51</v>
      </c>
      <c r="D41" s="37">
        <v>1</v>
      </c>
      <c r="E41" s="37"/>
      <c r="F41" s="37"/>
      <c r="G41" s="37"/>
      <c r="H41" s="37"/>
      <c r="L41" s="7"/>
      <c r="M41" s="23"/>
      <c r="N41" s="8"/>
      <c r="O41" s="13"/>
      <c r="Q41" s="49">
        <f t="shared" si="5"/>
        <v>2</v>
      </c>
      <c r="R41" s="12">
        <f t="shared" si="5"/>
        <v>2</v>
      </c>
      <c r="S41" s="12">
        <f t="shared" si="5"/>
        <v>2</v>
      </c>
      <c r="T41" s="12">
        <f t="shared" si="5"/>
        <v>2</v>
      </c>
      <c r="U41" s="12">
        <f t="shared" si="5"/>
        <v>3</v>
      </c>
      <c r="V41" s="12">
        <f t="shared" si="5"/>
        <v>2</v>
      </c>
      <c r="W41" s="50">
        <f t="shared" si="5"/>
        <v>2</v>
      </c>
      <c r="X41" s="15">
        <f t="shared" si="6"/>
        <v>3</v>
      </c>
    </row>
    <row r="42" spans="2:24" customFormat="1" ht="15.6" thickTop="1" thickBot="1" x14ac:dyDescent="0.35">
      <c r="B42" s="516"/>
      <c r="C42" s="196" t="s">
        <v>52</v>
      </c>
      <c r="D42" s="37">
        <v>2</v>
      </c>
      <c r="E42" s="37"/>
      <c r="F42" s="37"/>
      <c r="G42" s="37"/>
      <c r="H42" s="37"/>
      <c r="L42" s="7"/>
      <c r="M42" s="23"/>
      <c r="N42" s="8"/>
      <c r="O42" s="13"/>
      <c r="Q42" s="251">
        <f t="shared" si="5"/>
        <v>2</v>
      </c>
      <c r="R42" s="252">
        <f t="shared" si="5"/>
        <v>2</v>
      </c>
      <c r="S42" s="252">
        <f t="shared" si="5"/>
        <v>2</v>
      </c>
      <c r="T42" s="252">
        <f t="shared" si="5"/>
        <v>2</v>
      </c>
      <c r="U42" s="252">
        <f t="shared" si="5"/>
        <v>3</v>
      </c>
      <c r="V42" s="252">
        <f t="shared" si="5"/>
        <v>2</v>
      </c>
      <c r="W42" s="253">
        <f t="shared" si="5"/>
        <v>2</v>
      </c>
      <c r="X42" s="27">
        <f t="shared" si="6"/>
        <v>3</v>
      </c>
    </row>
    <row r="43" spans="2:24" customFormat="1" ht="23.25" customHeight="1" thickTop="1" thickBot="1" x14ac:dyDescent="0.35">
      <c r="B43" s="516"/>
      <c r="C43" s="196" t="s">
        <v>53</v>
      </c>
      <c r="D43" s="37">
        <v>2</v>
      </c>
      <c r="E43" s="37"/>
      <c r="F43" s="37"/>
      <c r="G43" s="37"/>
      <c r="H43" s="37"/>
      <c r="L43" s="7"/>
      <c r="M43" s="264"/>
      <c r="N43" s="8"/>
      <c r="O43" s="13"/>
      <c r="Q43" s="51">
        <f t="shared" si="5"/>
        <v>2</v>
      </c>
      <c r="R43" s="52">
        <f t="shared" si="5"/>
        <v>2</v>
      </c>
      <c r="S43" s="52">
        <f t="shared" si="5"/>
        <v>2</v>
      </c>
      <c r="T43" s="52">
        <f t="shared" si="5"/>
        <v>2</v>
      </c>
      <c r="U43" s="52">
        <f t="shared" si="5"/>
        <v>3</v>
      </c>
      <c r="V43" s="52">
        <f t="shared" si="5"/>
        <v>2</v>
      </c>
      <c r="W43" s="53">
        <f t="shared" si="5"/>
        <v>2</v>
      </c>
      <c r="X43" s="254">
        <f t="shared" si="6"/>
        <v>3</v>
      </c>
    </row>
    <row r="44" spans="2:24" customFormat="1" ht="27.6" thickTop="1" thickBot="1" x14ac:dyDescent="0.35">
      <c r="B44" s="517"/>
      <c r="C44" s="197" t="s">
        <v>54</v>
      </c>
      <c r="D44" s="37">
        <v>1</v>
      </c>
      <c r="E44" s="37"/>
      <c r="F44" s="37"/>
      <c r="G44" s="37"/>
      <c r="H44" s="37"/>
    </row>
    <row r="45" spans="2:24" s="152" customFormat="1" ht="15.75" customHeight="1" thickBot="1" x14ac:dyDescent="0.35">
      <c r="B45" s="564" t="s">
        <v>12</v>
      </c>
      <c r="C45" s="526"/>
      <c r="D45" s="526"/>
      <c r="E45" s="526"/>
      <c r="F45" s="526"/>
      <c r="G45" s="526"/>
      <c r="H45" s="527"/>
      <c r="N45"/>
      <c r="O45"/>
      <c r="P45"/>
      <c r="Q45"/>
      <c r="R45"/>
      <c r="S45"/>
      <c r="T45"/>
      <c r="U45"/>
      <c r="V45"/>
      <c r="W45"/>
      <c r="X45"/>
    </row>
    <row r="46" spans="2:24" s="152" customFormat="1" ht="15" customHeight="1" x14ac:dyDescent="0.3">
      <c r="B46" s="511" t="s">
        <v>33</v>
      </c>
      <c r="C46" s="512"/>
      <c r="D46" s="552"/>
      <c r="E46" s="553"/>
      <c r="F46" s="553"/>
      <c r="G46" s="553"/>
      <c r="H46" s="554"/>
    </row>
    <row r="47" spans="2:24" s="152" customFormat="1" ht="33" customHeight="1" thickBot="1" x14ac:dyDescent="0.35">
      <c r="B47" s="530"/>
      <c r="C47" s="531"/>
      <c r="D47" s="555"/>
      <c r="E47" s="556"/>
      <c r="F47" s="556"/>
      <c r="G47" s="556"/>
      <c r="H47" s="557"/>
    </row>
    <row r="48" spans="2:24" s="152" customFormat="1" x14ac:dyDescent="0.3">
      <c r="B48" s="511" t="s">
        <v>35</v>
      </c>
      <c r="C48" s="512"/>
      <c r="D48" s="558">
        <f>MAX(D50:H65)</f>
        <v>2</v>
      </c>
      <c r="E48" s="559"/>
      <c r="F48" s="559"/>
      <c r="G48" s="559"/>
      <c r="H48" s="560"/>
    </row>
    <row r="49" spans="2:8" s="152" customFormat="1" ht="15" thickBot="1" x14ac:dyDescent="0.35">
      <c r="B49" s="513"/>
      <c r="C49" s="514"/>
      <c r="D49" s="561"/>
      <c r="E49" s="562"/>
      <c r="F49" s="562"/>
      <c r="G49" s="562"/>
      <c r="H49" s="563"/>
    </row>
    <row r="50" spans="2:8" customFormat="1" ht="15" customHeight="1" thickTop="1" thickBot="1" x14ac:dyDescent="0.35">
      <c r="B50" s="515" t="s">
        <v>36</v>
      </c>
      <c r="C50" s="193" t="s">
        <v>37</v>
      </c>
      <c r="D50" s="37">
        <v>2</v>
      </c>
      <c r="E50" s="37"/>
      <c r="F50" s="37"/>
      <c r="G50" s="37"/>
      <c r="H50" s="37"/>
    </row>
    <row r="51" spans="2:8" customFormat="1" ht="15.6" thickTop="1" thickBot="1" x14ac:dyDescent="0.35">
      <c r="B51" s="516"/>
      <c r="C51" s="195" t="s">
        <v>38</v>
      </c>
      <c r="D51" s="37">
        <v>1</v>
      </c>
      <c r="E51" s="37"/>
      <c r="F51" s="37"/>
      <c r="G51" s="37"/>
      <c r="H51" s="37"/>
    </row>
    <row r="52" spans="2:8" customFormat="1" ht="27.6" thickTop="1" thickBot="1" x14ac:dyDescent="0.35">
      <c r="B52" s="516"/>
      <c r="C52" s="195" t="s">
        <v>40</v>
      </c>
      <c r="D52" s="37">
        <v>1</v>
      </c>
      <c r="E52" s="37"/>
      <c r="F52" s="37"/>
      <c r="G52" s="37"/>
      <c r="H52" s="37"/>
    </row>
    <row r="53" spans="2:8" customFormat="1" ht="15.6" thickTop="1" thickBot="1" x14ac:dyDescent="0.35">
      <c r="B53" s="516"/>
      <c r="C53" s="195" t="s">
        <v>41</v>
      </c>
      <c r="D53" s="37">
        <v>1</v>
      </c>
      <c r="E53" s="37"/>
      <c r="F53" s="37"/>
      <c r="G53" s="37"/>
      <c r="H53" s="37"/>
    </row>
    <row r="54" spans="2:8" customFormat="1" ht="27.6" thickTop="1" thickBot="1" x14ac:dyDescent="0.35">
      <c r="B54" s="516"/>
      <c r="C54" s="195" t="s">
        <v>42</v>
      </c>
      <c r="D54" s="37">
        <v>1</v>
      </c>
      <c r="E54" s="37"/>
      <c r="F54" s="37"/>
      <c r="G54" s="37"/>
      <c r="H54" s="37"/>
    </row>
    <row r="55" spans="2:8" customFormat="1" ht="15.6" thickTop="1" thickBot="1" x14ac:dyDescent="0.35">
      <c r="B55" s="516"/>
      <c r="C55" s="195" t="s">
        <v>43</v>
      </c>
      <c r="D55" s="37">
        <v>2</v>
      </c>
      <c r="E55" s="37"/>
      <c r="F55" s="37"/>
      <c r="G55" s="37"/>
      <c r="H55" s="37"/>
    </row>
    <row r="56" spans="2:8" customFormat="1" ht="15.6" thickTop="1" thickBot="1" x14ac:dyDescent="0.35">
      <c r="B56" s="516"/>
      <c r="C56" s="195" t="s">
        <v>45</v>
      </c>
      <c r="D56" s="37">
        <v>1</v>
      </c>
      <c r="E56" s="37"/>
      <c r="F56" s="37"/>
      <c r="G56" s="37"/>
      <c r="H56" s="37"/>
    </row>
    <row r="57" spans="2:8" customFormat="1" ht="27.6" thickTop="1" thickBot="1" x14ac:dyDescent="0.35">
      <c r="B57" s="516"/>
      <c r="C57" s="195" t="s">
        <v>46</v>
      </c>
      <c r="D57" s="37">
        <v>1</v>
      </c>
      <c r="E57" s="37"/>
      <c r="F57" s="37"/>
      <c r="G57" s="37"/>
      <c r="H57" s="37"/>
    </row>
    <row r="58" spans="2:8" customFormat="1" ht="27.6" thickTop="1" thickBot="1" x14ac:dyDescent="0.35">
      <c r="B58" s="516"/>
      <c r="C58" s="195" t="s">
        <v>47</v>
      </c>
      <c r="D58" s="37">
        <v>1</v>
      </c>
      <c r="E58" s="37"/>
      <c r="F58" s="37"/>
      <c r="G58" s="37"/>
      <c r="H58" s="37"/>
    </row>
    <row r="59" spans="2:8" customFormat="1" ht="27.6" thickTop="1" thickBot="1" x14ac:dyDescent="0.35">
      <c r="B59" s="516"/>
      <c r="C59" s="195" t="s">
        <v>48</v>
      </c>
      <c r="D59" s="37">
        <v>1</v>
      </c>
      <c r="E59" s="37"/>
      <c r="F59" s="37"/>
      <c r="G59" s="37"/>
      <c r="H59" s="37"/>
    </row>
    <row r="60" spans="2:8" customFormat="1" ht="15.6" thickTop="1" thickBot="1" x14ac:dyDescent="0.35">
      <c r="B60" s="516"/>
      <c r="C60" s="195" t="s">
        <v>49</v>
      </c>
      <c r="D60" s="37">
        <v>2</v>
      </c>
      <c r="E60" s="37"/>
      <c r="F60" s="37"/>
      <c r="G60" s="37"/>
      <c r="H60" s="37"/>
    </row>
    <row r="61" spans="2:8" customFormat="1" ht="15.6" thickTop="1" thickBot="1" x14ac:dyDescent="0.35">
      <c r="B61" s="516"/>
      <c r="C61" s="195" t="s">
        <v>50</v>
      </c>
      <c r="D61" s="37">
        <v>2</v>
      </c>
      <c r="E61" s="37"/>
      <c r="F61" s="37"/>
      <c r="G61" s="37"/>
      <c r="H61" s="37"/>
    </row>
    <row r="62" spans="2:8" customFormat="1" ht="15.6" thickTop="1" thickBot="1" x14ac:dyDescent="0.35">
      <c r="B62" s="516"/>
      <c r="C62" s="195" t="s">
        <v>51</v>
      </c>
      <c r="D62" s="37">
        <v>1</v>
      </c>
      <c r="E62" s="37"/>
      <c r="F62" s="37"/>
      <c r="G62" s="37"/>
      <c r="H62" s="37"/>
    </row>
    <row r="63" spans="2:8" customFormat="1" ht="15.6" thickTop="1" thickBot="1" x14ac:dyDescent="0.35">
      <c r="B63" s="516"/>
      <c r="C63" s="196" t="s">
        <v>52</v>
      </c>
      <c r="D63" s="37">
        <v>2</v>
      </c>
      <c r="E63" s="37"/>
      <c r="F63" s="37"/>
      <c r="G63" s="37"/>
      <c r="H63" s="37"/>
    </row>
    <row r="64" spans="2:8" customFormat="1" ht="15.6" thickTop="1" thickBot="1" x14ac:dyDescent="0.35">
      <c r="B64" s="516"/>
      <c r="C64" s="196" t="s">
        <v>53</v>
      </c>
      <c r="D64" s="37">
        <v>1</v>
      </c>
      <c r="E64" s="37"/>
      <c r="F64" s="37"/>
      <c r="G64" s="37"/>
      <c r="H64" s="37"/>
    </row>
    <row r="65" spans="1:8" ht="27.6" thickTop="1" thickBot="1" x14ac:dyDescent="0.35">
      <c r="A65"/>
      <c r="B65" s="517"/>
      <c r="C65" s="197" t="s">
        <v>54</v>
      </c>
      <c r="D65" s="37">
        <v>1</v>
      </c>
      <c r="E65" s="37"/>
      <c r="F65" s="37"/>
      <c r="G65" s="37"/>
      <c r="H65" s="37"/>
    </row>
    <row r="72" spans="1:8" ht="15" thickBot="1" x14ac:dyDescent="0.35">
      <c r="A72"/>
      <c r="C72" s="550" t="s">
        <v>56</v>
      </c>
      <c r="D72" s="551"/>
    </row>
    <row r="73" spans="1:8" ht="15" thickBot="1" x14ac:dyDescent="0.35">
      <c r="A73"/>
      <c r="C73" s="198" t="s">
        <v>35</v>
      </c>
      <c r="D73" s="198" t="s">
        <v>57</v>
      </c>
    </row>
    <row r="74" spans="1:8" ht="15" thickBot="1" x14ac:dyDescent="0.35">
      <c r="A74"/>
      <c r="C74" s="199">
        <v>0</v>
      </c>
      <c r="D74" s="199" t="s">
        <v>58</v>
      </c>
    </row>
    <row r="75" spans="1:8" ht="15" thickBot="1" x14ac:dyDescent="0.35">
      <c r="A75"/>
      <c r="C75" s="200">
        <v>1</v>
      </c>
      <c r="D75" s="200" t="s">
        <v>59</v>
      </c>
    </row>
    <row r="76" spans="1:8" ht="15" thickBot="1" x14ac:dyDescent="0.35">
      <c r="A76"/>
      <c r="C76" s="199">
        <v>2</v>
      </c>
      <c r="D76" s="199" t="s">
        <v>60</v>
      </c>
    </row>
    <row r="77" spans="1:8" ht="15" thickBot="1" x14ac:dyDescent="0.35">
      <c r="A77"/>
      <c r="C77" s="200">
        <v>3</v>
      </c>
      <c r="D77" s="200" t="s">
        <v>61</v>
      </c>
    </row>
    <row r="78" spans="1:8" ht="15" thickBot="1" x14ac:dyDescent="0.35">
      <c r="A78"/>
      <c r="C78" s="199">
        <v>4</v>
      </c>
      <c r="D78" s="199" t="s">
        <v>62</v>
      </c>
    </row>
  </sheetData>
  <mergeCells count="41">
    <mergeCell ref="B50:B65"/>
    <mergeCell ref="C72:D72"/>
    <mergeCell ref="Q27:U27"/>
    <mergeCell ref="B29:B44"/>
    <mergeCell ref="B45:H45"/>
    <mergeCell ref="B46:C47"/>
    <mergeCell ref="D46:H47"/>
    <mergeCell ref="B48:C49"/>
    <mergeCell ref="D48:H49"/>
    <mergeCell ref="B24:H24"/>
    <mergeCell ref="B25:C26"/>
    <mergeCell ref="D25:H26"/>
    <mergeCell ref="B27:C28"/>
    <mergeCell ref="D27:H28"/>
    <mergeCell ref="L27:O27"/>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D2:E2"/>
    <mergeCell ref="L2:N2"/>
    <mergeCell ref="Q2:U2"/>
    <mergeCell ref="B3:H3"/>
    <mergeCell ref="M3:N3"/>
    <mergeCell ref="B4:C4"/>
    <mergeCell ref="D4:H4"/>
  </mergeCells>
  <dataValidations count="1">
    <dataValidation type="list" allowBlank="1" showInputMessage="1" showErrorMessage="1" sqref="D29:H44 D50:H65 D8:H23" xr:uid="{919E4082-3DB3-4381-B83B-16CAAF7FC8BC}">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8"/>
  <sheetViews>
    <sheetView zoomScaleNormal="100" workbookViewId="0">
      <selection activeCell="B19" sqref="B19"/>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7" t="s">
        <v>10</v>
      </c>
      <c r="D1" s="508"/>
      <c r="E1" s="508"/>
      <c r="F1" s="508"/>
      <c r="G1" s="508"/>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89"/>
      <c r="B3" s="187" t="s">
        <v>357</v>
      </c>
      <c r="C3" s="29">
        <v>0</v>
      </c>
      <c r="D3" s="29">
        <v>0</v>
      </c>
      <c r="E3" s="29">
        <v>1</v>
      </c>
      <c r="F3" s="29">
        <v>2</v>
      </c>
      <c r="G3" s="29">
        <v>4</v>
      </c>
      <c r="H3" s="29">
        <v>1</v>
      </c>
      <c r="I3" s="29">
        <v>2</v>
      </c>
      <c r="J3" s="64">
        <f>MAX(C3:I3)</f>
        <v>4</v>
      </c>
    </row>
    <row r="4" spans="1:12" ht="15" thickBot="1" x14ac:dyDescent="0.35">
      <c r="A4" s="489"/>
      <c r="B4" s="187" t="s">
        <v>358</v>
      </c>
      <c r="C4" s="29">
        <v>4</v>
      </c>
      <c r="D4" s="29">
        <v>4</v>
      </c>
      <c r="E4" s="29">
        <v>4</v>
      </c>
      <c r="F4" s="29">
        <v>4</v>
      </c>
      <c r="G4" s="29">
        <v>4</v>
      </c>
      <c r="H4" s="29">
        <v>1</v>
      </c>
      <c r="I4" s="29">
        <v>2</v>
      </c>
      <c r="J4" s="64">
        <f>MAX(C4:I4)</f>
        <v>4</v>
      </c>
    </row>
    <row r="5" spans="1:12" ht="15" thickBot="1" x14ac:dyDescent="0.35">
      <c r="A5" s="489"/>
      <c r="B5" s="187" t="s">
        <v>359</v>
      </c>
      <c r="C5" s="29">
        <v>4</v>
      </c>
      <c r="D5" s="29">
        <v>4</v>
      </c>
      <c r="E5" s="29">
        <v>4</v>
      </c>
      <c r="F5" s="29">
        <v>4</v>
      </c>
      <c r="G5" s="29">
        <v>4</v>
      </c>
      <c r="H5" s="29">
        <v>4</v>
      </c>
      <c r="I5" s="29">
        <v>4</v>
      </c>
      <c r="J5" s="64">
        <f>MAX(C5:I5)</f>
        <v>4</v>
      </c>
    </row>
    <row r="6" spans="1:12" ht="15" thickBot="1" x14ac:dyDescent="0.35">
      <c r="A6" s="489"/>
      <c r="B6" s="187" t="s">
        <v>360</v>
      </c>
      <c r="C6" s="29">
        <v>1</v>
      </c>
      <c r="D6" s="29">
        <v>2</v>
      </c>
      <c r="E6" s="29">
        <v>3</v>
      </c>
      <c r="F6" s="29">
        <v>4</v>
      </c>
      <c r="G6" s="29">
        <v>4</v>
      </c>
      <c r="H6" s="29">
        <v>1</v>
      </c>
      <c r="I6" s="29">
        <v>1</v>
      </c>
      <c r="J6" s="64">
        <f t="shared" ref="J6:J17" si="0">MAX(C6:I6)</f>
        <v>4</v>
      </c>
    </row>
    <row r="7" spans="1:12" ht="15" thickBot="1" x14ac:dyDescent="0.35">
      <c r="A7" s="489"/>
      <c r="B7" s="187" t="s">
        <v>361</v>
      </c>
      <c r="C7" s="29">
        <v>1</v>
      </c>
      <c r="D7" s="29">
        <v>1</v>
      </c>
      <c r="E7" s="29">
        <v>1</v>
      </c>
      <c r="F7" s="29">
        <v>1</v>
      </c>
      <c r="G7" s="29">
        <v>1</v>
      </c>
      <c r="H7" s="29">
        <v>1</v>
      </c>
      <c r="I7" s="29">
        <v>1</v>
      </c>
      <c r="J7" s="64">
        <f t="shared" si="0"/>
        <v>1</v>
      </c>
    </row>
    <row r="8" spans="1:12" ht="15" thickBot="1" x14ac:dyDescent="0.35">
      <c r="A8" s="489"/>
      <c r="B8" s="187" t="s">
        <v>362</v>
      </c>
      <c r="C8" s="29">
        <v>1</v>
      </c>
      <c r="D8" s="29">
        <v>1</v>
      </c>
      <c r="E8" s="29">
        <v>1</v>
      </c>
      <c r="F8" s="29">
        <v>1</v>
      </c>
      <c r="G8" s="29">
        <v>1</v>
      </c>
      <c r="H8" s="29">
        <v>1</v>
      </c>
      <c r="I8" s="29">
        <v>1</v>
      </c>
      <c r="J8" s="64">
        <f t="shared" si="0"/>
        <v>1</v>
      </c>
    </row>
    <row r="9" spans="1:12" ht="15" thickBot="1" x14ac:dyDescent="0.35">
      <c r="A9" s="489"/>
      <c r="B9" s="187" t="s">
        <v>363</v>
      </c>
      <c r="C9" s="29">
        <v>0</v>
      </c>
      <c r="D9" s="29">
        <v>0</v>
      </c>
      <c r="E9" s="29">
        <v>0</v>
      </c>
      <c r="F9" s="29">
        <v>0</v>
      </c>
      <c r="G9" s="29">
        <v>0</v>
      </c>
      <c r="H9" s="29">
        <v>0</v>
      </c>
      <c r="I9" s="29">
        <v>0</v>
      </c>
      <c r="J9" s="64">
        <f t="shared" si="0"/>
        <v>0</v>
      </c>
    </row>
    <row r="10" spans="1:12" ht="15" thickBot="1" x14ac:dyDescent="0.35">
      <c r="A10" s="489"/>
      <c r="B10" s="187" t="s">
        <v>364</v>
      </c>
      <c r="C10" s="29">
        <v>4</v>
      </c>
      <c r="D10" s="29">
        <v>4</v>
      </c>
      <c r="E10" s="29">
        <v>4</v>
      </c>
      <c r="F10" s="29">
        <v>4</v>
      </c>
      <c r="G10" s="29">
        <v>4</v>
      </c>
      <c r="H10" s="29">
        <v>4</v>
      </c>
      <c r="I10" s="29">
        <v>4</v>
      </c>
      <c r="J10" s="64">
        <f t="shared" si="0"/>
        <v>4</v>
      </c>
    </row>
    <row r="11" spans="1:12" ht="15" thickBot="1" x14ac:dyDescent="0.35">
      <c r="A11" s="489"/>
      <c r="B11" s="187" t="s">
        <v>365</v>
      </c>
      <c r="C11" s="29">
        <v>2</v>
      </c>
      <c r="D11" s="29">
        <v>2</v>
      </c>
      <c r="E11" s="29">
        <v>2</v>
      </c>
      <c r="F11" s="29">
        <v>2</v>
      </c>
      <c r="G11" s="29">
        <v>2</v>
      </c>
      <c r="H11" s="29">
        <v>1</v>
      </c>
      <c r="I11" s="29">
        <v>2</v>
      </c>
      <c r="J11" s="64">
        <f t="shared" si="0"/>
        <v>2</v>
      </c>
    </row>
    <row r="12" spans="1:12" ht="15" thickBot="1" x14ac:dyDescent="0.35">
      <c r="A12" s="489"/>
      <c r="B12" s="187" t="s">
        <v>366</v>
      </c>
      <c r="C12" s="29">
        <v>1</v>
      </c>
      <c r="D12" s="29">
        <v>2</v>
      </c>
      <c r="E12" s="29">
        <v>3</v>
      </c>
      <c r="F12" s="29">
        <v>4</v>
      </c>
      <c r="G12" s="29">
        <v>4</v>
      </c>
      <c r="H12" s="29">
        <v>0</v>
      </c>
      <c r="I12" s="29">
        <v>1</v>
      </c>
      <c r="J12" s="64">
        <f t="shared" si="0"/>
        <v>4</v>
      </c>
    </row>
    <row r="13" spans="1:12" ht="15" thickBot="1" x14ac:dyDescent="0.35">
      <c r="A13" s="489"/>
      <c r="B13" s="187" t="s">
        <v>367</v>
      </c>
      <c r="C13" s="29">
        <v>1</v>
      </c>
      <c r="D13" s="29">
        <v>2</v>
      </c>
      <c r="E13" s="29">
        <v>3</v>
      </c>
      <c r="F13" s="29">
        <v>4</v>
      </c>
      <c r="G13" s="29">
        <v>4</v>
      </c>
      <c r="H13" s="29">
        <v>0</v>
      </c>
      <c r="I13" s="29">
        <v>1</v>
      </c>
      <c r="J13" s="64">
        <f t="shared" si="0"/>
        <v>4</v>
      </c>
    </row>
    <row r="14" spans="1:12" ht="15" thickBot="1" x14ac:dyDescent="0.35">
      <c r="A14" s="489"/>
      <c r="B14" s="28"/>
      <c r="C14" s="29"/>
      <c r="D14" s="29"/>
      <c r="E14" s="29"/>
      <c r="F14" s="29"/>
      <c r="G14" s="29"/>
      <c r="H14" s="498"/>
      <c r="I14" s="29"/>
      <c r="J14" s="64">
        <f t="shared" si="0"/>
        <v>0</v>
      </c>
    </row>
    <row r="15" spans="1:12" ht="15" thickBot="1" x14ac:dyDescent="0.35">
      <c r="A15" s="489"/>
      <c r="B15" s="28"/>
      <c r="C15" s="29"/>
      <c r="D15" s="29"/>
      <c r="E15" s="29"/>
      <c r="F15" s="29"/>
      <c r="G15" s="29"/>
      <c r="H15" s="29"/>
      <c r="I15" s="29"/>
      <c r="J15" s="64">
        <f t="shared" si="0"/>
        <v>0</v>
      </c>
    </row>
    <row r="16" spans="1:12" ht="15" thickBot="1" x14ac:dyDescent="0.35">
      <c r="A16" s="489"/>
      <c r="B16" s="28"/>
      <c r="C16" s="29"/>
      <c r="D16" s="29"/>
      <c r="E16" s="29"/>
      <c r="F16" s="29"/>
      <c r="G16" s="29"/>
      <c r="H16" s="29"/>
      <c r="I16" s="29"/>
      <c r="J16" s="64">
        <f t="shared" si="0"/>
        <v>0</v>
      </c>
    </row>
    <row r="17" spans="1:10" ht="15" thickBot="1" x14ac:dyDescent="0.35">
      <c r="A17" s="489"/>
      <c r="B17" s="28"/>
      <c r="C17" s="29"/>
      <c r="D17" s="29"/>
      <c r="E17" s="29"/>
      <c r="F17" s="29"/>
      <c r="G17" s="29"/>
      <c r="H17" s="29"/>
      <c r="I17" s="29"/>
      <c r="J17" s="64">
        <f t="shared" si="0"/>
        <v>0</v>
      </c>
    </row>
    <row r="18" spans="1:10" ht="15" thickBot="1" x14ac:dyDescent="0.35">
      <c r="B18" s="25"/>
      <c r="C18" s="30">
        <f t="shared" ref="C18:I18" si="1">MAX(C3:C17)</f>
        <v>4</v>
      </c>
      <c r="D18" s="31">
        <f t="shared" si="1"/>
        <v>4</v>
      </c>
      <c r="E18" s="31">
        <f t="shared" si="1"/>
        <v>4</v>
      </c>
      <c r="F18" s="31">
        <f t="shared" si="1"/>
        <v>4</v>
      </c>
      <c r="G18" s="31">
        <f t="shared" si="1"/>
        <v>4</v>
      </c>
      <c r="H18" s="31">
        <f t="shared" si="1"/>
        <v>4</v>
      </c>
      <c r="I18" s="31">
        <f t="shared" si="1"/>
        <v>4</v>
      </c>
      <c r="J18" s="32"/>
    </row>
  </sheetData>
  <mergeCells count="1">
    <mergeCell ref="C1:G1"/>
  </mergeCells>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22"/>
  <sheetViews>
    <sheetView zoomScale="80" zoomScaleNormal="80" workbookViewId="0">
      <selection activeCell="I5" sqref="I5"/>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7" t="s">
        <v>10</v>
      </c>
      <c r="D1" s="508"/>
      <c r="E1" s="508"/>
      <c r="F1" s="508"/>
      <c r="G1" s="508"/>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89"/>
      <c r="B3" s="187" t="s">
        <v>368</v>
      </c>
      <c r="C3" s="29">
        <v>0</v>
      </c>
      <c r="D3" s="29">
        <v>1</v>
      </c>
      <c r="E3" s="29">
        <v>2</v>
      </c>
      <c r="F3" s="29">
        <v>3</v>
      </c>
      <c r="G3" s="29">
        <v>4</v>
      </c>
      <c r="H3" s="29">
        <v>2</v>
      </c>
      <c r="I3" s="29">
        <v>1</v>
      </c>
      <c r="J3" s="64">
        <f>MAX(C3:I3)</f>
        <v>4</v>
      </c>
    </row>
    <row r="4" spans="1:12" ht="15" thickBot="1" x14ac:dyDescent="0.35">
      <c r="A4" s="489"/>
      <c r="B4" s="187" t="s">
        <v>369</v>
      </c>
      <c r="C4" s="29">
        <v>0</v>
      </c>
      <c r="D4" s="29">
        <v>0</v>
      </c>
      <c r="E4" s="29">
        <v>0</v>
      </c>
      <c r="F4" s="29">
        <v>1</v>
      </c>
      <c r="G4" s="29">
        <v>2</v>
      </c>
      <c r="H4" s="29">
        <v>1</v>
      </c>
      <c r="I4" s="29">
        <v>1</v>
      </c>
      <c r="J4" s="64">
        <f>MAX(C4:I4)</f>
        <v>2</v>
      </c>
    </row>
    <row r="5" spans="1:12" ht="15" thickBot="1" x14ac:dyDescent="0.35">
      <c r="A5" s="489"/>
      <c r="B5" s="187" t="s">
        <v>370</v>
      </c>
      <c r="C5" s="29">
        <v>2</v>
      </c>
      <c r="D5" s="29">
        <v>3</v>
      </c>
      <c r="E5" s="29">
        <v>4</v>
      </c>
      <c r="F5" s="29">
        <v>4</v>
      </c>
      <c r="G5" s="29">
        <v>4</v>
      </c>
      <c r="H5" s="29">
        <v>4</v>
      </c>
      <c r="I5" s="29"/>
      <c r="J5" s="64">
        <f t="shared" ref="J5:J21" si="0">MAX(C5:I5)</f>
        <v>4</v>
      </c>
    </row>
    <row r="6" spans="1:12" ht="15" thickBot="1" x14ac:dyDescent="0.35">
      <c r="A6" s="489"/>
      <c r="B6" s="28"/>
      <c r="C6" s="29"/>
      <c r="D6" s="29"/>
      <c r="E6" s="29"/>
      <c r="F6" s="29"/>
      <c r="G6" s="29"/>
      <c r="H6" s="29"/>
      <c r="I6" s="29"/>
      <c r="J6" s="64">
        <f t="shared" si="0"/>
        <v>0</v>
      </c>
    </row>
    <row r="7" spans="1:12" ht="15" thickBot="1" x14ac:dyDescent="0.35">
      <c r="A7" s="489"/>
      <c r="B7" s="28"/>
      <c r="C7" s="29"/>
      <c r="D7" s="29"/>
      <c r="E7" s="29"/>
      <c r="F7" s="29"/>
      <c r="G7" s="29"/>
      <c r="H7" s="29"/>
      <c r="I7" s="29"/>
      <c r="J7" s="64">
        <f t="shared" si="0"/>
        <v>0</v>
      </c>
    </row>
    <row r="8" spans="1:12" ht="15" thickBot="1" x14ac:dyDescent="0.35">
      <c r="A8" s="489"/>
      <c r="B8" s="28"/>
      <c r="C8" s="29"/>
      <c r="D8" s="29"/>
      <c r="E8" s="29"/>
      <c r="F8" s="29"/>
      <c r="G8" s="29"/>
      <c r="H8" s="29"/>
      <c r="I8" s="29"/>
      <c r="J8" s="64">
        <f t="shared" si="0"/>
        <v>0</v>
      </c>
    </row>
    <row r="9" spans="1:12" ht="15" thickBot="1" x14ac:dyDescent="0.35">
      <c r="A9" s="489"/>
      <c r="B9" s="28"/>
      <c r="C9" s="29"/>
      <c r="D9" s="29"/>
      <c r="E9" s="29"/>
      <c r="F9" s="29"/>
      <c r="G9" s="29"/>
      <c r="H9" s="29"/>
      <c r="I9" s="29"/>
      <c r="J9" s="64">
        <f t="shared" si="0"/>
        <v>0</v>
      </c>
    </row>
    <row r="10" spans="1:12" ht="15" thickBot="1" x14ac:dyDescent="0.35">
      <c r="A10" s="489"/>
      <c r="B10" s="28"/>
      <c r="C10" s="29"/>
      <c r="D10" s="29"/>
      <c r="E10" s="29"/>
      <c r="F10" s="29"/>
      <c r="G10" s="29"/>
      <c r="H10" s="29"/>
      <c r="I10" s="29"/>
      <c r="J10" s="64">
        <f t="shared" si="0"/>
        <v>0</v>
      </c>
    </row>
    <row r="11" spans="1:12" ht="15" thickBot="1" x14ac:dyDescent="0.35">
      <c r="A11" s="489"/>
      <c r="B11" s="28"/>
      <c r="C11" s="29"/>
      <c r="D11" s="29"/>
      <c r="E11" s="29"/>
      <c r="F11" s="29"/>
      <c r="G11" s="29"/>
      <c r="H11" s="29"/>
      <c r="I11" s="29"/>
      <c r="J11" s="64">
        <f t="shared" si="0"/>
        <v>0</v>
      </c>
    </row>
    <row r="12" spans="1:12" ht="15" thickBot="1" x14ac:dyDescent="0.35">
      <c r="A12" s="489"/>
      <c r="B12" s="28"/>
      <c r="C12" s="29"/>
      <c r="D12" s="29"/>
      <c r="E12" s="29"/>
      <c r="F12" s="29"/>
      <c r="G12" s="29"/>
      <c r="H12" s="29"/>
      <c r="I12" s="29"/>
      <c r="J12" s="64">
        <f t="shared" si="0"/>
        <v>0</v>
      </c>
    </row>
    <row r="13" spans="1:12" ht="15" thickBot="1" x14ac:dyDescent="0.35">
      <c r="A13" s="489"/>
      <c r="B13" s="28"/>
      <c r="C13" s="29"/>
      <c r="D13" s="29"/>
      <c r="E13" s="29"/>
      <c r="F13" s="29"/>
      <c r="G13" s="29"/>
      <c r="H13" s="29"/>
      <c r="I13" s="29"/>
      <c r="J13" s="64">
        <f t="shared" si="0"/>
        <v>0</v>
      </c>
    </row>
    <row r="14" spans="1:12" ht="15" thickBot="1" x14ac:dyDescent="0.35">
      <c r="A14" s="489"/>
      <c r="B14" s="28"/>
      <c r="C14" s="29"/>
      <c r="D14" s="29"/>
      <c r="E14" s="29"/>
      <c r="F14" s="29"/>
      <c r="G14" s="29"/>
      <c r="H14" s="29"/>
      <c r="I14" s="29"/>
      <c r="J14" s="64">
        <f t="shared" si="0"/>
        <v>0</v>
      </c>
    </row>
    <row r="15" spans="1:12" ht="15" thickBot="1" x14ac:dyDescent="0.35">
      <c r="A15" s="489"/>
      <c r="B15" s="28"/>
      <c r="C15" s="29"/>
      <c r="D15" s="29"/>
      <c r="E15" s="29"/>
      <c r="F15" s="29"/>
      <c r="G15" s="29"/>
      <c r="H15" s="29"/>
      <c r="I15" s="29"/>
      <c r="J15" s="64">
        <f t="shared" si="0"/>
        <v>0</v>
      </c>
    </row>
    <row r="16" spans="1:12" ht="15" thickBot="1" x14ac:dyDescent="0.35">
      <c r="A16" s="489"/>
      <c r="B16" s="28"/>
      <c r="C16" s="29"/>
      <c r="D16" s="29"/>
      <c r="E16" s="29"/>
      <c r="F16" s="29"/>
      <c r="G16" s="29"/>
      <c r="H16" s="29"/>
      <c r="I16" s="29"/>
      <c r="J16" s="64">
        <f t="shared" si="0"/>
        <v>0</v>
      </c>
    </row>
    <row r="17" spans="1:10" ht="15" thickBot="1" x14ac:dyDescent="0.35">
      <c r="A17" s="489"/>
      <c r="B17" s="187"/>
      <c r="C17" s="29"/>
      <c r="D17" s="29"/>
      <c r="E17" s="29"/>
      <c r="F17" s="29"/>
      <c r="G17" s="29"/>
      <c r="H17" s="29"/>
      <c r="I17" s="29"/>
      <c r="J17" s="64">
        <f t="shared" si="0"/>
        <v>0</v>
      </c>
    </row>
    <row r="18" spans="1:10" ht="15" thickBot="1" x14ac:dyDescent="0.35">
      <c r="A18" s="489"/>
      <c r="B18" s="187"/>
      <c r="C18" s="29"/>
      <c r="D18" s="29"/>
      <c r="E18" s="29"/>
      <c r="F18" s="29"/>
      <c r="G18" s="29"/>
      <c r="H18" s="29"/>
      <c r="I18" s="29"/>
      <c r="J18" s="64">
        <f t="shared" si="0"/>
        <v>0</v>
      </c>
    </row>
    <row r="19" spans="1:10" ht="15" thickBot="1" x14ac:dyDescent="0.35">
      <c r="A19" s="489"/>
      <c r="B19" s="187"/>
      <c r="C19" s="29"/>
      <c r="D19" s="29"/>
      <c r="E19" s="29"/>
      <c r="F19" s="29"/>
      <c r="G19" s="29"/>
      <c r="H19" s="29"/>
      <c r="I19" s="29"/>
      <c r="J19" s="64">
        <f t="shared" si="0"/>
        <v>0</v>
      </c>
    </row>
    <row r="20" spans="1:10" ht="15" thickBot="1" x14ac:dyDescent="0.35">
      <c r="A20" s="489"/>
      <c r="B20" s="187"/>
      <c r="C20" s="29"/>
      <c r="D20" s="29"/>
      <c r="E20" s="29"/>
      <c r="F20" s="29"/>
      <c r="G20" s="29"/>
      <c r="H20" s="29"/>
      <c r="I20" s="29"/>
      <c r="J20" s="64">
        <f t="shared" si="0"/>
        <v>0</v>
      </c>
    </row>
    <row r="21" spans="1:10" ht="15" thickBot="1" x14ac:dyDescent="0.35">
      <c r="A21" s="489"/>
      <c r="B21" s="187"/>
      <c r="C21" s="29"/>
      <c r="D21" s="29"/>
      <c r="E21" s="29"/>
      <c r="F21" s="29"/>
      <c r="G21" s="29"/>
      <c r="H21" s="29"/>
      <c r="I21" s="29"/>
      <c r="J21" s="64">
        <f t="shared" si="0"/>
        <v>0</v>
      </c>
    </row>
    <row r="22" spans="1:10" ht="15" thickBot="1" x14ac:dyDescent="0.35">
      <c r="B22" s="25"/>
      <c r="C22" s="30">
        <f t="shared" ref="C22:I22" si="1">MAX(C3:C21)</f>
        <v>2</v>
      </c>
      <c r="D22" s="31">
        <f t="shared" si="1"/>
        <v>3</v>
      </c>
      <c r="E22" s="31">
        <f t="shared" si="1"/>
        <v>4</v>
      </c>
      <c r="F22" s="31">
        <f t="shared" si="1"/>
        <v>4</v>
      </c>
      <c r="G22" s="31">
        <f t="shared" si="1"/>
        <v>4</v>
      </c>
      <c r="H22" s="31">
        <f t="shared" si="1"/>
        <v>4</v>
      </c>
      <c r="I22" s="31">
        <f t="shared" si="1"/>
        <v>1</v>
      </c>
      <c r="J22" s="32"/>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Information Data</vt:lpstr>
      <vt:lpstr>A1</vt:lpstr>
      <vt:lpstr>Α7</vt:lpstr>
      <vt:lpstr>Α24</vt:lpstr>
      <vt:lpstr>A37</vt:lpstr>
      <vt:lpstr>Hardware</vt:lpstr>
      <vt:lpstr>Software </vt:lpstr>
      <vt:lpstr>Physical Asset</vt:lpstr>
      <vt:lpstr>Impact Assessment Results</vt:lpstr>
      <vt:lpstr>Threat Assessment (all)</vt:lpstr>
      <vt:lpstr>Threat Assessment Results</vt:lpstr>
      <vt:lpstr>Scales</vt:lpstr>
      <vt:lpstr>Physical Asset Threats</vt:lpstr>
      <vt:lpstr>Risk Treatment Plan</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2024-12-20T14:28:50Z</dcterms:modified>
</cp:coreProperties>
</file>