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Sem" sheetId="1" r:id="rId4"/>
    <sheet state="visible" name="Saturday" sheetId="2" r:id="rId5"/>
    <sheet state="visible" name="Sunday" sheetId="3" r:id="rId6"/>
    <sheet state="visible" name="Monday" sheetId="4" r:id="rId7"/>
    <sheet state="visible" name="Tuesday" sheetId="5" r:id="rId8"/>
    <sheet state="visible" name="Wednesday" sheetId="6" r:id="rId9"/>
    <sheet state="visible" name="Thursday" sheetId="7" r:id="rId10"/>
    <sheet state="visible" name="Information" sheetId="8" r:id="rId11"/>
    <sheet state="visible" name="CR_info" sheetId="9" r:id="rId12"/>
  </sheets>
  <definedNames/>
  <calcPr/>
</workbook>
</file>

<file path=xl/sharedStrings.xml><?xml version="1.0" encoding="utf-8"?>
<sst xmlns="http://schemas.openxmlformats.org/spreadsheetml/2006/main" count="2031" uniqueCount="1057">
  <si>
    <t>Day</t>
  </si>
  <si>
    <t>Section(s)</t>
  </si>
  <si>
    <t>Time Slots</t>
  </si>
  <si>
    <t>Sunday</t>
  </si>
  <si>
    <t>A</t>
  </si>
  <si>
    <t>B</t>
  </si>
  <si>
    <t>C</t>
  </si>
  <si>
    <t>D</t>
  </si>
  <si>
    <t>E</t>
  </si>
  <si>
    <t>F</t>
  </si>
  <si>
    <t>G</t>
  </si>
  <si>
    <t>Monday</t>
  </si>
  <si>
    <t>Tuesday</t>
  </si>
  <si>
    <t>Wednesday</t>
  </si>
  <si>
    <t>Thursday</t>
  </si>
  <si>
    <t>Semester</t>
  </si>
  <si>
    <t>9:00-10:25</t>
  </si>
  <si>
    <t>10:25-11:50</t>
  </si>
  <si>
    <t>11:50-1:15</t>
  </si>
  <si>
    <t>Prayer and Lunch Break</t>
  </si>
  <si>
    <t>1:45-3:10</t>
  </si>
  <si>
    <t>3:10-4:35</t>
  </si>
  <si>
    <t>4:35-6:00</t>
  </si>
  <si>
    <t>1st</t>
  </si>
  <si>
    <t>2nd</t>
  </si>
  <si>
    <t>3rd</t>
  </si>
  <si>
    <t>CSE-2102 [AAA] [FIL] (9.00-11.15)(BCL)</t>
  </si>
  <si>
    <t>MAT-2141 [MR] (1012)</t>
  </si>
  <si>
    <t>CSE-2102 [AAA] [FIL] (11.15-1.30)(BCL)</t>
  </si>
  <si>
    <t>MAT-2141 [MR] (812)</t>
  </si>
  <si>
    <t>CSE-2102 [AAA] [FIL] (1.55-4.10)(BCL)</t>
  </si>
  <si>
    <t>4th</t>
  </si>
  <si>
    <t>CSE-2206 [IJR] [AAP] (DMSL)</t>
  </si>
  <si>
    <t>MAT-2241 [ABS](509)</t>
  </si>
  <si>
    <t>CSE-2206 [AAP] [RT] (SEL)</t>
  </si>
  <si>
    <t>5th</t>
  </si>
  <si>
    <t>CSE-3101 [HT](512)</t>
  </si>
  <si>
    <t>MAT-3141 [AH] (512)</t>
  </si>
  <si>
    <t>CSE-3102 [SL] [HT](DMSL)</t>
  </si>
  <si>
    <t>MAT-3141 [AH] (511)</t>
  </si>
  <si>
    <t>MAT-3141 [AH] (311)</t>
  </si>
  <si>
    <t>6th</t>
  </si>
  <si>
    <t>CSE-3205 [MAS] (408)</t>
  </si>
  <si>
    <t>CSE-3203 [RT] (408)</t>
  </si>
  <si>
    <t>CSE-3201 [IJR] (414)</t>
  </si>
  <si>
    <t>CSE-3203 [RT] (414)</t>
  </si>
  <si>
    <t>CSE-3205 [MAS] (414)</t>
  </si>
  <si>
    <t>7th</t>
  </si>
  <si>
    <t>CSE-421 [IFF] (314)</t>
  </si>
  <si>
    <t>CSE-415 [SPD] (314)</t>
  </si>
  <si>
    <t>CSE-415 [SPD] (313)</t>
  </si>
  <si>
    <t>CSE-421 [IFF] (313)</t>
  </si>
  <si>
    <t>8th</t>
  </si>
  <si>
    <t>9th</t>
  </si>
  <si>
    <t>Retake/Imp</t>
  </si>
  <si>
    <t>Room</t>
  </si>
  <si>
    <t>Availability Matrix</t>
  </si>
  <si>
    <t>9:00-10:30</t>
  </si>
  <si>
    <t>10:30-12:00</t>
  </si>
  <si>
    <t>12:00-1:30</t>
  </si>
  <si>
    <t>1:30-3:00</t>
  </si>
  <si>
    <t>3:00-4:30</t>
  </si>
  <si>
    <t>4:30-6:00</t>
  </si>
  <si>
    <t>CNL</t>
  </si>
  <si>
    <t>SEL</t>
  </si>
  <si>
    <t>BCL</t>
  </si>
  <si>
    <t>DMSL</t>
  </si>
  <si>
    <t>DSAL</t>
  </si>
  <si>
    <t>MIL</t>
  </si>
  <si>
    <t>EEL</t>
  </si>
  <si>
    <t>DSCAL</t>
  </si>
  <si>
    <t>PHY-1152 [JF] [SHR] (EEL)</t>
  </si>
  <si>
    <t>CHE-1161 [SP] (2.10-3.10) (311)</t>
  </si>
  <si>
    <t>EEE-1131 [JH] (311)</t>
  </si>
  <si>
    <t>PHY-1151 [SHR] (314)</t>
  </si>
  <si>
    <t>EEE-1132 [AHP] [NIS] (EEL)</t>
  </si>
  <si>
    <t>CSE-1100 [SY] [TAN] (BCL)</t>
  </si>
  <si>
    <t>ENG-0002 [EMH] (509)</t>
  </si>
  <si>
    <t>EEE-1131 [NIS] (313)</t>
  </si>
  <si>
    <t>MAT-1141 [MHI] (313)</t>
  </si>
  <si>
    <t>PHY-1151 [RA] (313)</t>
  </si>
  <si>
    <t>EEE-1132 [AHP] [AI] (EEL)</t>
  </si>
  <si>
    <t>MAT-1141 [AKS] (814)</t>
  </si>
  <si>
    <t>MAT-1141 [AKS] (512)</t>
  </si>
  <si>
    <t>ENG-0002 [SSR] (512)</t>
  </si>
  <si>
    <t>PHY-1152 [SHR] [AAA] (DSCAL)</t>
  </si>
  <si>
    <t>CHE-1161 [SP] (10.25-11.25) (412)</t>
  </si>
  <si>
    <t>EEE-1131 [AMS] (412)</t>
  </si>
  <si>
    <t>MAT-1241 [ABS] (413)</t>
  </si>
  <si>
    <t>BAN-0001 [MSA] (105)</t>
  </si>
  <si>
    <t>CSE-1201 [MH] (414)</t>
  </si>
  <si>
    <t>CSE-1201 [MH] (314)</t>
  </si>
  <si>
    <t>MAT-1241 [ABP] (314)</t>
  </si>
  <si>
    <t>CSE-1203 [JF] (414)</t>
  </si>
  <si>
    <t>MAT-2141 [MR] (1011)</t>
  </si>
  <si>
    <t>CSE-2101 [NN] (1011)</t>
  </si>
  <si>
    <t>CSE-2106 [JF] [SAL] (EEL)</t>
  </si>
  <si>
    <t>CSE-2103 [IJR] (411)</t>
  </si>
  <si>
    <t>MAT-2141 [MR] (411)</t>
  </si>
  <si>
    <t>CSE-2104 [MRM] [JC] (2.25 - 4.35) (SEL)</t>
  </si>
  <si>
    <t>CSE-2105 [DMA] (311)</t>
  </si>
  <si>
    <t>MAT-2141 [MR] (509)</t>
  </si>
  <si>
    <t>CSE-2104 [MRM] [SAS] (10.25 - 12.40) (SEL)</t>
  </si>
  <si>
    <t>CSE-2105 [PRC] (408)</t>
  </si>
  <si>
    <t>CSE-2203 [IAK] (513)</t>
  </si>
  <si>
    <t>CSE-2208 [URC] [SPD] (CNL)</t>
  </si>
  <si>
    <t>CSE-2205 [AAP] (814)</t>
  </si>
  <si>
    <t>CSE-2205 [AAP] (1012)</t>
  </si>
  <si>
    <t>MAT-2241 [ABS](1012)</t>
  </si>
  <si>
    <t>CSE-2207 [AKI] (1012)</t>
  </si>
  <si>
    <t>CSE-2206 [IJR] [AAP] (BCL)</t>
  </si>
  <si>
    <t>CSE-2208 [AKI] [FZ] (CNL)</t>
  </si>
  <si>
    <t>CSE-2201 [MFA] (314)</t>
  </si>
  <si>
    <t>CSE-2205 [RT] (413)</t>
  </si>
  <si>
    <t>CSE-2203 [ST] (413)</t>
  </si>
  <si>
    <t>MAT-2241 [ABS](412)</t>
  </si>
  <si>
    <t>CSE-3107 [AHP] (311)</t>
  </si>
  <si>
    <t>CSE-3103 [SA] (311)</t>
  </si>
  <si>
    <t>CSE-3104 [SR] [AKI] (1.55-4.10) (DMSL)</t>
  </si>
  <si>
    <t>CSE-3103 [SA] (313)</t>
  </si>
  <si>
    <t>CSE-3105 [PC] (313)</t>
  </si>
  <si>
    <t>CSE-3107 [ZM] (313)</t>
  </si>
  <si>
    <t>CSE-3101 [HT](812)</t>
  </si>
  <si>
    <t>CSE-3107 [ZM] (812)</t>
  </si>
  <si>
    <t>CSE-3103 [ATQ] (812)</t>
  </si>
  <si>
    <t>CSE-3105 [PC] (511)</t>
  </si>
  <si>
    <t>CSE-3107 [TAN] (511)</t>
  </si>
  <si>
    <t>CSE-3106 [PC] [MAS](DSCAL)</t>
  </si>
  <si>
    <t>MAT-3141 [AH] (408)</t>
  </si>
  <si>
    <t>CSE-3103 [SR] (408)</t>
  </si>
  <si>
    <t>CSE-3102 [NN] [SL] (DSAL)</t>
  </si>
  <si>
    <t>CSE-3102 [NN] [SL] (SEL)</t>
  </si>
  <si>
    <t>MAT-3141 [AH] (513)</t>
  </si>
  <si>
    <t>CSE-3105 [PRC] (513)</t>
  </si>
  <si>
    <t>CSE-3210[JC] [ATQ] (9.00-11.15)(DMSL)</t>
  </si>
  <si>
    <t>CSE-3209 [ATQ] (513)</t>
  </si>
  <si>
    <t>ECO-3271 [MSH] (513)</t>
  </si>
  <si>
    <t>.</t>
  </si>
  <si>
    <t>CSE-3207 [MRI] (511)</t>
  </si>
  <si>
    <t>ECO-3271 [ECO1] (509)</t>
  </si>
  <si>
    <t>CSE-3206 [MFI] [MAS] (MIL)</t>
  </si>
  <si>
    <t>CSE-3204 [AW] [RT] (DSAL)</t>
  </si>
  <si>
    <t>CSE-415 [AW] (512)</t>
  </si>
  <si>
    <t>CSE-416 [MFI] [AW] (MIL)</t>
  </si>
  <si>
    <t>CSE-413 [MMR] (509)</t>
  </si>
  <si>
    <t>CSE-411 [DH] (509)</t>
  </si>
  <si>
    <t>CSE-411 [DH] (511)</t>
  </si>
  <si>
    <t>CSE-426 [NIS] [AMS] (MIL)</t>
  </si>
  <si>
    <t>CSE-422 [IFF] [MMA] (DSAL)</t>
  </si>
  <si>
    <t>CSE-411 [AAL] (1011)</t>
  </si>
  <si>
    <t>CSE-413 [MMR] (1011)</t>
  </si>
  <si>
    <t>CSE-413 [MNT] (514)</t>
  </si>
  <si>
    <t>CSE-411 [DH] (514)</t>
  </si>
  <si>
    <t>CSE-421 [IFF] (514)</t>
  </si>
  <si>
    <t>CSE-425 [AIN] (512)</t>
  </si>
  <si>
    <t>CSE-414 [MMR] [MNT] (BCL)</t>
  </si>
  <si>
    <t>CSE-411 [AAL] (512)</t>
  </si>
  <si>
    <t>CSE-415 [SPD] (311)</t>
  </si>
  <si>
    <t>CSE-422 [IFF] [AAP] (DSAL)</t>
  </si>
  <si>
    <t>CSE-416 [SPD] [RT] (CNL)</t>
  </si>
  <si>
    <t>CSE-426 [ZM] [AI] (MIL)</t>
  </si>
  <si>
    <t>CSE-421 [HT] (1013)</t>
  </si>
  <si>
    <t>CSE-413 [ZRBM] (1013)</t>
  </si>
  <si>
    <t>CSE-413 [ZRBM] (812)</t>
  </si>
  <si>
    <t>CSE-425 [AI] (812)</t>
  </si>
  <si>
    <t>CSE-415 [MRI] (812)</t>
  </si>
  <si>
    <t>CSE-431 [SJR] (413)</t>
  </si>
  <si>
    <t>CSE-423 [MTK] (413)</t>
  </si>
  <si>
    <t>CSE-435 [MTI] (414)</t>
  </si>
  <si>
    <t>CSE-434 [SAS] [ZRBM] (CNL)</t>
  </si>
  <si>
    <t>CSE-434 [MFA] [SAS] (DSAL)</t>
  </si>
  <si>
    <t>CSE-432 [MFA] [SJR] (MIL)</t>
  </si>
  <si>
    <t>CSE-423 [MTK] (408)</t>
  </si>
  <si>
    <t>CSE-435 [SHS] (511)</t>
  </si>
  <si>
    <t>CSE-423 [FTN] (413)</t>
  </si>
  <si>
    <t>CSE-436 [MTI] [SHS] (DMSL)</t>
  </si>
  <si>
    <t>CSE-423 [FTN] (814)</t>
  </si>
  <si>
    <t>CSE-123/CSE-1101 [MKS] (408)</t>
  </si>
  <si>
    <t>CSE-133/CSE-1201 [MKS] (408)</t>
  </si>
  <si>
    <t>1+</t>
  </si>
  <si>
    <t>Break</t>
  </si>
  <si>
    <t>CSE-1100 [SY] [MH] (BCL)</t>
  </si>
  <si>
    <t>ENG-0002 [EMH] (311)</t>
  </si>
  <si>
    <t>MAT-1141 [AKS] (408)</t>
  </si>
  <si>
    <t>PHY-1152 [SHR] [SJR] (DSCAL)</t>
  </si>
  <si>
    <t>CHE-1161 [JEH] (3.10-4.10) (511)</t>
  </si>
  <si>
    <t>PHY-1151 [SHR] (814)</t>
  </si>
  <si>
    <t>CHE-1161 [SP] (11.50-12.50) (513)</t>
  </si>
  <si>
    <t>PHY-1152 [SHR] [RA] (EEL)</t>
  </si>
  <si>
    <t>ENG-0002 [SSR] (314)</t>
  </si>
  <si>
    <t>PHY-1152 [SHR] [RA] (DSCAL)</t>
  </si>
  <si>
    <t>EEE-1131 [AI] (509)</t>
  </si>
  <si>
    <t>PHY-1151 [RA] (509)</t>
  </si>
  <si>
    <t>CHE-1161 [SP] (2.10-3.10) (512)</t>
  </si>
  <si>
    <t>EEE-1232 [ITR] [FTN] (EEL)</t>
  </si>
  <si>
    <t>CSE-1203 [JF] (408)</t>
  </si>
  <si>
    <t>MAT-1241 [ABS] (313)</t>
  </si>
  <si>
    <t>EEE-1231 [ITR] (313)</t>
  </si>
  <si>
    <t>CSE-2103 [GR] (311)</t>
  </si>
  <si>
    <t>CSE-2101 [NN] (311)</t>
  </si>
  <si>
    <t>CSE-2101 [NN] (513)</t>
  </si>
  <si>
    <t>CSE-2103 [IJR] (513)</t>
  </si>
  <si>
    <t>CSE-2106 [JF] [SAL] (MIL)</t>
  </si>
  <si>
    <t>CSE-2105 [SAL] (1013)</t>
  </si>
  <si>
    <t>CSE-2103 [MRM] (1013)</t>
  </si>
  <si>
    <t>MAT-2141 [MR] (1013)</t>
  </si>
  <si>
    <t>CSE-2103 [URC] (314)</t>
  </si>
  <si>
    <t>CSE-2105 [DMA] (314)</t>
  </si>
  <si>
    <t>MAT-2141 [MR] (313)</t>
  </si>
  <si>
    <t>CSE-2105 [DMA] (313)</t>
  </si>
  <si>
    <t>CSE-2103 [URC] (313)</t>
  </si>
  <si>
    <t>CSE-2102 [AAA] [FIL] (9.00-11.15) (DMSL)</t>
  </si>
  <si>
    <t>MAT-2141 [MR] (412)</t>
  </si>
  <si>
    <t>CSE-2105 [PRC] (1013)</t>
  </si>
  <si>
    <t>CSE-2102 [AAA] [FIL] (11.15-1.30) (DMSL)</t>
  </si>
  <si>
    <t>CSE-2205 [AAP] (413)</t>
  </si>
  <si>
    <t>CSE-2201 [MFA] (412)</t>
  </si>
  <si>
    <t>MAT-2241 [ABS](414)</t>
  </si>
  <si>
    <t>CSE-2203 [ST] (414)</t>
  </si>
  <si>
    <t>CSE-2204 [ST] [IJR] (1.55-4.10) (SEL)</t>
  </si>
  <si>
    <t>CSE-2207 [AKI] (511)</t>
  </si>
  <si>
    <t>CSE-3106 [PC] [PRC](DSCAL)</t>
  </si>
  <si>
    <t>CSE-3101 [HT](311)</t>
  </si>
  <si>
    <t>CSE-3105 [EH] (311)</t>
  </si>
  <si>
    <t>CSE-3104 [AAL] [ATQ] (10.25 - 12.40)(SEL)</t>
  </si>
  <si>
    <t>CSE-3107 [ZM] (414)</t>
  </si>
  <si>
    <t>CSE-3101 [HT](414)</t>
  </si>
  <si>
    <t>CSE-3105 [PC] (411)</t>
  </si>
  <si>
    <t>CSE-3107 [ZM] (411)</t>
  </si>
  <si>
    <t>MAT-3141 [AH] (509)</t>
  </si>
  <si>
    <t>CSE-3101 [SL] (412)</t>
  </si>
  <si>
    <t>MAT-3141 [AH] (412)</t>
  </si>
  <si>
    <t>CSE-3101 [SL] (512)</t>
  </si>
  <si>
    <t>CSE-3107 [AHP] (512)</t>
  </si>
  <si>
    <t>CSE-3104 [SR] [AKI] (9.35-11.50)(DSAL)</t>
  </si>
  <si>
    <t>CSE-3101 [SL] (511)</t>
  </si>
  <si>
    <t>CSE-3203 [RT] (1011)</t>
  </si>
  <si>
    <t>ECO-3271 [MSH] (1011)</t>
  </si>
  <si>
    <t>CSE-3204 [AW] [RT] (BCL)</t>
  </si>
  <si>
    <t xml:space="preserve">CSE-3208 [MRM] [MRI] (CNL) </t>
  </si>
  <si>
    <t>CSE-3201 [IJR] (413)</t>
  </si>
  <si>
    <t>CSE-3210 [JC] [ATQ] (1.55-4.10) (CNL)</t>
  </si>
  <si>
    <t>CSE-425 [AMS] (511)</t>
  </si>
  <si>
    <t>CSE-426 [ZM] [MAS] (MIL)</t>
  </si>
  <si>
    <t>CSE-421 [MMA] (408)</t>
  </si>
  <si>
    <t>CSE-422 [IFF] [AAL] (CNL)</t>
  </si>
  <si>
    <t>CSE-416 [SPD] [AW] (DSAL)</t>
  </si>
  <si>
    <t>CSE-425 [AMS] (814)</t>
  </si>
  <si>
    <t>CSE-413 [MNT] (812)</t>
  </si>
  <si>
    <t>CSE-415 [SPD] (411)</t>
  </si>
  <si>
    <t>CSE-411 [AAL] (411)</t>
  </si>
  <si>
    <t>CSE-421 [IFF] (812)</t>
  </si>
  <si>
    <t>CSE-426 [MNT] [RA] (MIL)</t>
  </si>
  <si>
    <t>CSE-413 [ZRBM] (1012)</t>
  </si>
  <si>
    <t>CSE-411 [MAS] (1012)</t>
  </si>
  <si>
    <t>CSE-414 [ZRBM][MTK] (DMSL)</t>
  </si>
  <si>
    <t>CSE-421 [MMA] (514)</t>
  </si>
  <si>
    <t>CSE-415 [MRI] (514)</t>
  </si>
  <si>
    <t>CSE-411 [MAS] (514)</t>
  </si>
  <si>
    <t>CSE-434 [SAS] [ZRBM] (DSAL)</t>
  </si>
  <si>
    <t>CSE-431 [SJR] (314)</t>
  </si>
  <si>
    <t>CSE-424 [MTK] [MRI] (DMSL)</t>
  </si>
  <si>
    <t>CSE-435 [MTI] (514)</t>
  </si>
  <si>
    <t>CSE-436 [DH] [MTI] (DSAL)</t>
  </si>
  <si>
    <t>CSE-433 [SAS] (314)</t>
  </si>
  <si>
    <t>CSE-423 [FTN] (311)</t>
  </si>
  <si>
    <t>CSE-435 [SHS] (1012)</t>
  </si>
  <si>
    <t>CSE-431 [MFI] (1012)</t>
  </si>
  <si>
    <t>EEE-1132 [AHP] [ZM] (EEL)</t>
  </si>
  <si>
    <t>PHY-1151 [SHR] (313)</t>
  </si>
  <si>
    <t>PHY-1151 [SHR] (411)</t>
  </si>
  <si>
    <t>ENG-0002 [EMH] (411)</t>
  </si>
  <si>
    <t>EEE-1131 [NIS] (408)</t>
  </si>
  <si>
    <t>CHE-1161 [SP] (2.10-3.10)(512)</t>
  </si>
  <si>
    <t>MAT-1141 [MHI] (512)</t>
  </si>
  <si>
    <t>MAT-1141 [AKS] (1012)</t>
  </si>
  <si>
    <t>EEE-1131 [AI] (511)</t>
  </si>
  <si>
    <t>PHY-1151 [RA] (511)</t>
  </si>
  <si>
    <t>CSE-1100 [MH] [TAN] (DMSL)</t>
  </si>
  <si>
    <t>CHE-1161 [SP] (10.25-11.25) (514)</t>
  </si>
  <si>
    <t>EEE-1131 [AI] (514)</t>
  </si>
  <si>
    <t>MAT-1141 [AKS] (1011)</t>
  </si>
  <si>
    <t>EEE-1131 [AMS] (1011)</t>
  </si>
  <si>
    <t>EEE-1132 [AHP] [AMS] (EEL)</t>
  </si>
  <si>
    <t>MAT-1241 [ABS] (511)</t>
  </si>
  <si>
    <t>CSE-1201 [MH] (311)</t>
  </si>
  <si>
    <t>CSE-1203 [SKC] (311)</t>
  </si>
  <si>
    <t>EEE-1231 [ITR] (514)</t>
  </si>
  <si>
    <t>EEE-1232 [ITR] [FTN](EEL)</t>
  </si>
  <si>
    <t>CSE-1203 [JF] (509)</t>
  </si>
  <si>
    <t>CSE-1201 [MH] (509)</t>
  </si>
  <si>
    <t>CSE-2104 [URC] [ITR] (9.00 - 11.15) (CNL)</t>
  </si>
  <si>
    <t>MAT-2141 [MR] (314)</t>
  </si>
  <si>
    <t>CSE-2102 [DH] [NN] (11.15 - 1.30) (CNL)</t>
  </si>
  <si>
    <t>CSE-2101 [NN] (413)</t>
  </si>
  <si>
    <t>CSE-2101 [FIL] (1012)</t>
  </si>
  <si>
    <t>CSE-2105 [SAL] (1012)</t>
  </si>
  <si>
    <t>CSE-2101 [AAA] (413)</t>
  </si>
  <si>
    <t>CSE-2106 [JF] [DMA] (EEL)</t>
  </si>
  <si>
    <t>CSE-2101 [AAA] (314)</t>
  </si>
  <si>
    <t>CSE-2103 [MRM] (814)</t>
  </si>
  <si>
    <t>CSE-2101 [FIL] (1013)</t>
  </si>
  <si>
    <t>BAN-0001 [SZ] (105)</t>
  </si>
  <si>
    <t>CSE-2101 [FIL] (509)</t>
  </si>
  <si>
    <t>CSE-2103 [MRM] (509)</t>
  </si>
  <si>
    <t>CSE-2207 [BSH] (414)</t>
  </si>
  <si>
    <t>CSE-2205 [AAP] (414)</t>
  </si>
  <si>
    <t>CSE-2201 [MFA] (414)</t>
  </si>
  <si>
    <t>MAT-2241 [ABS](812)</t>
  </si>
  <si>
    <t>CSE-2204 [SAL] [ST] (1.55-4.10) (SEL)</t>
  </si>
  <si>
    <t>CSE-2207 [AKI] (1013)</t>
  </si>
  <si>
    <t>CSE-2201 [MFA] (1013)</t>
  </si>
  <si>
    <t>CSE-2205 [AAP] (1013)</t>
  </si>
  <si>
    <t>CSE-2206 [AAP] [RT] (DSAL)</t>
  </si>
  <si>
    <t>CSE-2201 [JC] (513)</t>
  </si>
  <si>
    <t>CSE-2205 [RT] (513)</t>
  </si>
  <si>
    <t>CSE-2207 [AKI] (513)</t>
  </si>
  <si>
    <t>CSE-3107 [AHP] (313)</t>
  </si>
  <si>
    <t>CSE-3103 [SA] (314)</t>
  </si>
  <si>
    <t>CSE-3105 [PC] (314)</t>
  </si>
  <si>
    <t>CSE-3103 [ATQ] (512)</t>
  </si>
  <si>
    <t>CSE-3101 [SL] (408)</t>
  </si>
  <si>
    <t xml:space="preserve"> </t>
  </si>
  <si>
    <t>CSE-3104 [SR] [MTI] (9.00-11.15) (BCL)</t>
  </si>
  <si>
    <t>CSE-3105 [PRC] (412)</t>
  </si>
  <si>
    <t>CSE-3103 [SR] (311)</t>
  </si>
  <si>
    <t>MAT-3141 [AH] (414)</t>
  </si>
  <si>
    <t>CSE-3107 [TAN] (414)</t>
  </si>
  <si>
    <t>CSE-3201 [IJR] (812)</t>
  </si>
  <si>
    <t>CSE-3207 [MRI] (1012)</t>
  </si>
  <si>
    <t>CSE-3205 [MAS] (1012)</t>
  </si>
  <si>
    <t>CSE-3206 [RA] [MAS] (MIL)</t>
  </si>
  <si>
    <t>ECO-3271 [ECO1] (412)</t>
  </si>
  <si>
    <t>CSE-3209 [ATQ] (1011)</t>
  </si>
  <si>
    <t>CSE-3207 [MRI] (1011)</t>
  </si>
  <si>
    <t>CSE-411 [DH] (512)</t>
  </si>
  <si>
    <t>CSE-422 [AAL] [MMA] (SEL)</t>
  </si>
  <si>
    <t>CSE-414 [MMR] [DMA] (BCL)</t>
  </si>
  <si>
    <t>CSE-416 [SPD] [AW] (DMSL)</t>
  </si>
  <si>
    <t>CSE-415 [AW] (413)</t>
  </si>
  <si>
    <t>CSE-413 [MNT] (311)</t>
  </si>
  <si>
    <t>CSE-416 [SPD] [RT] (DMSL)</t>
  </si>
  <si>
    <t>CSE-422 [IFF] [AAP] (CNL)</t>
  </si>
  <si>
    <t>CSE-411 [AAL] (511)</t>
  </si>
  <si>
    <t>CSE-425 [FRD] (511)</t>
  </si>
  <si>
    <t>CSE-421 [HT] (814)</t>
  </si>
  <si>
    <t>CSE-422 [IFF] [HT] (DMSL)</t>
  </si>
  <si>
    <t>CSE-415 [MRI] (314)</t>
  </si>
  <si>
    <t>CSE-422 [IFF] [MMA](SEL)</t>
  </si>
  <si>
    <t>CSE-411 [MAS] (408)</t>
  </si>
  <si>
    <t>CSE-433 [ZRBM] (411)</t>
  </si>
  <si>
    <t>CSE-424 [MTK] [SAS] (DSAL)</t>
  </si>
  <si>
    <t>CSE-435 [MTI] (412)</t>
  </si>
  <si>
    <t>CSE-423 [MTK] (411)</t>
  </si>
  <si>
    <t>CSE-424 [MTK] [MRI] (SEL)</t>
  </si>
  <si>
    <t>CSE-431 [SJR] (812)</t>
  </si>
  <si>
    <t>CSE-435 [SHS] (411)</t>
  </si>
  <si>
    <t>CSE-434 [MFA] [SAS] (BCL)</t>
  </si>
  <si>
    <t>CSE-431 [MFI] (412)</t>
  </si>
  <si>
    <t>CSE-432 [SJR] [MFI] (DSAL)</t>
  </si>
  <si>
    <t>CSE-433 [SAS] (512)</t>
  </si>
  <si>
    <t>CSE-133/CSE-1201 [MKS] (311)</t>
  </si>
  <si>
    <t>CSE-213/CSE-2101 [MKS] (814)</t>
  </si>
  <si>
    <t>CSE-223/EEE-1231 [MKS] (413)</t>
  </si>
  <si>
    <t>ENG-0002 [EMH] (1011)</t>
  </si>
  <si>
    <t>EEE-1131 [JH] (1011)</t>
  </si>
  <si>
    <t>ENG-0002 [EMH] (1012)</t>
  </si>
  <si>
    <t>EEE-1131 [NIS] (1012)</t>
  </si>
  <si>
    <t>ENG-0002 [EMH] (513)</t>
  </si>
  <si>
    <t>CHE-1161 [MMI] (3.10-4.10) (513)</t>
  </si>
  <si>
    <t>EEE-1131 [NIS] (814)</t>
  </si>
  <si>
    <t>ENG-0002 [EMH] (814)</t>
  </si>
  <si>
    <t>CHE-1161 [SP] (3.10-4.10)(511)</t>
  </si>
  <si>
    <t>PHY-1151 [MFH] (509)</t>
  </si>
  <si>
    <t>MAT-1141 [AKS] (509)</t>
  </si>
  <si>
    <t>CSE-1202 [SY] [MH] (9.00 - 11.15) (BCL)</t>
  </si>
  <si>
    <t>EEE-1231 [ITR] (513)</t>
  </si>
  <si>
    <t>EEE-1231 [ITR] (509)</t>
  </si>
  <si>
    <t>CSE-2102 [DH] [NN] (9.35 - 11.50) (DMSL)</t>
  </si>
  <si>
    <t>CSE-2105 [SAL] (814)</t>
  </si>
  <si>
    <t>CSE-2104 [URC] [IJR] (9.00 - 11.15) (CNL)</t>
  </si>
  <si>
    <t>CSE-2105 [SAL] (314)</t>
  </si>
  <si>
    <t>CSE-2101 [FIL] (513)</t>
  </si>
  <si>
    <t>CSE-2103 [MRM] (514)</t>
  </si>
  <si>
    <t>MAT-2141 [MR] (413)</t>
  </si>
  <si>
    <t>CSE-2104 [URC] [IJR] (11.15- 1.30) (CNL)</t>
  </si>
  <si>
    <t>CSE-2101 [AAA] (412)</t>
  </si>
  <si>
    <t>CSE-2106 [JF] [DMA] (MIL)</t>
  </si>
  <si>
    <t>CSE-2101 [FIL] (313)</t>
  </si>
  <si>
    <t>CSE-2106 [JF] [PRC] (EEL)</t>
  </si>
  <si>
    <t>CSE-2101 [FIL] (812)</t>
  </si>
  <si>
    <t>CSE-2207 [AKI] (512)</t>
  </si>
  <si>
    <t>CSE-2208 [URC] [AKI] (3.30-5.00)(CNL)</t>
  </si>
  <si>
    <t>CSE-2203 [ST] (514)</t>
  </si>
  <si>
    <t>CSE-2205 [AAP] (514)</t>
  </si>
  <si>
    <t>CSE-2207 [AKI] (514)</t>
  </si>
  <si>
    <t>CSE-2203 [ST] (311)</t>
  </si>
  <si>
    <t>CSE-2201 [JC] (311)</t>
  </si>
  <si>
    <t>CSE-2204 [ST] [AW] (1.55-4.10) (DSAL)</t>
  </si>
  <si>
    <t>MAT-3141 [AH] (411)</t>
  </si>
  <si>
    <t>CSE-3101 [HT](411)</t>
  </si>
  <si>
    <t>CSE-3104 [AAL] [ATQ] (9.35-11.50) (SEL)</t>
  </si>
  <si>
    <t>CSE-3105 [PC] (408)</t>
  </si>
  <si>
    <t>CSE-3101 [HT](511)</t>
  </si>
  <si>
    <t>CSE-3107 [TAN] (313)</t>
  </si>
  <si>
    <t>CSE-3103 [SR] (313)</t>
  </si>
  <si>
    <t>CSE-3103 [SR] (412)</t>
  </si>
  <si>
    <t>CSE-3107 [TAN] (1012)</t>
  </si>
  <si>
    <t>CSE-3101 [SL] (1012)</t>
  </si>
  <si>
    <t>CSE-3209 [ATQ] (509)</t>
  </si>
  <si>
    <t xml:space="preserve">CSE-3208 [MRM] [MRI] (BCL) </t>
  </si>
  <si>
    <t>CSE-3207 [MRI] (313)</t>
  </si>
  <si>
    <t>CSE-3209 [ATQ] (512)</t>
  </si>
  <si>
    <t>CSE-3203 [RT] (1013)</t>
  </si>
  <si>
    <t>CSE-3205 [MAS] (1013)</t>
  </si>
  <si>
    <t>CSE-425 [AMS] (408)</t>
  </si>
  <si>
    <t>CSE-415 [AW] (408)</t>
  </si>
  <si>
    <t>CSE-422 [AAL] [MMA] (MIL)</t>
  </si>
  <si>
    <t>CSE-421 [MMA] (313)</t>
  </si>
  <si>
    <t>CSE-425 [JI] (313)</t>
  </si>
  <si>
    <t>CSE-425 [AMS] (514)</t>
  </si>
  <si>
    <t>CSE-421 [IFF] (414)</t>
  </si>
  <si>
    <t>CSE-413 [MNT] (414)</t>
  </si>
  <si>
    <t>CSE-425 [AIN] (414)</t>
  </si>
  <si>
    <t>CSE-421 [IFF] (814)</t>
  </si>
  <si>
    <t>CSE-415 [SPD] (814)</t>
  </si>
  <si>
    <t>CSE-425 [AI] (1013)</t>
  </si>
  <si>
    <t>CSE-411 [MAS] (1013)</t>
  </si>
  <si>
    <t>CSE-416 [MFI] [MRI] (DMSL)</t>
  </si>
  <si>
    <t>CSE-413 [ZRBM] (511)</t>
  </si>
  <si>
    <t>CSE-414 [ZRBM][MNT] (DSAL)</t>
  </si>
  <si>
    <t>CSE-433 [ZRBM] (1013)</t>
  </si>
  <si>
    <t>CSE-436 [DH] [MTI] (DMSL)</t>
  </si>
  <si>
    <t>CSE-432 [MFA] [SJR] (SEL)</t>
  </si>
  <si>
    <t>CSE-436 [DH] [MTI] (SEL)</t>
  </si>
  <si>
    <t>CSE-433 [SAS] (411)</t>
  </si>
  <si>
    <t>CSE-435 [MTI] (411)</t>
  </si>
  <si>
    <t>CSE-424 [MTK] [FTN] (DMSL)</t>
  </si>
  <si>
    <t>CSE-423 [FTN] (512)</t>
  </si>
  <si>
    <t>CSE-433 [SAS] (413)</t>
  </si>
  <si>
    <t>CSE-434 [AAA] [SAS] (DMSL)</t>
  </si>
  <si>
    <t>CSE-223/EEE-1231 [MKS] (311)</t>
  </si>
  <si>
    <t>CSE-213/CSE-2101 [MKS] (511)</t>
  </si>
  <si>
    <t>CSE-131/CSE-1203 [MKS] (314)</t>
  </si>
  <si>
    <t>PHY-1151 [SHR] (408)</t>
  </si>
  <si>
    <t>CHE-1161 [SP] (10.25-11.25) (408)</t>
  </si>
  <si>
    <t>EEE-1131 [NIS] (513)</t>
  </si>
  <si>
    <t>CHE-1161 [JEH] (513)</t>
  </si>
  <si>
    <t>MAT-1141 [AKS] (513)</t>
  </si>
  <si>
    <t>PHY-1151 [SHR] (514)</t>
  </si>
  <si>
    <t>EEE-1131 [NIS] (514)</t>
  </si>
  <si>
    <t>CHE-1161 [MMI] (3.10-4.10) (514)</t>
  </si>
  <si>
    <t>PHY-1151 [RA] (408)</t>
  </si>
  <si>
    <t>ENG-0002 [EMH] (412)</t>
  </si>
  <si>
    <t>EEE-1131 [AI] (1011)</t>
  </si>
  <si>
    <t>ENG-0002 [SSR] (1011)</t>
  </si>
  <si>
    <t>CHE-1161 [SP] (11.50-12.50) (1011)</t>
  </si>
  <si>
    <t>CHE-1161 [SP] (9.25-10.25) (513)</t>
  </si>
  <si>
    <t>EEE-1132 [AI] [RA] (EEL)</t>
  </si>
  <si>
    <t>ENG-0002 [SSR] (414)</t>
  </si>
  <si>
    <t>CSE-1100 [DH] [MFA] (SEL)</t>
  </si>
  <si>
    <t>PHY-1151 [MFH] (511)</t>
  </si>
  <si>
    <t>EEE-1231 [ITR] (311)</t>
  </si>
  <si>
    <t>CSE-1202 [SY] [MH] (10.45 - 1.00) (BCL)</t>
  </si>
  <si>
    <t>CSE-1203 [JF] (313)</t>
  </si>
  <si>
    <t>MAT-1241 [ABP] (313)</t>
  </si>
  <si>
    <t>EEE-1231 [ITR] (408)</t>
  </si>
  <si>
    <t>CSE-1202 [MH] [TAN] (2.15 - 4.30) (BCL)</t>
  </si>
  <si>
    <t>CSE-2105 [SAL] (311)</t>
  </si>
  <si>
    <t>CSE-2105 [SAL] (414)</t>
  </si>
  <si>
    <t>CSE-2104 [MRM] [JC] (11.50 - 2.05) (DSAL)</t>
  </si>
  <si>
    <t>CSE-2104 [URC] [ITR] (9.00-11.15) (DSAL)</t>
  </si>
  <si>
    <t>CSE-2105 [DMA] (1011)</t>
  </si>
  <si>
    <t>CSE-2105 [DMA] (CNL)</t>
  </si>
  <si>
    <t>CSE-2103 [URC] (3.30-5.00)(314)</t>
  </si>
  <si>
    <t>CSE-2103 [MRM] (413)</t>
  </si>
  <si>
    <t>CSE-2105 [DMA] (413)</t>
  </si>
  <si>
    <t>CSE-2103 [MRM] (311)</t>
  </si>
  <si>
    <t>CSE-2204 [SAL] [ST] (9.35-11.50) (SEL)</t>
  </si>
  <si>
    <t>CSE-2203 [IAK] (509)</t>
  </si>
  <si>
    <t>CSE-2201 [MFA] (411)</t>
  </si>
  <si>
    <t>CSE-3104 [SR] MTI] (9.35-11.50) (DMSL)</t>
  </si>
  <si>
    <t>CSE-3105 [PC] (812)</t>
  </si>
  <si>
    <t>CSE-3103 [SR] (511)</t>
  </si>
  <si>
    <t>CSE-3107 [AHP] (314)</t>
  </si>
  <si>
    <t>CSE-3103 [SR] (512)</t>
  </si>
  <si>
    <t>CSE-3105 [PRC] (512)</t>
  </si>
  <si>
    <t>CSE-415 [AW] (1012)</t>
  </si>
  <si>
    <t>CSE-425 [AMS] (1012)</t>
  </si>
  <si>
    <t>CSE-421 [MMA] (1012)</t>
  </si>
  <si>
    <t>CSE-421 [MMA] (1013)</t>
  </si>
  <si>
    <t>CSE-415 [AW] (1013)</t>
  </si>
  <si>
    <t>CSE-425 [AMS] (1013)</t>
  </si>
  <si>
    <t>CSE-415 [AW] (411)</t>
  </si>
  <si>
    <t>CSE-425 [JI] (411)</t>
  </si>
  <si>
    <t>CSE-413 [MNT] (511)</t>
  </si>
  <si>
    <t>CSE-425 [AI] (814)</t>
  </si>
  <si>
    <t>CSE-421 [MMA] (512)</t>
  </si>
  <si>
    <t>CSE-435 [MTI] (509)</t>
  </si>
  <si>
    <t>CSE-423 [MTK] (509)</t>
  </si>
  <si>
    <t>CSE-431 [SJR] (313)</t>
  </si>
  <si>
    <t>CSE-433 [ZRBM] (313)</t>
  </si>
  <si>
    <t>CSE-435 [MTI] (313)</t>
  </si>
  <si>
    <t>CSE-433 [SAS] (414)</t>
  </si>
  <si>
    <t>CSE-433 [SAS] (412)</t>
  </si>
  <si>
    <t>CSE-432 [MFA] [MFI] (SEL)</t>
  </si>
  <si>
    <t>CSE-435 [SHS] (408)</t>
  </si>
  <si>
    <t>CSE-136/CSE-236/CSE-336 [MKS] (SEL)</t>
  </si>
  <si>
    <t>CSE-134/CSE-1202 [MKS] (CNL)</t>
  </si>
  <si>
    <t>Teacher's Information</t>
  </si>
  <si>
    <t xml:space="preserve">Routine Commette </t>
  </si>
  <si>
    <t>Teacher's Initial</t>
  </si>
  <si>
    <t>Teacher's Name</t>
  </si>
  <si>
    <t>Designation</t>
  </si>
  <si>
    <t>Department/Institute/Center</t>
  </si>
  <si>
    <t>University</t>
  </si>
  <si>
    <t>Contact no.</t>
  </si>
  <si>
    <t>Email</t>
  </si>
  <si>
    <t>Slot</t>
  </si>
  <si>
    <t>Holiday</t>
  </si>
  <si>
    <t>SA</t>
  </si>
  <si>
    <t>Shamim Ahmad</t>
  </si>
  <si>
    <t>Head</t>
  </si>
  <si>
    <t>CSE</t>
  </si>
  <si>
    <t>Varendra University</t>
  </si>
  <si>
    <t>01713140107</t>
  </si>
  <si>
    <r>
      <rPr>
        <rFont val="Calibri, sans-serif"/>
        <color rgb="FF1155CC"/>
        <sz val="11.0"/>
        <u/>
      </rPr>
      <t>head.cse@vu.edu.bd</t>
    </r>
  </si>
  <si>
    <t>Friday - Saturday</t>
  </si>
  <si>
    <t>MMR</t>
  </si>
  <si>
    <t>Md. Mahfujur Rahman</t>
  </si>
  <si>
    <t>01976411722</t>
  </si>
  <si>
    <t>SY</t>
  </si>
  <si>
    <t>Sabina Yasmin</t>
  </si>
  <si>
    <t>Associate Professor</t>
  </si>
  <si>
    <t>01716793242</t>
  </si>
  <si>
    <r>
      <rPr>
        <rFont val="Calibri, sans-serif"/>
        <color rgb="FF1155CC"/>
        <sz val="11.0"/>
        <u/>
      </rPr>
      <t>sabina@vu.edu.bd</t>
    </r>
  </si>
  <si>
    <t>SAS</t>
  </si>
  <si>
    <t>Md. Shahid Ahammed Shakil</t>
  </si>
  <si>
    <t>01766165877</t>
  </si>
  <si>
    <t>AH</t>
  </si>
  <si>
    <t>Dr. Ahammad Hossain</t>
  </si>
  <si>
    <t>01762327094</t>
  </si>
  <si>
    <r>
      <rPr>
        <rFont val="Calibri, sans-serif"/>
        <color rgb="FF1155CC"/>
        <sz val="11.0"/>
        <u/>
      </rPr>
      <t>ahammad@vu.edu.bd</t>
    </r>
  </si>
  <si>
    <t>Thursday - Friday</t>
  </si>
  <si>
    <t>FIL</t>
  </si>
  <si>
    <t>Md. Fatin Ilham</t>
  </si>
  <si>
    <t>01616425777</t>
  </si>
  <si>
    <t>AF</t>
  </si>
  <si>
    <t>Arifa Ferdousi</t>
  </si>
  <si>
    <t>01313328537</t>
  </si>
  <si>
    <t>DMA</t>
  </si>
  <si>
    <t>D.M. Asadujjaman</t>
  </si>
  <si>
    <t>01701042718</t>
  </si>
  <si>
    <t>MR</t>
  </si>
  <si>
    <t>Md. Mizanur Rahman</t>
  </si>
  <si>
    <t>Assistant Professor</t>
  </si>
  <si>
    <t>01770702911</t>
  </si>
  <si>
    <r>
      <rPr>
        <rFont val="Calibri, sans-serif"/>
        <color rgb="FF1155CC"/>
        <sz val="11.0"/>
        <u/>
      </rPr>
      <t>mizanur@vu.edu.bd</t>
    </r>
  </si>
  <si>
    <t>SHS</t>
  </si>
  <si>
    <t>Sumaya Hannan Shova</t>
  </si>
  <si>
    <t>01645714144</t>
  </si>
  <si>
    <t>URC</t>
  </si>
  <si>
    <t>Umme Rumman</t>
  </si>
  <si>
    <t>01716673728</t>
  </si>
  <si>
    <r>
      <rPr>
        <rFont val="Calibri, sans-serif"/>
        <color rgb="FF1155CC"/>
        <sz val="11.0"/>
        <u/>
      </rPr>
      <t>chaiti@vu.edu.bd</t>
    </r>
  </si>
  <si>
    <t>NIS</t>
  </si>
  <si>
    <t>Nafia Islam</t>
  </si>
  <si>
    <t>01733331347</t>
  </si>
  <si>
    <t>JF</t>
  </si>
  <si>
    <t>Mst. Jannatul Ferdous</t>
  </si>
  <si>
    <t>01756827725</t>
  </si>
  <si>
    <r>
      <rPr>
        <rFont val="Calibri, sans-serif"/>
        <color rgb="FF1155CC"/>
        <sz val="11.0"/>
        <u/>
      </rPr>
      <t>jannat@vu.edu.bd</t>
    </r>
  </si>
  <si>
    <t>MNT</t>
  </si>
  <si>
    <t>Mst. Mazeda Noor Tasnim</t>
  </si>
  <si>
    <t>01316026819</t>
  </si>
  <si>
    <t>SR</t>
  </si>
  <si>
    <t>Sumaia Rahman</t>
  </si>
  <si>
    <t>Lecturer</t>
  </si>
  <si>
    <t>01795381332</t>
  </si>
  <si>
    <r>
      <rPr>
        <rFont val="Calibri, sans-serif"/>
        <color rgb="FF1155CC"/>
        <sz val="11.0"/>
        <u/>
      </rPr>
      <t>sumaia@vu.edu.bd</t>
    </r>
  </si>
  <si>
    <t>MAS</t>
  </si>
  <si>
    <t>Md. Adnan Sami</t>
  </si>
  <si>
    <t>01648187304</t>
  </si>
  <si>
    <t>DH</t>
  </si>
  <si>
    <t>A.S.M. Delwar Hossain</t>
  </si>
  <si>
    <t>01780681781</t>
  </si>
  <si>
    <r>
      <rPr>
        <rFont val="Calibri, sans-serif"/>
        <color rgb="FF1155CC"/>
        <sz val="11.0"/>
        <u/>
      </rPr>
      <t>delwar@vu.edu.bd</t>
    </r>
  </si>
  <si>
    <t>MRI</t>
  </si>
  <si>
    <t>Md. Rakibul Islam</t>
  </si>
  <si>
    <t>01304172487</t>
  </si>
  <si>
    <t>MTI</t>
  </si>
  <si>
    <t>Md. Toufikul Islam</t>
  </si>
  <si>
    <t>01701012413</t>
  </si>
  <si>
    <r>
      <rPr>
        <rFont val="Calibri, sans-serif"/>
        <color rgb="FF1155CC"/>
        <sz val="11.0"/>
        <u/>
      </rPr>
      <t>toufikul@vu.edu.bd</t>
    </r>
  </si>
  <si>
    <t>NN</t>
  </si>
  <si>
    <t>Md. Nour Noby</t>
  </si>
  <si>
    <t>01755774070</t>
  </si>
  <si>
    <r>
      <rPr>
        <rFont val="Calibri, sans-serif"/>
        <color rgb="FF1155CC"/>
        <sz val="11.0"/>
        <u/>
      </rPr>
      <t>nournoby@vu.edu.bd</t>
    </r>
  </si>
  <si>
    <t>AAL</t>
  </si>
  <si>
    <t>Ayesha Akter Lima</t>
  </si>
  <si>
    <t>01701041311</t>
  </si>
  <si>
    <t>lima@vu.edu.bd</t>
  </si>
  <si>
    <t>Lab Information</t>
  </si>
  <si>
    <t>SAL</t>
  </si>
  <si>
    <t>Salma Akter Lima</t>
  </si>
  <si>
    <t>01950427482</t>
  </si>
  <si>
    <r>
      <rPr>
        <rFont val="Calibri, sans-serif"/>
        <color rgb="FF1155CC"/>
        <sz val="11.0"/>
        <u/>
      </rPr>
      <t>salma.cse@vu.edu.bd</t>
    </r>
  </si>
  <si>
    <t>Lab Short Name</t>
  </si>
  <si>
    <t>Lab Name Full Name</t>
  </si>
  <si>
    <t>Room no.</t>
  </si>
  <si>
    <t>Executive Officer In-Charge</t>
  </si>
  <si>
    <t>ITR</t>
  </si>
  <si>
    <t>Ipshita Tasnim Raha</t>
  </si>
  <si>
    <t>01715673436</t>
  </si>
  <si>
    <r>
      <rPr>
        <rFont val="Calibri, sans-serif"/>
        <color rgb="FF1155CC"/>
        <sz val="11.0"/>
        <u/>
      </rPr>
      <t>ipshita@vu.edu.bd</t>
    </r>
  </si>
  <si>
    <t>Computer Networks Lab</t>
  </si>
  <si>
    <t>LAB-104</t>
  </si>
  <si>
    <t>Md.Wadud Jahan</t>
  </si>
  <si>
    <t>01701072117</t>
  </si>
  <si>
    <t>ST</t>
  </si>
  <si>
    <t>Sumaiya Tasnim</t>
  </si>
  <si>
    <t>01799011979</t>
  </si>
  <si>
    <r>
      <rPr>
        <rFont val="Calibri, sans-serif"/>
        <color rgb="FF1155CC"/>
        <sz val="11.0"/>
        <u/>
      </rPr>
      <t>sumaiya@vu.edu.bd</t>
    </r>
  </si>
  <si>
    <t>Software Engineering Lab</t>
  </si>
  <si>
    <t>LAB-129</t>
  </si>
  <si>
    <t xml:space="preserve">Mahmud Hasan </t>
  </si>
  <si>
    <t>01767253576</t>
  </si>
  <si>
    <t>SHR</t>
  </si>
  <si>
    <t>Shamim Reza</t>
  </si>
  <si>
    <t>01921285959</t>
  </si>
  <si>
    <r>
      <rPr>
        <rFont val="Calibri, sans-serif"/>
        <color rgb="FF1155CC"/>
        <sz val="11.0"/>
        <u/>
      </rPr>
      <t>s.reza@vu.edu.bd</t>
    </r>
  </si>
  <si>
    <t>Basic Computng Lab</t>
  </si>
  <si>
    <t>LAB-128</t>
  </si>
  <si>
    <t>Md. Arif Hossen</t>
  </si>
  <si>
    <t>01345638847</t>
  </si>
  <si>
    <t>AKI</t>
  </si>
  <si>
    <t>Akib ikbal</t>
  </si>
  <si>
    <t>01743172636</t>
  </si>
  <si>
    <r>
      <rPr>
        <rFont val="Calibri, sans-serif"/>
        <color rgb="FF1155CC"/>
        <sz val="11.0"/>
        <u/>
      </rPr>
      <t>akib@vu.edu.bd</t>
    </r>
  </si>
  <si>
    <t>Database Management System Lab</t>
  </si>
  <si>
    <t>LAB-103</t>
  </si>
  <si>
    <t>MFA</t>
  </si>
  <si>
    <t>Mohammad Faisal Al-Naser</t>
  </si>
  <si>
    <t>01404732567</t>
  </si>
  <si>
    <r>
      <rPr>
        <rFont val="Calibri, sans-serif"/>
        <color rgb="FF1155CC"/>
        <sz val="11.0"/>
        <u/>
      </rPr>
      <t>faisal@vu.edu.bd</t>
    </r>
  </si>
  <si>
    <t>Data Structure &amp; Algorithm Lab</t>
  </si>
  <si>
    <t>LAB-106</t>
  </si>
  <si>
    <t>Md.Ashraf Ali Joy</t>
  </si>
  <si>
    <t>01797864634</t>
  </si>
  <si>
    <t>AAA</t>
  </si>
  <si>
    <t>Ahmed-Al-Azmain</t>
  </si>
  <si>
    <t>01765388951</t>
  </si>
  <si>
    <r>
      <rPr>
        <rFont val="Calibri, sans-serif"/>
        <color rgb="FF1155CC"/>
        <sz val="11.0"/>
        <u/>
      </rPr>
      <t>azmain@vu.edu.bd</t>
    </r>
  </si>
  <si>
    <t>SDL</t>
  </si>
  <si>
    <t>Software Development Lab</t>
  </si>
  <si>
    <t>Lab-105/A</t>
  </si>
  <si>
    <t>-</t>
  </si>
  <si>
    <t>MH</t>
  </si>
  <si>
    <t>Md. Muktar Hossain</t>
  </si>
  <si>
    <t>01776300789</t>
  </si>
  <si>
    <r>
      <rPr>
        <rFont val="Calibri, sans-serif"/>
        <color rgb="FF1155CC"/>
        <sz val="11.0"/>
        <u/>
      </rPr>
      <t>muktar@vu.edu.bd</t>
    </r>
  </si>
  <si>
    <t>Microprocessor &amp; Interfacing Lab</t>
  </si>
  <si>
    <t>LAB-131</t>
  </si>
  <si>
    <t>TAN</t>
  </si>
  <si>
    <t>Tanver Ahmed</t>
  </si>
  <si>
    <t>01781949541</t>
  </si>
  <si>
    <r>
      <rPr>
        <rFont val="Calibri, sans-serif"/>
        <color rgb="FF1155CC"/>
        <sz val="11.0"/>
        <u/>
      </rPr>
      <t>tanver@vu.edu.bd</t>
    </r>
  </si>
  <si>
    <t>Electrical &amp; Electronics Lab</t>
  </si>
  <si>
    <t>LAB-127</t>
  </si>
  <si>
    <t>MRM</t>
  </si>
  <si>
    <t>Md. Musfiqur Rahman Mridha</t>
  </si>
  <si>
    <t>01706344983</t>
  </si>
  <si>
    <r>
      <rPr>
        <rFont val="Calibri, sans-serif"/>
        <color rgb="FF1155CC"/>
        <sz val="11.0"/>
        <u/>
      </rPr>
      <t>mridha@vu.edu.bd</t>
    </r>
  </si>
  <si>
    <t>Digital System and Computer Architecture Lab</t>
  </si>
  <si>
    <t>LAB-130</t>
  </si>
  <si>
    <r>
      <rPr>
        <rFont val="Calibri, sans-serif"/>
        <color rgb="FF1155CC"/>
        <sz val="11.0"/>
        <u/>
      </rPr>
      <t>ilham@vu.edu.bd</t>
    </r>
  </si>
  <si>
    <t>JC</t>
  </si>
  <si>
    <t>Md. Jamil Chaudhary</t>
  </si>
  <si>
    <t>01793942198</t>
  </si>
  <si>
    <r>
      <rPr>
        <rFont val="Calibri, sans-serif"/>
        <color rgb="FF1155CC"/>
        <sz val="11.0"/>
        <u/>
      </rPr>
      <t>jamil@vu.edu.bd</t>
    </r>
  </si>
  <si>
    <r>
      <rPr>
        <rFont val="Calibri, sans-serif"/>
        <color rgb="FF1155CC"/>
        <sz val="11.0"/>
        <u/>
      </rPr>
      <t>shakil@vu.edu.bd</t>
    </r>
  </si>
  <si>
    <t>ZM</t>
  </si>
  <si>
    <t>Zannatul Mifta</t>
  </si>
  <si>
    <t>01738659759</t>
  </si>
  <si>
    <r>
      <rPr>
        <rFont val="Calibri, sans-serif"/>
        <color rgb="FF1155CC"/>
        <sz val="11.0"/>
        <u/>
      </rPr>
      <t>mifta@vu.edu.bd</t>
    </r>
  </si>
  <si>
    <t>Fri, Sat, Wed, Thurs</t>
  </si>
  <si>
    <t>AKS</t>
  </si>
  <si>
    <t>Arun Kumar Sikder</t>
  </si>
  <si>
    <t>01741424226</t>
  </si>
  <si>
    <r>
      <rPr>
        <rFont val="Calibri, sans-serif"/>
        <color rgb="FF1155CC"/>
        <sz val="11.0"/>
        <u/>
      </rPr>
      <t>arun@vu.edu.bd</t>
    </r>
  </si>
  <si>
    <t>SJR</t>
  </si>
  <si>
    <t>Sushmit Jahan Rose</t>
  </si>
  <si>
    <t>01792774195</t>
  </si>
  <si>
    <r>
      <rPr>
        <rFont val="Calibri, sans-serif"/>
        <color rgb="FF1155CC"/>
        <sz val="11.0"/>
        <u/>
      </rPr>
      <t>sushmit@vu.edu.bd</t>
    </r>
  </si>
  <si>
    <t>RA</t>
  </si>
  <si>
    <t>Md. Ruhul Amin</t>
  </si>
  <si>
    <t>01313529302</t>
  </si>
  <si>
    <r>
      <rPr>
        <rFont val="Calibri, sans-serif"/>
        <color rgb="FF1155CC"/>
        <sz val="11.0"/>
        <u/>
      </rPr>
      <t>ruhul@vu.edu.bd</t>
    </r>
  </si>
  <si>
    <r>
      <rPr>
        <rFont val="Calibri, sans-serif"/>
        <color rgb="FF1155CC"/>
        <sz val="11.0"/>
        <u/>
      </rPr>
      <t>mahfujur@vu.edu.bd</t>
    </r>
  </si>
  <si>
    <r>
      <rPr>
        <rFont val="Calibri, sans-serif"/>
        <color rgb="FF1155CC"/>
        <sz val="11.0"/>
        <u/>
      </rPr>
      <t>asadujjaman@vu.edu.bd</t>
    </r>
  </si>
  <si>
    <t>PC</t>
  </si>
  <si>
    <t>Pallab Chowdhury</t>
  </si>
  <si>
    <t>01774895155</t>
  </si>
  <si>
    <r>
      <rPr>
        <rFont val="Calibri, sans-serif"/>
        <color rgb="FF1155CC"/>
        <sz val="11.0"/>
        <u/>
      </rPr>
      <t>pallab@vu.edu.bd</t>
    </r>
  </si>
  <si>
    <t>IJR</t>
  </si>
  <si>
    <t>Israt Jahan Rinky</t>
  </si>
  <si>
    <t>01710437000</t>
  </si>
  <si>
    <r>
      <rPr>
        <rFont val="Calibri, sans-serif"/>
        <color rgb="FF1155CC"/>
        <sz val="11.0"/>
        <u/>
      </rPr>
      <t>rinky@vu.edu.bd</t>
    </r>
  </si>
  <si>
    <t>PRC</t>
  </si>
  <si>
    <t>Protik Chakroborty</t>
  </si>
  <si>
    <t>01318988313</t>
  </si>
  <si>
    <r>
      <rPr>
        <rFont val="Calibri, sans-serif"/>
        <color rgb="FF1155CC"/>
        <sz val="11.0"/>
        <u/>
      </rPr>
      <t>protik@vu.edu.bd</t>
    </r>
  </si>
  <si>
    <t>SP</t>
  </si>
  <si>
    <t>Shorav Paul</t>
  </si>
  <si>
    <t>CSE (Chemistry)</t>
  </si>
  <si>
    <t>01834740441</t>
  </si>
  <si>
    <r>
      <rPr>
        <rFont val="Calibri, sans-serif"/>
        <color rgb="FF1155CC"/>
        <sz val="11.0"/>
        <u/>
      </rPr>
      <t>shorav@vu.edu.bd</t>
    </r>
  </si>
  <si>
    <t>AW</t>
  </si>
  <si>
    <t>Arshad Wasif</t>
  </si>
  <si>
    <t>01858316636</t>
  </si>
  <si>
    <r>
      <rPr>
        <rFont val="Calibri, sans-serif"/>
        <color rgb="FF1155CC"/>
        <sz val="11.0"/>
        <u/>
      </rPr>
      <t>arshad@vu.edu.bd</t>
    </r>
  </si>
  <si>
    <t>MTK</t>
  </si>
  <si>
    <t>Md. Taufiq Khan</t>
  </si>
  <si>
    <t>01952749248</t>
  </si>
  <si>
    <r>
      <rPr>
        <rFont val="Calibri, sans-serif"/>
        <color rgb="FF1155CC"/>
        <sz val="11.0"/>
        <u/>
      </rPr>
      <t>taufiq@vu.edu.bd</t>
    </r>
  </si>
  <si>
    <r>
      <rPr>
        <rFont val="Calibri, sans-serif"/>
        <color rgb="FF1155CC"/>
        <sz val="11.0"/>
        <u/>
      </rPr>
      <t>shova@vu.edu.bd</t>
    </r>
  </si>
  <si>
    <t>IFF</t>
  </si>
  <si>
    <t>Iffat Farhana</t>
  </si>
  <si>
    <t>01767529957</t>
  </si>
  <si>
    <r>
      <rPr>
        <rFont val="Calibri, sans-serif"/>
        <color rgb="FF1155CC"/>
        <sz val="11.0"/>
        <u/>
      </rPr>
      <t>iffat@vu.edu.bd</t>
    </r>
  </si>
  <si>
    <r>
      <rPr>
        <rFont val="Calibri, sans-serif"/>
        <color rgb="FF1155CC"/>
        <sz val="11.0"/>
        <u/>
      </rPr>
      <t>nafia@vu.edu.bd</t>
    </r>
  </si>
  <si>
    <t>SPD</t>
  </si>
  <si>
    <t>Susmita Paul</t>
  </si>
  <si>
    <t>01986850328</t>
  </si>
  <si>
    <r>
      <rPr>
        <rFont val="Calibri, sans-serif"/>
        <color rgb="FF1155CC"/>
        <sz val="11.0"/>
        <u/>
      </rPr>
      <t>susmita@vu.edu.bd</t>
    </r>
  </si>
  <si>
    <t>MFI</t>
  </si>
  <si>
    <t>Md. Fayzul Islam</t>
  </si>
  <si>
    <t>01795035574</t>
  </si>
  <si>
    <r>
      <rPr>
        <rFont val="Calibri, sans-serif"/>
        <color rgb="FF1155CC"/>
        <sz val="11.0"/>
        <u/>
      </rPr>
      <t>fayzul@vu.edu.bd</t>
    </r>
  </si>
  <si>
    <r>
      <rPr>
        <rFont val="Calibri, sans-serif"/>
        <color rgb="FF1155CC"/>
        <sz val="11.0"/>
        <u/>
      </rPr>
      <t>rakibul@vu.edu.bd</t>
    </r>
  </si>
  <si>
    <r>
      <rPr>
        <rFont val="Calibri, sans-serif"/>
        <color rgb="FF1155CC"/>
        <sz val="11.0"/>
        <u/>
      </rPr>
      <t>mazeda@vu.edu.bd</t>
    </r>
  </si>
  <si>
    <r>
      <rPr>
        <rFont val="Calibri, sans-serif"/>
        <color rgb="FF1155CC"/>
        <sz val="11.0"/>
        <u/>
      </rPr>
      <t>adnan@vu.edu.bd</t>
    </r>
  </si>
  <si>
    <t xml:space="preserve">Thursday - Friday </t>
  </si>
  <si>
    <t>AAP</t>
  </si>
  <si>
    <t>Adrita Alam</t>
  </si>
  <si>
    <t>01733331392</t>
  </si>
  <si>
    <r>
      <rPr>
        <rFont val="Calibri, sans-serif"/>
        <color rgb="FF1155CC"/>
        <sz val="11.0"/>
        <u/>
      </rPr>
      <t>adrita@vu.edu.bd</t>
    </r>
  </si>
  <si>
    <t>RT</t>
  </si>
  <si>
    <t>Rokaiya Tasnim</t>
  </si>
  <si>
    <t>01747805282</t>
  </si>
  <si>
    <r>
      <rPr>
        <rFont val="Calibri, sans-serif"/>
        <color rgb="FF1155CC"/>
        <sz val="11.0"/>
        <u/>
      </rPr>
      <t>rokaiya@vu.edu.bd</t>
    </r>
  </si>
  <si>
    <t>SL</t>
  </si>
  <si>
    <t>Shahara Laila</t>
  </si>
  <si>
    <t>0185-2643752</t>
  </si>
  <si>
    <r>
      <rPr>
        <rFont val="Calibri, sans-serif"/>
        <color rgb="FF1155CC"/>
        <sz val="11.0"/>
        <u/>
      </rPr>
      <t>shahara@vu.edu.bd</t>
    </r>
  </si>
  <si>
    <t>FTN</t>
  </si>
  <si>
    <t>Md. Farhan Tanvir Nasim</t>
  </si>
  <si>
    <t>01759-116054</t>
  </si>
  <si>
    <r>
      <rPr>
        <rFont val="Calibri, sans-serif"/>
        <color rgb="FF1155CC"/>
        <sz val="11.0"/>
        <u/>
      </rPr>
      <t>farhan@vu.edu.bd</t>
    </r>
  </si>
  <si>
    <t>AI</t>
  </si>
  <si>
    <t>Afroza Islam</t>
  </si>
  <si>
    <t>01318-751114</t>
  </si>
  <si>
    <r>
      <rPr>
        <rFont val="Calibri, sans-serif"/>
        <color rgb="FF1155CC"/>
        <sz val="11.0"/>
        <u/>
      </rPr>
      <t>afroza.islam@vu.edu.bd</t>
    </r>
  </si>
  <si>
    <t>HT</t>
  </si>
  <si>
    <t>Humayra Tasnim</t>
  </si>
  <si>
    <t>01773-303199</t>
  </si>
  <si>
    <r>
      <rPr>
        <rFont val="Calibri, sans-serif"/>
        <color rgb="FF1155CC"/>
        <sz val="11.0"/>
        <u/>
      </rPr>
      <t>humayra@vu.edu.bd</t>
    </r>
  </si>
  <si>
    <t>AMS</t>
  </si>
  <si>
    <t>Asim Moin Saad</t>
  </si>
  <si>
    <t>01814222664</t>
  </si>
  <si>
    <r>
      <rPr>
        <rFont val="Calibri, sans-serif"/>
        <color rgb="FF1155CC"/>
        <sz val="11.0"/>
        <u/>
      </rPr>
      <t>asim@vu.edu.bd</t>
    </r>
  </si>
  <si>
    <t>ATQ</t>
  </si>
  <si>
    <t>Afifa Tasneem Quanita</t>
  </si>
  <si>
    <t>01764828065</t>
  </si>
  <si>
    <r>
      <rPr>
        <rFont val="Calibri, sans-serif"/>
        <color rgb="FF1155CC"/>
        <sz val="11.0"/>
        <u/>
      </rPr>
      <t>quanita@vu.edu.bd</t>
    </r>
  </si>
  <si>
    <t>ZRBM</t>
  </si>
  <si>
    <t>Zuairia Raisa Bintay Makin</t>
  </si>
  <si>
    <t>01829051117</t>
  </si>
  <si>
    <r>
      <rPr>
        <rFont val="Calibri, sans-serif"/>
        <color rgb="FF1155CC"/>
        <sz val="11.0"/>
        <u/>
      </rPr>
      <t>makin@vu.edu.bd</t>
    </r>
  </si>
  <si>
    <t>MKS</t>
  </si>
  <si>
    <t>Md. Khalid Sakib</t>
  </si>
  <si>
    <t>01722661773</t>
  </si>
  <si>
    <r>
      <rPr>
        <rFont val="Calibri, sans-serif"/>
        <color rgb="FF1155CC"/>
        <sz val="11.0"/>
        <u/>
      </rPr>
      <t>khalid@vu.edu.bd</t>
    </r>
  </si>
  <si>
    <t>AHP</t>
  </si>
  <si>
    <t>Md. Alamin Hossain Pappu</t>
  </si>
  <si>
    <t>01776098594</t>
  </si>
  <si>
    <r>
      <rPr>
        <rFont val="Calibri, sans-serif"/>
        <color rgb="FF1155CC"/>
        <sz val="11.0"/>
        <u/>
      </rPr>
      <t>alamin@vu.edu.bd</t>
    </r>
  </si>
  <si>
    <t>ABS</t>
  </si>
  <si>
    <t>Anupoma Barman Shetu</t>
  </si>
  <si>
    <t>01704680283</t>
  </si>
  <si>
    <r>
      <rPr>
        <rFont val="Calibri, sans-serif"/>
        <color rgb="FF1155CC"/>
        <sz val="11.0"/>
        <u/>
      </rPr>
      <t>anupoma@vu.edu.bd</t>
    </r>
  </si>
  <si>
    <t>MMA</t>
  </si>
  <si>
    <t>Mohsiul Mumit Alik</t>
  </si>
  <si>
    <t>01787-439759</t>
  </si>
  <si>
    <t>alik@vu.edu.bd</t>
  </si>
  <si>
    <t>BSH</t>
  </si>
  <si>
    <t>Prof. Dr. Boshir Ahmed</t>
  </si>
  <si>
    <t>Professor</t>
  </si>
  <si>
    <t>RUET</t>
  </si>
  <si>
    <t>01713228547</t>
  </si>
  <si>
    <t>JI</t>
  </si>
  <si>
    <t>Dr. Md. Johirul Islam</t>
  </si>
  <si>
    <t>PHY</t>
  </si>
  <si>
    <t>01723216880</t>
  </si>
  <si>
    <t>MFH</t>
  </si>
  <si>
    <t>Md. Faruk Hossain, Ph.D.</t>
  </si>
  <si>
    <t>01756906574</t>
  </si>
  <si>
    <t>FRD</t>
  </si>
  <si>
    <t>Md. Faisal Rahman Badal</t>
  </si>
  <si>
    <t>MTE</t>
  </si>
  <si>
    <t>MMI</t>
  </si>
  <si>
    <t>Dr. Md. Mayeedul Islam</t>
  </si>
  <si>
    <t>CHEM</t>
  </si>
  <si>
    <t>01775093606</t>
  </si>
  <si>
    <t>JEH</t>
  </si>
  <si>
    <t>Dr. Jewel Hossen</t>
  </si>
  <si>
    <t>01515283109</t>
  </si>
  <si>
    <t>SKC</t>
  </si>
  <si>
    <t>Sanjoy Kumar Chakravarty</t>
  </si>
  <si>
    <t>RU</t>
  </si>
  <si>
    <t>01718076436</t>
  </si>
  <si>
    <t>EH</t>
  </si>
  <si>
    <t>Dr. Md. Ekramul Hamid</t>
  </si>
  <si>
    <t>01726420004</t>
  </si>
  <si>
    <t>IAK</t>
  </si>
  <si>
    <t>Dr. Md. Iqbal Aziz Khan</t>
  </si>
  <si>
    <t xml:space="preserve">Professor </t>
  </si>
  <si>
    <t>01712010916</t>
  </si>
  <si>
    <t>JH</t>
  </si>
  <si>
    <t>Dr. Jaker Hossain</t>
  </si>
  <si>
    <t>EEE</t>
  </si>
  <si>
    <t>01919803395</t>
  </si>
  <si>
    <t>AIN</t>
  </si>
  <si>
    <t>Dr. Md.  Ariful Islam Nahid</t>
  </si>
  <si>
    <t>01760174238</t>
  </si>
  <si>
    <t>GR</t>
  </si>
  <si>
    <t>Dr. Md. Golam Rashed</t>
  </si>
  <si>
    <t>ICE</t>
  </si>
  <si>
    <t>01717515008</t>
  </si>
  <si>
    <t>MHI</t>
  </si>
  <si>
    <t>Dr. Md. Hamidul Islam</t>
  </si>
  <si>
    <t xml:space="preserve">Proffesor </t>
  </si>
  <si>
    <t>Applied Mathematics</t>
  </si>
  <si>
    <t>01714585201</t>
  </si>
  <si>
    <t>ABP</t>
  </si>
  <si>
    <t>Dr. Md. Abu Bakar PK.</t>
  </si>
  <si>
    <t>01716386533</t>
  </si>
  <si>
    <t>SZ</t>
  </si>
  <si>
    <t>Dr. Md. Sherezzaman</t>
  </si>
  <si>
    <t>History</t>
  </si>
  <si>
    <t>01717012201</t>
  </si>
  <si>
    <t>MSH</t>
  </si>
  <si>
    <t>Md. Sanaul Haque</t>
  </si>
  <si>
    <t xml:space="preserve">Economics </t>
  </si>
  <si>
    <t>01774314119</t>
  </si>
  <si>
    <t>MSA</t>
  </si>
  <si>
    <t>Mst. Somapti Akter</t>
  </si>
  <si>
    <t>IHC</t>
  </si>
  <si>
    <t>01771180837</t>
  </si>
  <si>
    <t>SSR</t>
  </si>
  <si>
    <t>Sanjida Sultana Rika</t>
  </si>
  <si>
    <t>English</t>
  </si>
  <si>
    <t>01861081984</t>
  </si>
  <si>
    <t>EMH</t>
  </si>
  <si>
    <t>Emamul Haque</t>
  </si>
  <si>
    <t>01710056688</t>
  </si>
  <si>
    <t>VU CSE Summer 2025 SEMESTER WISE BATCH (REGULAR)
 (APPROX)</t>
  </si>
  <si>
    <t>Batch Coordinator</t>
  </si>
  <si>
    <t>CR</t>
  </si>
  <si>
    <t>Batch</t>
  </si>
  <si>
    <t>Section</t>
  </si>
  <si>
    <t>NO OF REG.
  STUDENTS</t>
  </si>
  <si>
    <t>Semester
 Total</t>
  </si>
  <si>
    <t>Batch 
 Coordinator Teacher</t>
  </si>
  <si>
    <t>Batch Coordinator's
 E-mail:</t>
  </si>
  <si>
    <t>Batch Coordinator's Phone:</t>
  </si>
  <si>
    <t>ID</t>
  </si>
  <si>
    <t>Name</t>
  </si>
  <si>
    <t>Contact No.</t>
  </si>
  <si>
    <t>37th</t>
  </si>
  <si>
    <r>
      <rPr>
        <rFont val="Arial, sans-serif"/>
        <color rgb="FF1155CC"/>
        <sz val="14.0"/>
        <u/>
      </rPr>
      <t>ahammad@vu.edu.bd</t>
    </r>
  </si>
  <si>
    <t>MD. NAFI MASHRUR</t>
  </si>
  <si>
    <t>RATIKA ISLAM</t>
  </si>
  <si>
    <t>sumaia@vu.edu.bd</t>
  </si>
  <si>
    <t>Din Mohammad (Sobuj)</t>
  </si>
  <si>
    <t>Sumiya Afrin</t>
  </si>
  <si>
    <r>
      <rPr>
        <rFont val="Arial, sans-serif"/>
        <color rgb="FF1155CC"/>
        <sz val="14.0"/>
        <u/>
      </rPr>
      <t>tanver@vu.edu.bd</t>
    </r>
  </si>
  <si>
    <t>Asmaul Islam</t>
  </si>
  <si>
    <t>Umme Habiba Mim</t>
  </si>
  <si>
    <r>
      <rPr>
        <rFont val="Arial, sans-serif"/>
        <color rgb="FF1155CC"/>
        <sz val="14.0"/>
        <u/>
      </rPr>
      <t>adnan@vu.edu.bd</t>
    </r>
  </si>
  <si>
    <t>Md. Fahad Ali</t>
  </si>
  <si>
    <t>Mehrin Nesa</t>
  </si>
  <si>
    <r>
      <rPr>
        <rFont val="Arial, sans-serif"/>
        <color rgb="FF1155CC"/>
        <sz val="14.0"/>
        <u/>
      </rPr>
      <t>nafia@vu.edu.bd</t>
    </r>
  </si>
  <si>
    <t>Md. Faisal Iqbal Alve</t>
  </si>
  <si>
    <t>Humyra Jannat Zima</t>
  </si>
  <si>
    <t>MST. Mazeda Noor Tasnim</t>
  </si>
  <si>
    <r>
      <rPr>
        <rFont val="Arial, sans-serif"/>
        <color rgb="FF1155CC"/>
        <sz val="14.0"/>
        <u/>
      </rPr>
      <t>mazeda@vu.edu.bd</t>
    </r>
  </si>
  <si>
    <t>Sameus Sabik</t>
  </si>
  <si>
    <t>Shahreen Mahfuz Puspita</t>
  </si>
  <si>
    <r>
      <rPr>
        <rFont val="Arial, sans-serif"/>
        <color rgb="FF1155CC"/>
        <sz val="14.0"/>
        <u/>
      </rPr>
      <t>ruhul@vu.edu.bd</t>
    </r>
  </si>
  <si>
    <t>Shamiul Islam</t>
  </si>
  <si>
    <t>Md. Rial Ahmed</t>
  </si>
  <si>
    <t>36th</t>
  </si>
  <si>
    <r>
      <rPr>
        <rFont val="Arial, sans-serif"/>
        <color rgb="FF1155CC"/>
        <sz val="14.0"/>
        <u/>
      </rPr>
      <t>toufikul@vu.edu.bd</t>
    </r>
  </si>
  <si>
    <t>Md. Emran Ali</t>
  </si>
  <si>
    <t>MST. SOHELY</t>
  </si>
  <si>
    <r>
      <rPr>
        <rFont val="Arial, sans-serif"/>
        <b/>
        <color rgb="FF1155CC"/>
        <sz val="14.0"/>
        <u/>
      </rPr>
      <t>ipshita@vu.edu.bd</t>
    </r>
  </si>
  <si>
    <t>MD. MORSALIN HOSSEN</t>
  </si>
  <si>
    <t>MUSHARRAT HAQUE</t>
  </si>
  <si>
    <r>
      <rPr>
        <rFont val="Arial, sans-serif"/>
        <b/>
        <color rgb="FF1155CC"/>
        <sz val="14.0"/>
        <u/>
      </rPr>
      <t>fayzul@vu.edu.bd</t>
    </r>
  </si>
  <si>
    <t>01795-035574</t>
  </si>
  <si>
    <t>Adrita</t>
  </si>
  <si>
    <t>Badhon</t>
  </si>
  <si>
    <t>35th</t>
  </si>
  <si>
    <t>salma.cse@vu.edu.bd</t>
  </si>
  <si>
    <t>01303-764184</t>
  </si>
  <si>
    <t>GOLAM MORTUZA SHIPU</t>
  </si>
  <si>
    <t>MST. ASHMERY SHOVA</t>
  </si>
  <si>
    <t>s.reza@vu.edu.bd</t>
  </si>
  <si>
    <t>MD. RAGIB HASAN ABID SAMI</t>
  </si>
  <si>
    <t>UMME HANIFA RINKY</t>
  </si>
  <si>
    <r>
      <rPr>
        <rFont val="Arial, sans-serif"/>
        <color rgb="FF1155CC"/>
        <sz val="14.0"/>
        <u/>
      </rPr>
      <t>susmita@vu.edu.bd</t>
    </r>
  </si>
  <si>
    <t>Md. Mohaiminul Islam Ibnee Shohid Uthso</t>
  </si>
  <si>
    <t>MD. RIYADUL ISLAM RAYMON</t>
  </si>
  <si>
    <t>shorav@vu.edu.bd</t>
  </si>
  <si>
    <t>MASUKA MUNJURY ESHA</t>
  </si>
  <si>
    <t>Ramiz Reza</t>
  </si>
  <si>
    <t>sumayashova180@gmail.com</t>
  </si>
  <si>
    <t>Al Istiyak</t>
  </si>
  <si>
    <t>Umme Nazahat Prova</t>
  </si>
  <si>
    <t>iffatfarhana11@gmail.com</t>
  </si>
  <si>
    <t>MD. FARHAN ADIL</t>
  </si>
  <si>
    <t>Khadija Akter</t>
  </si>
  <si>
    <t>Susmit Jahan Rose</t>
  </si>
  <si>
    <r>
      <rPr>
        <rFont val="Arial, sans-serif"/>
        <color rgb="FF1155CC"/>
        <sz val="14.0"/>
        <u/>
      </rPr>
      <t>sushmit@vu.edu.bd</t>
    </r>
  </si>
  <si>
    <t>Mst. Humayara Yesmin Urbi</t>
  </si>
  <si>
    <t>MD. MINHAZUL ISLAM</t>
  </si>
  <si>
    <t>34th</t>
  </si>
  <si>
    <r>
      <rPr>
        <rFont val="Arial, sans-serif"/>
        <color rgb="FF1155CC"/>
        <sz val="14.0"/>
        <u/>
      </rPr>
      <t>chaiti@vu.edu.bd</t>
    </r>
  </si>
  <si>
    <t>Anam Mohammed Nahin</t>
  </si>
  <si>
    <t>Mahafuza Khatun</t>
  </si>
  <si>
    <r>
      <rPr>
        <rFont val="Arial, sans-serif"/>
        <color rgb="FF1155CC"/>
        <sz val="14.0"/>
        <u/>
      </rPr>
      <t>rinky@vu.edu.bd</t>
    </r>
  </si>
  <si>
    <t>Himel</t>
  </si>
  <si>
    <t>Soniya</t>
  </si>
  <si>
    <t>pallab@vu.edu.bd</t>
  </si>
  <si>
    <t>G. M. MURSALIN</t>
  </si>
  <si>
    <t>MD. KOFI AHMMED</t>
  </si>
  <si>
    <r>
      <rPr>
        <rFont val="Arial, sans-serif"/>
        <color rgb="FF1155CC"/>
        <sz val="14.0"/>
        <u/>
      </rPr>
      <t>protik@vu.edu.bd</t>
    </r>
  </si>
  <si>
    <t>01318-988313</t>
  </si>
  <si>
    <t>Bornita</t>
  </si>
  <si>
    <t>Mahfujur</t>
  </si>
  <si>
    <t>33rd</t>
  </si>
  <si>
    <t>A.S.M Delwar Hossain</t>
  </si>
  <si>
    <r>
      <rPr>
        <rFont val="Arial, sans-serif"/>
        <color rgb="FF1155CC"/>
        <sz val="14.0"/>
        <u/>
      </rPr>
      <t>delwar@vu.edu.bd</t>
    </r>
  </si>
  <si>
    <t>SUMAYA AFREEN MITHILA</t>
  </si>
  <si>
    <t>Ibnul Kaif</t>
  </si>
  <si>
    <t>01701-081409</t>
  </si>
  <si>
    <r>
      <rPr>
        <rFont val="Arial, sans-serif"/>
        <color rgb="FF1155CC"/>
        <sz val="14.0"/>
        <u/>
      </rPr>
      <t>ilham@vu.edu.bd</t>
    </r>
  </si>
  <si>
    <t>Mafikul Islam</t>
  </si>
  <si>
    <t>01788-302771</t>
  </si>
  <si>
    <t>Somapti Hasan</t>
  </si>
  <si>
    <t>Md. Arshad Wasif</t>
  </si>
  <si>
    <r>
      <rPr>
        <rFont val="Arial, sans-serif"/>
        <color rgb="FF1155CC"/>
        <sz val="14.0"/>
        <u/>
      </rPr>
      <t>arshadwasif777@gmail.com</t>
    </r>
  </si>
  <si>
    <t>MOHAMMAD ISFAR HOSSAIN</t>
  </si>
  <si>
    <t>MD. WALIDUZZAMAN</t>
  </si>
  <si>
    <r>
      <rPr>
        <rFont val="Arial, sans-serif"/>
        <color rgb="FF1155CC"/>
        <sz val="14.0"/>
        <u/>
      </rPr>
      <t>mifta@vu.edu.bd</t>
    </r>
  </si>
  <si>
    <t>Md.Tanzil</t>
  </si>
  <si>
    <t>Nusrat Zahan Sadia</t>
  </si>
  <si>
    <t>0132-2349112</t>
  </si>
  <si>
    <r>
      <rPr>
        <rFont val="Arial, sans-serif"/>
        <color rgb="FF1155CC"/>
        <sz val="14.0"/>
        <u/>
      </rPr>
      <t>jamil@vu.edu.bd</t>
    </r>
  </si>
  <si>
    <t>Md. Sohel Parvez</t>
  </si>
  <si>
    <t>Sanzida Afrin Borsha</t>
  </si>
  <si>
    <t>Md. Shahid Ahmmed Shakil</t>
  </si>
  <si>
    <r>
      <rPr>
        <rFont val="Arial, sans-serif"/>
        <color rgb="FF1155CC"/>
        <sz val="14.0"/>
        <u/>
      </rPr>
      <t>shakil@vu.edu.bd</t>
    </r>
  </si>
  <si>
    <t>Farhan Ahmed</t>
  </si>
  <si>
    <t>Tanzilla Afrin Bristy</t>
  </si>
  <si>
    <t>32nd</t>
  </si>
  <si>
    <t>jannat@vu.edu.bd</t>
  </si>
  <si>
    <t>Nadia Tabassum</t>
  </si>
  <si>
    <t>Sumaiya Tasnim Dristy</t>
  </si>
  <si>
    <r>
      <rPr>
        <rFont val="Arial, sans-serif"/>
        <color rgb="FF1155CC"/>
        <sz val="14.0"/>
        <u/>
      </rPr>
      <t>sumaiya@vu.edu</t>
    </r>
  </si>
  <si>
    <t>Abu Raihan Kawsar</t>
  </si>
  <si>
    <t>MD. JUBAID BIN NUSAIR</t>
  </si>
  <si>
    <t>31st</t>
  </si>
  <si>
    <r>
      <rPr>
        <rFont val="Arial, sans-serif"/>
        <color rgb="FF1155CC"/>
        <sz val="14.0"/>
        <u/>
      </rPr>
      <t>mizanur@vu.edu.bd</t>
    </r>
  </si>
  <si>
    <t>Prianka Rani Mukherjee</t>
  </si>
  <si>
    <t>Md Hafizul Islam</t>
  </si>
  <si>
    <r>
      <rPr>
        <rFont val="Arial, sans-serif"/>
        <color rgb="FF1155CC"/>
        <sz val="14.0"/>
        <u/>
      </rPr>
      <t>arun@vu.edu.bd</t>
    </r>
  </si>
  <si>
    <t>Md. Shahanur Alam Tamim</t>
  </si>
  <si>
    <t>Nafisa Sraboni</t>
  </si>
  <si>
    <r>
      <rPr>
        <rFont val="Arial, sans-serif"/>
        <color rgb="FF1155CC"/>
        <sz val="14.0"/>
        <u/>
      </rPr>
      <t>muktar@vu.edu.bd</t>
    </r>
  </si>
  <si>
    <t>Mobashshir Shahriar Arnab</t>
  </si>
  <si>
    <t>Mahjabin Prapty</t>
  </si>
  <si>
    <r>
      <rPr>
        <rFont val="Arial, sans-serif"/>
        <color rgb="FF1155CC"/>
        <sz val="14.0"/>
        <u/>
      </rPr>
      <t>taufiq@vu.edu.bd</t>
    </r>
  </si>
  <si>
    <t>Md Rakibul Islam</t>
  </si>
  <si>
    <t>Saima Mou</t>
  </si>
  <si>
    <r>
      <rPr>
        <rFont val="Arial, sans-serif"/>
        <color rgb="FF1155CC"/>
        <sz val="14.0"/>
        <u/>
      </rPr>
      <t>faisal@vu.edu.bd</t>
    </r>
  </si>
  <si>
    <t>Naim</t>
  </si>
  <si>
    <t>Sadia Shikha</t>
  </si>
  <si>
    <r>
      <rPr>
        <rFont val="Arial, sans-serif"/>
        <color rgb="FF1155CC"/>
        <sz val="14.0"/>
        <u/>
      </rPr>
      <t>khalid@vu.edu.bd</t>
    </r>
  </si>
  <si>
    <t>Sadia Mitu</t>
  </si>
  <si>
    <t>Shiam</t>
  </si>
  <si>
    <t>30th</t>
  </si>
  <si>
    <t>Ahmed Al Azmain</t>
  </si>
  <si>
    <r>
      <rPr>
        <rFont val="Arial, sans-serif"/>
        <color rgb="FF1155CC"/>
        <sz val="14.0"/>
        <u/>
      </rPr>
      <t>azmain@vu.edu.bd</t>
    </r>
  </si>
  <si>
    <t>Atik</t>
  </si>
  <si>
    <t>Romim</t>
  </si>
  <si>
    <t>Md. Musfiqur Rahman Mridha
 Md. Mahfujur Rahman</t>
  </si>
  <si>
    <r>
      <rPr>
        <rFont val="Arial, sans-serif"/>
        <color rgb="FF1155CC"/>
        <sz val="14.0"/>
        <u/>
      </rPr>
      <t>mridha@vu.edu.bd</t>
    </r>
    <r>
      <rPr>
        <rFont val="Arial, sans-serif"/>
        <sz val="14.0"/>
      </rPr>
      <t xml:space="preserve">
 mahfujur@vu.edu.bd</t>
    </r>
  </si>
  <si>
    <t>01706344983
 01976411722</t>
  </si>
  <si>
    <t>Touhid</t>
  </si>
  <si>
    <t>Raihan</t>
  </si>
  <si>
    <t>29th</t>
  </si>
  <si>
    <r>
      <rPr>
        <rFont val="Arial, sans-serif"/>
        <color rgb="FF1155CC"/>
        <sz val="14.0"/>
        <u/>
      </rPr>
      <t>nournoby@vu.edu.bd</t>
    </r>
  </si>
  <si>
    <t>Md. Abu Ahnaf Mollick</t>
  </si>
  <si>
    <t>Sadiya Yeasmin Shanta</t>
  </si>
  <si>
    <t>Md. Akib Iqbal</t>
  </si>
  <si>
    <r>
      <rPr>
        <rFont val="Arial, sans-serif"/>
        <color rgb="FF1155CC"/>
        <sz val="14.0"/>
        <u/>
      </rPr>
      <t>akib@vu.edu.bd</t>
    </r>
  </si>
  <si>
    <t>Md. Samun Islam</t>
  </si>
  <si>
    <t>Mst. Fahmida Tahmin</t>
  </si>
  <si>
    <t>D.M Asadujjaman</t>
  </si>
  <si>
    <r>
      <rPr>
        <rFont val="Arial, sans-serif"/>
        <color rgb="FF1155CC"/>
        <sz val="14.0"/>
        <u/>
      </rPr>
      <t>asadujjaman@vu.edu.bd</t>
    </r>
  </si>
  <si>
    <t>Nahid Hasan</t>
  </si>
  <si>
    <t>Marufa Yeasmin Mou</t>
  </si>
  <si>
    <r>
      <rPr>
        <rFont val="Arial, sans-serif"/>
        <color rgb="FF1155CC"/>
        <sz val="14.0"/>
        <u/>
      </rPr>
      <t>afroza.islam@vu.edu.bd</t>
    </r>
  </si>
  <si>
    <t>Md. Manowar Hossain Saykat</t>
  </si>
  <si>
    <t>Tasfia Islam</t>
  </si>
  <si>
    <t>MD. Rakibul Islam</t>
  </si>
  <si>
    <r>
      <rPr>
        <rFont val="Arial, sans-serif"/>
        <color rgb="FF1155CC"/>
        <sz val="14.0"/>
        <u/>
      </rPr>
      <t>rakibul@vu.edu.bd</t>
    </r>
  </si>
  <si>
    <t>MD Tanvir Hossain</t>
  </si>
  <si>
    <t>Kazi Mahmudul Hasan</t>
  </si>
  <si>
    <t>13th</t>
  </si>
  <si>
    <t>28th</t>
  </si>
  <si>
    <r>
      <rPr>
        <rFont val="Arial, sans-serif"/>
        <color rgb="FF1155CC"/>
        <sz val="14.0"/>
        <u/>
      </rPr>
      <t>sumaia@vu.edu.bd</t>
    </r>
  </si>
  <si>
    <t>Abdullah Al Masud</t>
  </si>
  <si>
    <t>nafia@vu.edu.bd</t>
  </si>
  <si>
    <t>MARUFA AKTER MITU</t>
  </si>
  <si>
    <t>27th</t>
  </si>
  <si>
    <r>
      <rPr>
        <rFont val="Arial, sans-serif"/>
        <color rgb="FF1155CC"/>
        <sz val="14.0"/>
        <u/>
      </rPr>
      <t>ahammad@vu.edu.bd</t>
    </r>
  </si>
  <si>
    <t>Mst. Malia Khatun</t>
  </si>
  <si>
    <t>01314-099259</t>
  </si>
  <si>
    <t>Md. Samiul Haque</t>
  </si>
  <si>
    <t>01758-715154</t>
  </si>
  <si>
    <t>26th</t>
  </si>
  <si>
    <r>
      <rPr>
        <rFont val="Arial, sans-serif"/>
        <color rgb="FF1155CC"/>
        <sz val="14.0"/>
        <u/>
      </rPr>
      <t>delwar@vu.edu.bd</t>
    </r>
  </si>
  <si>
    <t>Md. Tilak Ahmed</t>
  </si>
  <si>
    <t>Joy</t>
  </si>
  <si>
    <t>25th</t>
  </si>
  <si>
    <t>Nour Noby</t>
  </si>
  <si>
    <r>
      <rPr>
        <rFont val="Arial, sans-serif"/>
        <color rgb="FF1155CC"/>
        <sz val="14.0"/>
        <u/>
      </rPr>
      <t>nournoby@vu.edu.bd</t>
    </r>
  </si>
  <si>
    <t>Rafi</t>
  </si>
  <si>
    <t>Sanjida Sadaf</t>
  </si>
  <si>
    <t>24th</t>
  </si>
  <si>
    <r>
      <rPr>
        <rFont val="Arial, sans-serif"/>
        <color rgb="FF1155CC"/>
        <sz val="14.0"/>
        <u/>
      </rPr>
      <t>s.reza@vu.edu.bd</t>
    </r>
  </si>
  <si>
    <t>Most. Shakila Khatun</t>
  </si>
  <si>
    <r>
      <rPr>
        <rFont val="Arial, sans-serif"/>
        <color rgb="FF1155CC"/>
        <sz val="14.0"/>
        <u/>
      </rPr>
      <t>aman@vu.edu.bd</t>
    </r>
  </si>
  <si>
    <t>Md.Towkir Islam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</si>
</sst>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Arial"/>
      <scheme val="minor"/>
    </font>
    <font>
      <sz val="12.0"/>
      <color theme="1"/>
      <name val="&quot;Times New Roman&quot;"/>
    </font>
    <font>
      <sz val="11.0"/>
      <color theme="1"/>
      <name val="Times New Roman"/>
    </font>
    <font>
      <b/>
      <color theme="1"/>
      <name val="Arial"/>
      <scheme val="minor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2.0"/>
      <color rgb="FF000000"/>
      <name val="Times New Roman"/>
    </font>
    <font>
      <b/>
      <sz val="14.0"/>
      <color rgb="FF002060"/>
      <name val="Arial"/>
    </font>
    <font>
      <b/>
      <sz val="14.0"/>
      <color rgb="FF000000"/>
      <name val="Arial"/>
    </font>
    <font>
      <b/>
      <sz val="14.0"/>
      <color rgb="FF000000"/>
      <name val="Calibri"/>
    </font>
    <font>
      <b/>
      <sz val="13.0"/>
      <color rgb="FF000000"/>
      <name val="Arial"/>
    </font>
    <font>
      <u/>
      <sz val="14.0"/>
      <color rgb="FF0000FF"/>
      <name val="Arial"/>
    </font>
    <font>
      <sz val="14.0"/>
      <color rgb="FF000000"/>
      <name val="Calibri"/>
    </font>
    <font>
      <b/>
      <sz val="14.0"/>
      <color theme="1"/>
      <name val="Arial"/>
    </font>
    <font>
      <b/>
      <sz val="13.0"/>
      <color theme="1"/>
      <name val="Arial"/>
    </font>
    <font>
      <u/>
      <sz val="14.0"/>
      <color rgb="FF0563C1"/>
      <name val="Arial"/>
    </font>
    <font>
      <u/>
      <sz val="14.0"/>
      <color rgb="FF0000FF"/>
      <name val="Arial"/>
    </font>
    <font>
      <b/>
      <sz val="13.0"/>
      <color rgb="FF0D0D0D"/>
      <name val="Arial"/>
    </font>
    <font>
      <sz val="14.0"/>
      <color theme="1"/>
      <name val="Arial"/>
    </font>
    <font>
      <sz val="14.0"/>
      <color rgb="FF000000"/>
      <name val="Arial"/>
    </font>
    <font>
      <b/>
      <u/>
      <sz val="14.0"/>
      <color rgb="FF0000FF"/>
      <name val="Arial"/>
    </font>
    <font>
      <b/>
      <sz val="16.0"/>
      <color rgb="FF000000"/>
      <name val="Calibri"/>
    </font>
    <font>
      <u/>
      <sz val="14.0"/>
      <color rgb="FF0563C1"/>
      <name val="Arial"/>
    </font>
    <font>
      <u/>
      <sz val="14.0"/>
      <color rgb="FF0563C1"/>
      <name val="Arial"/>
    </font>
    <font>
      <u/>
      <sz val="14.0"/>
      <color rgb="FF0000FF"/>
      <name val="Arial"/>
    </font>
    <font>
      <u/>
      <sz val="14.0"/>
      <color rgb="FF0563C1"/>
      <name val="Arial"/>
    </font>
    <font>
      <u/>
      <sz val="14.0"/>
      <color rgb="FF0000FF"/>
      <name val="Arial"/>
    </font>
    <font>
      <b/>
      <sz val="14.0"/>
      <color rgb="FFFFFF00"/>
      <name val="Arial"/>
    </font>
    <font>
      <u/>
      <sz val="14.0"/>
      <color rgb="FF0000FF"/>
      <name val="Arial"/>
    </font>
    <font>
      <u/>
      <sz val="14.0"/>
      <color rgb="FF0563C1"/>
      <name val="Arial"/>
    </font>
    <font>
      <u/>
      <sz val="14.0"/>
      <color rgb="FF0000FF"/>
      <name val="Arial"/>
    </font>
  </fonts>
  <fills count="2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EBF1DE"/>
        <bgColor rgb="FFEBF1DE"/>
      </patternFill>
    </fill>
    <fill>
      <patternFill patternType="solid">
        <fgColor rgb="FF92D050"/>
        <bgColor rgb="FF92D050"/>
      </patternFill>
    </fill>
    <fill>
      <patternFill patternType="solid">
        <fgColor rgb="FF64F6B0"/>
        <bgColor rgb="FF64F6B0"/>
      </patternFill>
    </fill>
    <fill>
      <patternFill patternType="solid">
        <fgColor rgb="FFD9E1F2"/>
        <bgColor rgb="FFD9E1F2"/>
      </patternFill>
    </fill>
    <fill>
      <patternFill patternType="solid">
        <fgColor rgb="FF63EBF9"/>
        <bgColor rgb="FF63EBF9"/>
      </patternFill>
    </fill>
    <fill>
      <patternFill patternType="solid">
        <fgColor rgb="FFF2F2F2"/>
        <bgColor rgb="FFF2F2F2"/>
      </patternFill>
    </fill>
    <fill>
      <patternFill patternType="solid">
        <fgColor rgb="FFEDEDED"/>
        <bgColor rgb="FFEDEDED"/>
      </patternFill>
    </fill>
    <fill>
      <patternFill patternType="solid">
        <fgColor rgb="FFE2EFDA"/>
        <bgColor rgb="FFE2EFDA"/>
      </patternFill>
    </fill>
    <fill>
      <patternFill patternType="solid">
        <fgColor rgb="FFFFE699"/>
        <bgColor rgb="FFFFE6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ill="1" applyFont="1">
      <alignment horizontal="center" readingOrder="0"/>
    </xf>
    <xf borderId="6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textRotation="90" vertical="center"/>
    </xf>
    <xf borderId="1" fillId="4" fontId="3" numFmtId="0" xfId="0" applyAlignment="1" applyBorder="1" applyFill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6" fillId="5" fontId="3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/>
    </xf>
    <xf borderId="7" fillId="0" fontId="2" numFmtId="0" xfId="0" applyBorder="1" applyFont="1"/>
    <xf borderId="6" fillId="2" fontId="3" numFmtId="0" xfId="0" applyAlignment="1" applyBorder="1" applyFont="1">
      <alignment horizontal="center"/>
    </xf>
    <xf borderId="7" fillId="2" fontId="2" numFmtId="0" xfId="0" applyBorder="1" applyFont="1"/>
    <xf borderId="7" fillId="5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textRotation="90"/>
    </xf>
    <xf borderId="6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readingOrder="0" vertical="bottom"/>
    </xf>
    <xf borderId="6" fillId="5" fontId="1" numFmtId="0" xfId="0" applyAlignment="1" applyBorder="1" applyFont="1">
      <alignment horizontal="center" readingOrder="0" vertical="center"/>
    </xf>
    <xf borderId="6" fillId="5" fontId="3" numFmtId="0" xfId="0" applyAlignment="1" applyBorder="1" applyFont="1">
      <alignment horizontal="center" readingOrder="0" vertical="center"/>
    </xf>
    <xf borderId="6" fillId="2" fontId="4" numFmtId="0" xfId="0" applyBorder="1" applyFont="1"/>
    <xf borderId="6" fillId="2" fontId="1" numFmtId="0" xfId="0" applyAlignment="1" applyBorder="1" applyFont="1">
      <alignment horizontal="center" readingOrder="0" vertical="center"/>
    </xf>
    <xf borderId="2" fillId="6" fontId="3" numFmtId="0" xfId="0" applyAlignment="1" applyBorder="1" applyFill="1" applyFont="1">
      <alignment horizontal="center" readingOrder="0" vertical="center"/>
    </xf>
    <xf borderId="4" fillId="5" fontId="2" numFmtId="0" xfId="0" applyBorder="1" applyFont="1"/>
    <xf borderId="6" fillId="5" fontId="1" numFmtId="0" xfId="0" applyAlignment="1" applyBorder="1" applyFont="1">
      <alignment horizontal="center" readingOrder="0" vertical="center"/>
    </xf>
    <xf borderId="6" fillId="5" fontId="3" numFmtId="0" xfId="0" applyAlignment="1" applyBorder="1" applyFont="1">
      <alignment horizontal="center" readingOrder="0" vertical="center"/>
    </xf>
    <xf borderId="4" fillId="2" fontId="2" numFmtId="0" xfId="0" applyBorder="1" applyFont="1"/>
    <xf borderId="6" fillId="2" fontId="3" numFmtId="0" xfId="0" applyAlignment="1" applyBorder="1" applyFont="1">
      <alignment horizontal="center" readingOrder="0" vertical="center"/>
    </xf>
    <xf borderId="6" fillId="5" fontId="4" numFmtId="0" xfId="0" applyBorder="1" applyFont="1"/>
    <xf borderId="6" fillId="2" fontId="3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vertical="center"/>
    </xf>
    <xf borderId="6" fillId="0" fontId="4" numFmtId="0" xfId="0" applyBorder="1" applyFont="1"/>
    <xf borderId="2" fillId="2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6" fillId="7" fontId="3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8" fillId="9" fontId="3" numFmtId="0" xfId="0" applyAlignment="1" applyBorder="1" applyFill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6" fillId="9" fontId="3" numFmtId="0" xfId="0" applyAlignment="1" applyBorder="1" applyFont="1">
      <alignment horizontal="center" vertical="center"/>
    </xf>
    <xf borderId="9" fillId="9" fontId="3" numFmtId="0" xfId="0" applyAlignment="1" applyBorder="1" applyFont="1">
      <alignment horizontal="center" readingOrder="0" vertical="center"/>
    </xf>
    <xf borderId="9" fillId="8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8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4" fontId="3" numFmtId="0" xfId="0" applyAlignment="1" applyBorder="1" applyFont="1">
      <alignment vertical="bottom"/>
    </xf>
    <xf borderId="6" fillId="10" fontId="3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6" fillId="11" fontId="3" numFmtId="0" xfId="0" applyAlignment="1" applyBorder="1" applyFill="1" applyFont="1">
      <alignment horizontal="center" readingOrder="0" vertical="bottom"/>
    </xf>
    <xf borderId="6" fillId="4" fontId="1" numFmtId="0" xfId="0" applyAlignment="1" applyBorder="1" applyFont="1">
      <alignment horizontal="center" vertical="center"/>
    </xf>
    <xf borderId="6" fillId="12" fontId="3" numFmtId="0" xfId="0" applyAlignment="1" applyBorder="1" applyFill="1" applyFont="1">
      <alignment horizontal="center" readingOrder="0" vertical="bottom"/>
    </xf>
    <xf borderId="6" fillId="5" fontId="4" numFmtId="0" xfId="0" applyAlignment="1" applyBorder="1" applyFont="1">
      <alignment readingOrder="0"/>
    </xf>
    <xf borderId="6" fillId="5" fontId="3" numFmtId="0" xfId="0" applyBorder="1" applyFont="1"/>
    <xf borderId="6" fillId="13" fontId="3" numFmtId="0" xfId="0" applyAlignment="1" applyBorder="1" applyFill="1" applyFont="1">
      <alignment horizontal="center" readingOrder="0"/>
    </xf>
    <xf borderId="6" fillId="4" fontId="3" numFmtId="0" xfId="0" applyAlignment="1" applyBorder="1" applyFont="1">
      <alignment horizontal="center" readingOrder="0" vertical="center"/>
    </xf>
    <xf borderId="6" fillId="12" fontId="3" numFmtId="0" xfId="0" applyAlignment="1" applyBorder="1" applyFont="1">
      <alignment horizontal="center" readingOrder="0"/>
    </xf>
    <xf borderId="6" fillId="2" fontId="3" numFmtId="0" xfId="0" applyBorder="1" applyFont="1"/>
    <xf borderId="0" fillId="5" fontId="3" numFmtId="0" xfId="0" applyAlignment="1" applyFont="1">
      <alignment horizontal="center" readingOrder="0"/>
    </xf>
    <xf borderId="7" fillId="0" fontId="3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5" fillId="5" fontId="2" numFmtId="0" xfId="0" applyBorder="1" applyFont="1"/>
    <xf borderId="6" fillId="10" fontId="3" numFmtId="0" xfId="0" applyAlignment="1" applyBorder="1" applyFont="1">
      <alignment horizontal="center" readingOrder="0" vertical="bottom"/>
    </xf>
    <xf borderId="6" fillId="0" fontId="3" numFmtId="0" xfId="0" applyBorder="1" applyFont="1"/>
    <xf borderId="6" fillId="2" fontId="3" numFmtId="0" xfId="0" applyAlignment="1" applyBorder="1" applyFont="1">
      <alignment horizontal="center" readingOrder="0"/>
    </xf>
    <xf borderId="6" fillId="11" fontId="3" numFmtId="0" xfId="0" applyAlignment="1" applyBorder="1" applyFont="1">
      <alignment horizontal="center" readingOrder="0" vertical="center"/>
    </xf>
    <xf borderId="6" fillId="10" fontId="3" numFmtId="0" xfId="0" applyAlignment="1" applyBorder="1" applyFont="1">
      <alignment horizontal="center" readingOrder="0" vertical="center"/>
    </xf>
    <xf borderId="6" fillId="4" fontId="3" numFmtId="0" xfId="0" applyAlignment="1" applyBorder="1" applyFont="1">
      <alignment horizontal="center" vertical="center"/>
    </xf>
    <xf borderId="6" fillId="14" fontId="3" numFmtId="0" xfId="0" applyAlignment="1" applyBorder="1" applyFill="1" applyFont="1">
      <alignment horizontal="center" readingOrder="0" vertical="center"/>
    </xf>
    <xf borderId="2" fillId="15" fontId="3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2" fontId="3" numFmtId="0" xfId="0" applyAlignment="1" applyBorder="1" applyFont="1">
      <alignment readingOrder="0"/>
    </xf>
    <xf borderId="6" fillId="16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readingOrder="0"/>
    </xf>
    <xf borderId="6" fillId="11" fontId="3" numFmtId="0" xfId="0" applyAlignment="1" applyBorder="1" applyFont="1">
      <alignment horizontal="center" readingOrder="0"/>
    </xf>
    <xf borderId="6" fillId="7" fontId="3" numFmtId="0" xfId="0" applyAlignment="1" applyBorder="1" applyFont="1">
      <alignment horizontal="center" vertical="center"/>
    </xf>
    <xf borderId="6" fillId="16" fontId="3" numFmtId="0" xfId="0" applyAlignment="1" applyBorder="1" applyFont="1">
      <alignment horizontal="center" readingOrder="0"/>
    </xf>
    <xf borderId="6" fillId="17" fontId="3" numFmtId="0" xfId="0" applyAlignment="1" applyBorder="1" applyFill="1" applyFont="1">
      <alignment horizontal="center" readingOrder="0" vertical="bottom"/>
    </xf>
    <xf borderId="0" fillId="2" fontId="3" numFmtId="0" xfId="0" applyAlignment="1" applyFont="1">
      <alignment horizontal="center" readingOrder="0"/>
    </xf>
    <xf borderId="1" fillId="16" fontId="5" numFmtId="0" xfId="0" applyAlignment="1" applyBorder="1" applyFont="1">
      <alignment horizontal="center" readingOrder="0" vertical="center"/>
    </xf>
    <xf borderId="6" fillId="11" fontId="6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readingOrder="0" vertical="bottom"/>
    </xf>
    <xf borderId="6" fillId="5" fontId="3" numFmtId="0" xfId="0" applyAlignment="1" applyBorder="1" applyFont="1">
      <alignment horizontal="center" vertical="center"/>
    </xf>
    <xf borderId="2" fillId="6" fontId="3" numFmtId="0" xfId="0" applyAlignment="1" applyBorder="1" applyFont="1">
      <alignment horizontal="center" readingOrder="0"/>
    </xf>
    <xf borderId="6" fillId="2" fontId="4" numFmtId="0" xfId="0" applyAlignment="1" applyBorder="1" applyFont="1">
      <alignment readingOrder="0"/>
    </xf>
    <xf borderId="6" fillId="12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textRotation="9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6" fillId="4" fontId="3" numFmtId="0" xfId="0" applyBorder="1" applyFont="1"/>
    <xf borderId="6" fillId="2" fontId="5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readingOrder="0" vertical="center"/>
    </xf>
    <xf borderId="5" fillId="2" fontId="2" numFmtId="0" xfId="0" applyBorder="1" applyFont="1"/>
    <xf borderId="6" fillId="2" fontId="3" numFmtId="0" xfId="0" applyAlignment="1" applyBorder="1" applyFont="1">
      <alignment horizontal="center" readingOrder="0"/>
    </xf>
    <xf borderId="1" fillId="16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Font="1"/>
    <xf borderId="6" fillId="17" fontId="3" numFmtId="0" xfId="0" applyAlignment="1" applyBorder="1" applyFont="1">
      <alignment horizontal="center" readingOrder="0" vertical="center"/>
    </xf>
    <xf borderId="6" fillId="13" fontId="3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6" fillId="4" fontId="3" numFmtId="0" xfId="0" applyAlignment="1" applyBorder="1" applyFont="1">
      <alignment readingOrder="0" vertical="bottom"/>
    </xf>
    <xf borderId="0" fillId="5" fontId="1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6" fillId="5" fontId="3" numFmtId="0" xfId="0" applyAlignment="1" applyBorder="1" applyFont="1">
      <alignment readingOrder="0"/>
    </xf>
    <xf borderId="0" fillId="2" fontId="1" numFmtId="0" xfId="0" applyAlignment="1" applyFont="1">
      <alignment horizontal="center" vertical="center"/>
    </xf>
    <xf borderId="6" fillId="18" fontId="3" numFmtId="0" xfId="0" applyAlignment="1" applyBorder="1" applyFill="1" applyFont="1">
      <alignment horizontal="center" readingOrder="0"/>
    </xf>
    <xf borderId="0" fillId="5" fontId="3" numFmtId="0" xfId="0" applyAlignment="1" applyFont="1">
      <alignment horizontal="center" readingOrder="0" vertical="center"/>
    </xf>
    <xf borderId="2" fillId="6" fontId="3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 readingOrder="0" vertical="center"/>
    </xf>
    <xf borderId="0" fillId="5" fontId="3" numFmtId="0" xfId="0" applyAlignment="1" applyFont="1">
      <alignment horizontal="center"/>
    </xf>
    <xf borderId="6" fillId="0" fontId="3" numFmtId="0" xfId="0" applyAlignment="1" applyBorder="1" applyFont="1">
      <alignment horizontal="center" readingOrder="0" vertical="bottom"/>
    </xf>
    <xf borderId="0" fillId="11" fontId="3" numFmtId="0" xfId="0" applyAlignment="1" applyFont="1">
      <alignment horizontal="center" readingOrder="0"/>
    </xf>
    <xf borderId="6" fillId="0" fontId="7" numFmtId="0" xfId="0" applyBorder="1" applyFont="1"/>
    <xf borderId="6" fillId="0" fontId="4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5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0" fontId="3" numFmtId="49" xfId="0" applyAlignment="1" applyBorder="1" applyFont="1" applyNumberFormat="1">
      <alignment readingOrder="0" vertical="bottom"/>
    </xf>
    <xf borderId="6" fillId="0" fontId="8" numFmtId="0" xfId="0" applyAlignment="1" applyBorder="1" applyFont="1">
      <alignment readingOrder="0" shrinkToFit="0" vertical="bottom" wrapText="0"/>
    </xf>
    <xf borderId="6" fillId="0" fontId="3" numFmtId="164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0" fontId="3" numFmtId="49" xfId="0" applyAlignment="1" applyBorder="1" applyFont="1" applyNumberFormat="1">
      <alignment horizontal="center" vertical="bottom"/>
    </xf>
    <xf borderId="0" fillId="0" fontId="3" numFmtId="0" xfId="0" applyAlignment="1" applyFont="1">
      <alignment vertical="bottom"/>
    </xf>
    <xf borderId="6" fillId="0" fontId="3" numFmtId="49" xfId="0" applyAlignment="1" applyBorder="1" applyFont="1" applyNumberFormat="1">
      <alignment vertical="bottom"/>
    </xf>
    <xf borderId="6" fillId="0" fontId="9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vertical="bottom"/>
    </xf>
    <xf borderId="6" fillId="0" fontId="3" numFmtId="49" xfId="0" applyAlignment="1" applyBorder="1" applyFont="1" applyNumberFormat="1">
      <alignment horizontal="center" readingOrder="0" vertical="bottom"/>
    </xf>
    <xf borderId="6" fillId="0" fontId="11" numFmtId="164" xfId="0" applyAlignment="1" applyBorder="1" applyFont="1" applyNumberFormat="1">
      <alignment vertical="bottom"/>
    </xf>
    <xf borderId="6" fillId="19" fontId="12" numFmtId="0" xfId="0" applyAlignment="1" applyBorder="1" applyFill="1" applyFont="1">
      <alignment readingOrder="0" shrinkToFit="0" vertical="bottom" wrapText="0"/>
    </xf>
    <xf borderId="2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0" xfId="0" applyBorder="1" applyFont="1"/>
    <xf borderId="6" fillId="0" fontId="3" numFmtId="49" xfId="0" applyBorder="1" applyFont="1" applyNumberFormat="1"/>
    <xf borderId="6" fillId="0" fontId="3" numFmtId="49" xfId="0" applyAlignment="1" applyBorder="1" applyFont="1" applyNumberFormat="1">
      <alignment horizontal="center"/>
    </xf>
    <xf borderId="0" fillId="0" fontId="3" numFmtId="0" xfId="0" applyAlignment="1" applyFont="1">
      <alignment vertical="center"/>
    </xf>
    <xf borderId="6" fillId="0" fontId="3" numFmtId="49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vertical="bottom"/>
    </xf>
    <xf borderId="0" fillId="0" fontId="3" numFmtId="49" xfId="0" applyFont="1" applyNumberFormat="1"/>
    <xf borderId="6" fillId="2" fontId="3" numFmtId="0" xfId="0" applyAlignment="1" applyBorder="1" applyFont="1">
      <alignment vertical="bottom"/>
    </xf>
    <xf borderId="6" fillId="2" fontId="3" numFmtId="0" xfId="0" applyAlignment="1" applyBorder="1" applyFont="1">
      <alignment readingOrder="0" vertical="bottom"/>
    </xf>
    <xf borderId="6" fillId="2" fontId="3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readingOrder="0" vertical="bottom"/>
    </xf>
    <xf borderId="6" fillId="2" fontId="13" numFmtId="0" xfId="0" applyAlignment="1" applyBorder="1" applyFont="1">
      <alignment horizontal="left" readingOrder="0" shrinkToFit="0" vertical="bottom" wrapText="0"/>
    </xf>
    <xf borderId="6" fillId="2" fontId="13" numFmtId="49" xfId="0" applyAlignment="1" applyBorder="1" applyFont="1" applyNumberFormat="1">
      <alignment horizontal="left" readingOrder="0" shrinkToFit="0" vertical="bottom" wrapText="0"/>
    </xf>
    <xf borderId="6" fillId="0" fontId="6" numFmtId="0" xfId="0" applyAlignment="1" applyBorder="1" applyFont="1">
      <alignment readingOrder="0" vertical="bottom"/>
    </xf>
    <xf borderId="6" fillId="14" fontId="3" numFmtId="0" xfId="0" applyAlignment="1" applyBorder="1" applyFont="1">
      <alignment horizontal="center" vertical="bottom"/>
    </xf>
    <xf borderId="6" fillId="14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left" readingOrder="0"/>
    </xf>
    <xf borderId="2" fillId="20" fontId="14" numFmtId="0" xfId="0" applyAlignment="1" applyBorder="1" applyFill="1" applyFont="1">
      <alignment horizontal="center" readingOrder="0" vertical="center"/>
    </xf>
    <xf borderId="2" fillId="20" fontId="14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vertical="center"/>
    </xf>
    <xf borderId="6" fillId="14" fontId="15" numFmtId="0" xfId="0" applyAlignment="1" applyBorder="1" applyFont="1">
      <alignment horizontal="center" readingOrder="0" shrinkToFit="0" vertical="center" wrapText="0"/>
    </xf>
    <xf borderId="6" fillId="14" fontId="15" numFmtId="0" xfId="0" applyAlignment="1" applyBorder="1" applyFont="1">
      <alignment horizontal="center" readingOrder="0" vertical="center"/>
    </xf>
    <xf borderId="6" fillId="14" fontId="16" numFmtId="0" xfId="0" applyAlignment="1" applyBorder="1" applyFont="1">
      <alignment horizontal="center" readingOrder="0" vertical="center"/>
    </xf>
    <xf borderId="6" fillId="14" fontId="17" numFmtId="0" xfId="0" applyAlignment="1" applyBorder="1" applyFont="1">
      <alignment horizontal="left" readingOrder="0" shrinkToFit="0" vertical="center" wrapText="0"/>
    </xf>
    <xf borderId="7" fillId="21" fontId="15" numFmtId="0" xfId="0" applyAlignment="1" applyBorder="1" applyFill="1" applyFont="1">
      <alignment horizontal="center" readingOrder="0" shrinkToFit="0" vertical="center" wrapText="0"/>
    </xf>
    <xf borderId="7" fillId="21" fontId="15" numFmtId="0" xfId="0" applyAlignment="1" applyBorder="1" applyFont="1">
      <alignment horizontal="center" readingOrder="0" vertical="center"/>
    </xf>
    <xf borderId="7" fillId="0" fontId="18" numFmtId="0" xfId="0" applyAlignment="1" applyBorder="1" applyFont="1">
      <alignment horizontal="center" readingOrder="0" shrinkToFit="0" vertical="center" wrapText="0"/>
    </xf>
    <xf borderId="7" fillId="21" fontId="19" numFmtId="0" xfId="0" applyAlignment="1" applyBorder="1" applyFont="1">
      <alignment horizontal="center" readingOrder="0" shrinkToFit="0" vertical="center" wrapText="0"/>
    </xf>
    <xf borderId="6" fillId="21" fontId="20" numFmtId="0" xfId="0" applyAlignment="1" applyBorder="1" applyFont="1">
      <alignment horizontal="center" readingOrder="0" shrinkToFit="0" vertical="center" wrapText="0"/>
    </xf>
    <xf borderId="6" fillId="21" fontId="21" numFmtId="0" xfId="0" applyAlignment="1" applyBorder="1" applyFont="1">
      <alignment horizontal="left" readingOrder="0" vertical="center"/>
    </xf>
    <xf borderId="0" fillId="21" fontId="16" numFmtId="0" xfId="0" applyAlignment="1" applyFont="1">
      <alignment horizontal="center" readingOrder="0" shrinkToFit="0" vertical="center" wrapText="0"/>
    </xf>
    <xf borderId="7" fillId="21" fontId="22" numFmtId="0" xfId="0" applyAlignment="1" applyBorder="1" applyFont="1">
      <alignment horizontal="center" readingOrder="0" shrinkToFit="0" vertical="center" wrapText="0"/>
    </xf>
    <xf borderId="6" fillId="21" fontId="15" numFmtId="0" xfId="0" applyAlignment="1" applyBorder="1" applyFont="1">
      <alignment horizontal="center" readingOrder="0" shrinkToFit="0" vertical="center" wrapText="0"/>
    </xf>
    <xf borderId="6" fillId="21" fontId="21" numFmtId="0" xfId="0" applyAlignment="1" applyBorder="1" applyFont="1">
      <alignment horizontal="left" readingOrder="0" shrinkToFit="0" vertical="center" wrapText="0"/>
    </xf>
    <xf borderId="7" fillId="0" fontId="23" numFmtId="0" xfId="0" applyAlignment="1" applyBorder="1" applyFont="1">
      <alignment horizontal="center" readingOrder="0" vertical="center"/>
    </xf>
    <xf borderId="7" fillId="21" fontId="19" numFmtId="0" xfId="0" applyAlignment="1" applyBorder="1" applyFont="1">
      <alignment horizontal="center" readingOrder="0" vertical="center"/>
    </xf>
    <xf borderId="6" fillId="21" fontId="16" numFmtId="0" xfId="0" applyAlignment="1" applyBorder="1" applyFont="1">
      <alignment readingOrder="0" shrinkToFit="0" vertical="center" wrapText="0"/>
    </xf>
    <xf borderId="10" fillId="21" fontId="20" numFmtId="0" xfId="0" applyAlignment="1" applyBorder="1" applyFont="1">
      <alignment horizontal="center" readingOrder="0" vertical="center"/>
    </xf>
    <xf borderId="0" fillId="21" fontId="20" numFmtId="0" xfId="0" applyAlignment="1" applyFont="1">
      <alignment horizontal="center" readingOrder="0" vertical="center"/>
    </xf>
    <xf borderId="6" fillId="21" fontId="24" numFmtId="0" xfId="0" applyAlignment="1" applyBorder="1" applyFont="1">
      <alignment horizontal="left" readingOrder="0" shrinkToFit="0" vertical="center" wrapText="0"/>
    </xf>
    <xf borderId="6" fillId="21" fontId="20" numFmtId="0" xfId="0" applyAlignment="1" applyBorder="1" applyFont="1">
      <alignment horizontal="center" readingOrder="0" vertical="center"/>
    </xf>
    <xf borderId="1" fillId="14" fontId="15" numFmtId="0" xfId="0" applyAlignment="1" applyBorder="1" applyFont="1">
      <alignment horizontal="center" readingOrder="0" shrinkToFit="0" vertical="center" wrapText="0"/>
    </xf>
    <xf borderId="7" fillId="14" fontId="15" numFmtId="0" xfId="0" applyAlignment="1" applyBorder="1" applyFont="1">
      <alignment horizontal="center" readingOrder="0" shrinkToFit="0" vertical="center" wrapText="0"/>
    </xf>
    <xf borderId="7" fillId="14" fontId="15" numFmtId="0" xfId="0" applyAlignment="1" applyBorder="1" applyFont="1">
      <alignment horizontal="center" readingOrder="0" vertical="center"/>
    </xf>
    <xf borderId="1" fillId="14" fontId="15" numFmtId="0" xfId="0" applyAlignment="1" applyBorder="1" applyFont="1">
      <alignment horizontal="center" readingOrder="0" vertical="center"/>
    </xf>
    <xf borderId="7" fillId="14" fontId="19" numFmtId="0" xfId="0" applyAlignment="1" applyBorder="1" applyFont="1">
      <alignment horizontal="center" readingOrder="0" vertical="center"/>
    </xf>
    <xf borderId="6" fillId="14" fontId="25" numFmtId="0" xfId="0" applyAlignment="1" applyBorder="1" applyFont="1">
      <alignment readingOrder="0" shrinkToFit="0" vertical="center" wrapText="0"/>
    </xf>
    <xf borderId="6" fillId="14" fontId="26" numFmtId="0" xfId="0" applyAlignment="1" applyBorder="1" applyFont="1">
      <alignment horizontal="center" readingOrder="0" shrinkToFit="0" vertical="center" wrapText="0"/>
    </xf>
    <xf borderId="7" fillId="0" fontId="27" numFmtId="0" xfId="0" applyAlignment="1" applyBorder="1" applyFont="1">
      <alignment horizontal="center" readingOrder="0" shrinkToFit="0" vertical="center" wrapText="0"/>
    </xf>
    <xf borderId="7" fillId="14" fontId="19" numFmtId="0" xfId="0" applyAlignment="1" applyBorder="1" applyFont="1">
      <alignment horizontal="center" readingOrder="0" shrinkToFit="0" vertical="center" wrapText="0"/>
    </xf>
    <xf borderId="7" fillId="14" fontId="28" numFmtId="0" xfId="0" applyAlignment="1" applyBorder="1" applyFont="1">
      <alignment horizontal="center" readingOrder="0" shrinkToFit="0" vertical="center" wrapText="0"/>
    </xf>
    <xf borderId="1" fillId="7" fontId="15" numFmtId="0" xfId="0" applyAlignment="1" applyBorder="1" applyFont="1">
      <alignment horizontal="center" readingOrder="0" shrinkToFit="0" vertical="center" wrapText="0"/>
    </xf>
    <xf borderId="7" fillId="7" fontId="15" numFmtId="0" xfId="0" applyAlignment="1" applyBorder="1" applyFont="1">
      <alignment horizontal="center" readingOrder="0" shrinkToFit="0" vertical="center" wrapText="0"/>
    </xf>
    <xf borderId="7" fillId="7" fontId="15" numFmtId="0" xfId="0" applyAlignment="1" applyBorder="1" applyFont="1">
      <alignment horizontal="center" readingOrder="0" vertical="center"/>
    </xf>
    <xf borderId="7" fillId="7" fontId="29" numFmtId="0" xfId="0" applyAlignment="1" applyBorder="1" applyFont="1">
      <alignment horizontal="center" readingOrder="0" vertical="center"/>
    </xf>
    <xf borderId="7" fillId="7" fontId="19" numFmtId="0" xfId="0" applyAlignment="1" applyBorder="1" applyFont="1">
      <alignment horizontal="center" readingOrder="0" vertical="center"/>
    </xf>
    <xf borderId="6" fillId="7" fontId="20" numFmtId="0" xfId="0" applyAlignment="1" applyBorder="1" applyFont="1">
      <alignment horizontal="center" readingOrder="0" shrinkToFit="0" vertical="center" wrapText="0"/>
    </xf>
    <xf borderId="6" fillId="7" fontId="21" numFmtId="0" xfId="0" applyAlignment="1" applyBorder="1" applyFont="1">
      <alignment horizontal="left" readingOrder="0" shrinkToFit="0" vertical="center" wrapText="0"/>
    </xf>
    <xf borderId="7" fillId="7" fontId="19" numFmtId="0" xfId="0" applyAlignment="1" applyBorder="1" applyFont="1">
      <alignment horizontal="center" readingOrder="0" shrinkToFit="0" vertical="center" wrapText="0"/>
    </xf>
    <xf borderId="6" fillId="7" fontId="17" numFmtId="0" xfId="0" applyAlignment="1" applyBorder="1" applyFont="1">
      <alignment readingOrder="0" shrinkToFit="0" vertical="center" wrapText="0"/>
    </xf>
    <xf borderId="0" fillId="7" fontId="16" numFmtId="0" xfId="0" applyAlignment="1" applyFont="1">
      <alignment readingOrder="0" shrinkToFit="0" vertical="center" wrapText="0"/>
    </xf>
    <xf borderId="1" fillId="7" fontId="15" numFmtId="0" xfId="0" applyAlignment="1" applyBorder="1" applyFont="1">
      <alignment horizontal="center" readingOrder="0" vertical="center"/>
    </xf>
    <xf borderId="6" fillId="7" fontId="15" numFmtId="0" xfId="0" applyAlignment="1" applyBorder="1" applyFont="1">
      <alignment horizontal="center" readingOrder="0" shrinkToFit="0" vertical="center" wrapText="0"/>
    </xf>
    <xf borderId="6" fillId="7" fontId="17" numFmtId="0" xfId="0" applyAlignment="1" applyBorder="1" applyFont="1">
      <alignment horizontal="left" readingOrder="0" shrinkToFit="0" vertical="center" wrapText="0"/>
    </xf>
    <xf borderId="6" fillId="7" fontId="15" numFmtId="0" xfId="0" applyAlignment="1" applyBorder="1" applyFont="1">
      <alignment horizontal="center" readingOrder="0" shrinkToFit="0" wrapText="0"/>
    </xf>
    <xf borderId="6" fillId="7" fontId="17" numFmtId="0" xfId="0" applyAlignment="1" applyBorder="1" applyFont="1">
      <alignment horizontal="left" readingOrder="0" shrinkToFit="0" wrapText="0"/>
    </xf>
    <xf borderId="1" fillId="22" fontId="15" numFmtId="0" xfId="0" applyAlignment="1" applyBorder="1" applyFill="1" applyFont="1">
      <alignment horizontal="center" readingOrder="0" shrinkToFit="0" vertical="center" wrapText="0"/>
    </xf>
    <xf borderId="7" fillId="22" fontId="15" numFmtId="0" xfId="0" applyAlignment="1" applyBorder="1" applyFont="1">
      <alignment horizontal="center" readingOrder="0" shrinkToFit="0" vertical="center" wrapText="0"/>
    </xf>
    <xf borderId="7" fillId="22" fontId="15" numFmtId="0" xfId="0" applyAlignment="1" applyBorder="1" applyFont="1">
      <alignment horizontal="center" readingOrder="0" vertical="center"/>
    </xf>
    <xf borderId="1" fillId="22" fontId="15" numFmtId="0" xfId="0" applyAlignment="1" applyBorder="1" applyFont="1">
      <alignment horizontal="center" readingOrder="0" vertical="center"/>
    </xf>
    <xf borderId="7" fillId="22" fontId="19" numFmtId="0" xfId="0" applyAlignment="1" applyBorder="1" applyFont="1">
      <alignment horizontal="center" readingOrder="0" shrinkToFit="0" vertical="center" wrapText="0"/>
    </xf>
    <xf borderId="6" fillId="22" fontId="20" numFmtId="0" xfId="0" applyAlignment="1" applyBorder="1" applyFont="1">
      <alignment horizontal="center" readingOrder="0" shrinkToFit="0" vertical="center" wrapText="0"/>
    </xf>
    <xf borderId="6" fillId="22" fontId="21" numFmtId="0" xfId="0" applyAlignment="1" applyBorder="1" applyFont="1">
      <alignment horizontal="left" readingOrder="0" vertical="center"/>
    </xf>
    <xf borderId="6" fillId="22" fontId="21" numFmtId="0" xfId="0" applyAlignment="1" applyBorder="1" applyFont="1">
      <alignment horizontal="left" readingOrder="0" shrinkToFit="0" vertical="center" wrapText="0"/>
    </xf>
    <xf borderId="6" fillId="22" fontId="15" numFmtId="0" xfId="0" applyAlignment="1" applyBorder="1" applyFont="1">
      <alignment horizontal="center" readingOrder="0" shrinkToFit="0" vertical="center" wrapText="0"/>
    </xf>
    <xf borderId="7" fillId="22" fontId="30" numFmtId="0" xfId="0" applyAlignment="1" applyBorder="1" applyFont="1">
      <alignment horizontal="center" readingOrder="0" vertical="center"/>
    </xf>
    <xf borderId="7" fillId="22" fontId="19" numFmtId="0" xfId="0" applyAlignment="1" applyBorder="1" applyFont="1">
      <alignment horizontal="center" readingOrder="0" vertical="center"/>
    </xf>
    <xf borderId="6" fillId="22" fontId="16" numFmtId="0" xfId="0" applyAlignment="1" applyBorder="1" applyFont="1">
      <alignment readingOrder="0" shrinkToFit="0" vertical="center" wrapText="0"/>
    </xf>
    <xf borderId="10" fillId="22" fontId="20" numFmtId="0" xfId="0" applyAlignment="1" applyBorder="1" applyFont="1">
      <alignment horizontal="center" readingOrder="0" shrinkToFit="0" vertical="center" wrapText="0"/>
    </xf>
    <xf borderId="0" fillId="22" fontId="25" numFmtId="0" xfId="0" applyAlignment="1" applyFont="1">
      <alignment horizontal="center" readingOrder="0" shrinkToFit="0" vertical="center" wrapText="0"/>
    </xf>
    <xf borderId="6" fillId="22" fontId="24" numFmtId="0" xfId="0" applyAlignment="1" applyBorder="1" applyFont="1">
      <alignment horizontal="left" readingOrder="0" shrinkToFit="0" vertical="center" wrapText="0"/>
    </xf>
    <xf borderId="1" fillId="23" fontId="15" numFmtId="0" xfId="0" applyAlignment="1" applyBorder="1" applyFill="1" applyFont="1">
      <alignment horizontal="center" readingOrder="0" shrinkToFit="0" vertical="center" wrapText="0"/>
    </xf>
    <xf borderId="7" fillId="23" fontId="15" numFmtId="0" xfId="0" applyAlignment="1" applyBorder="1" applyFont="1">
      <alignment horizontal="center" readingOrder="0" shrinkToFit="0" vertical="center" wrapText="0"/>
    </xf>
    <xf borderId="7" fillId="23" fontId="15" numFmtId="0" xfId="0" applyAlignment="1" applyBorder="1" applyFont="1">
      <alignment horizontal="center" readingOrder="0" vertical="center"/>
    </xf>
    <xf borderId="1" fillId="23" fontId="15" numFmtId="0" xfId="0" applyAlignment="1" applyBorder="1" applyFont="1">
      <alignment horizontal="center" readingOrder="0" vertical="center"/>
    </xf>
    <xf borderId="1" fillId="0" fontId="31" numFmtId="0" xfId="0" applyAlignment="1" applyBorder="1" applyFont="1">
      <alignment horizontal="center" readingOrder="0" shrinkToFit="0" vertical="center" wrapText="0"/>
    </xf>
    <xf borderId="1" fillId="23" fontId="19" numFmtId="0" xfId="0" applyAlignment="1" applyBorder="1" applyFont="1">
      <alignment horizontal="center" readingOrder="0" shrinkToFit="0" vertical="center" wrapText="0"/>
    </xf>
    <xf borderId="6" fillId="23" fontId="20" numFmtId="0" xfId="0" applyAlignment="1" applyBorder="1" applyFont="1">
      <alignment horizontal="center" readingOrder="0" shrinkToFit="0" vertical="center" wrapText="0"/>
    </xf>
    <xf borderId="0" fillId="23" fontId="16" numFmtId="0" xfId="0" applyAlignment="1" applyFont="1">
      <alignment readingOrder="0" shrinkToFit="0" vertical="center" wrapText="0"/>
    </xf>
    <xf borderId="6" fillId="23" fontId="21" numFmtId="0" xfId="0" applyAlignment="1" applyBorder="1" applyFont="1">
      <alignment horizontal="left" readingOrder="0" shrinkToFit="0" vertical="center" wrapText="0"/>
    </xf>
    <xf borderId="7" fillId="23" fontId="19" numFmtId="0" xfId="0" applyAlignment="1" applyBorder="1" applyFont="1">
      <alignment horizontal="center" readingOrder="0" vertical="center"/>
    </xf>
    <xf borderId="7" fillId="23" fontId="19" numFmtId="0" xfId="0" applyAlignment="1" applyBorder="1" applyFont="1">
      <alignment horizontal="center" readingOrder="0" shrinkToFit="0" vertical="center" wrapText="0"/>
    </xf>
    <xf borderId="6" fillId="23" fontId="16" numFmtId="0" xfId="0" applyAlignment="1" applyBorder="1" applyFont="1">
      <alignment readingOrder="0" shrinkToFit="0" vertical="center" wrapText="0"/>
    </xf>
    <xf borderId="6" fillId="23" fontId="20" numFmtId="0" xfId="0" applyAlignment="1" applyBorder="1" applyFont="1">
      <alignment horizontal="center" readingOrder="0" vertical="center"/>
    </xf>
    <xf borderId="6" fillId="23" fontId="21" numFmtId="0" xfId="0" applyAlignment="1" applyBorder="1" applyFont="1">
      <alignment horizontal="left" readingOrder="0" vertical="center"/>
    </xf>
    <xf borderId="1" fillId="24" fontId="15" numFmtId="0" xfId="0" applyAlignment="1" applyBorder="1" applyFill="1" applyFont="1">
      <alignment horizontal="center" readingOrder="0" shrinkToFit="0" vertical="center" wrapText="0"/>
    </xf>
    <xf borderId="6" fillId="24" fontId="15" numFmtId="0" xfId="0" applyAlignment="1" applyBorder="1" applyFont="1">
      <alignment horizontal="center" readingOrder="0" shrinkToFit="0" vertical="center" wrapText="0"/>
    </xf>
    <xf borderId="6" fillId="24" fontId="15" numFmtId="0" xfId="0" applyAlignment="1" applyBorder="1" applyFont="1">
      <alignment horizontal="center" readingOrder="0" vertical="center"/>
    </xf>
    <xf borderId="1" fillId="24" fontId="15" numFmtId="0" xfId="0" applyAlignment="1" applyBorder="1" applyFont="1">
      <alignment horizontal="center" readingOrder="0" vertical="center"/>
    </xf>
    <xf borderId="6" fillId="25" fontId="15" numFmtId="0" xfId="0" applyAlignment="1" applyBorder="1" applyFill="1" applyFont="1">
      <alignment horizontal="center" readingOrder="0" shrinkToFit="0" vertical="center" wrapText="0"/>
    </xf>
    <xf borderId="6" fillId="25" fontId="32" numFmtId="0" xfId="0" applyAlignment="1" applyBorder="1" applyFont="1">
      <alignment horizontal="center" readingOrder="0" shrinkToFit="0" vertical="center" wrapText="0"/>
    </xf>
    <xf borderId="6" fillId="25" fontId="19" numFmtId="0" xfId="0" applyAlignment="1" applyBorder="1" applyFont="1">
      <alignment horizontal="center" readingOrder="0" shrinkToFit="0" vertical="center" wrapText="0"/>
    </xf>
    <xf borderId="6" fillId="24" fontId="20" numFmtId="0" xfId="0" applyAlignment="1" applyBorder="1" applyFont="1">
      <alignment horizontal="center" readingOrder="0" shrinkToFit="0" vertical="center" wrapText="0"/>
    </xf>
    <xf borderId="6" fillId="24" fontId="21" numFmtId="0" xfId="0" applyAlignment="1" applyBorder="1" applyFont="1">
      <alignment horizontal="left" readingOrder="0" shrinkToFit="0" vertical="center" wrapText="0"/>
    </xf>
    <xf borderId="7" fillId="24" fontId="19" numFmtId="0" xfId="0" applyAlignment="1" applyBorder="1" applyFont="1">
      <alignment horizontal="center" readingOrder="0" shrinkToFit="0" vertical="center" wrapText="0"/>
    </xf>
    <xf borderId="0" fillId="0" fontId="16" numFmtId="0" xfId="0" applyAlignment="1" applyFont="1">
      <alignment readingOrder="0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6" fillId="14" fontId="15" numFmtId="0" xfId="0" applyAlignment="1" applyBorder="1" applyFont="1">
      <alignment readingOrder="0" shrinkToFit="0" vertical="center" wrapText="0"/>
    </xf>
    <xf borderId="6" fillId="14" fontId="20" numFmtId="0" xfId="0" applyAlignment="1" applyBorder="1" applyFont="1">
      <alignment horizontal="center" readingOrder="0" shrinkToFit="0" vertical="center" wrapText="0"/>
    </xf>
    <xf borderId="6" fillId="14" fontId="20" numFmtId="0" xfId="0" applyAlignment="1" applyBorder="1" applyFont="1">
      <alignment horizontal="left" readingOrder="0" vertical="center"/>
    </xf>
    <xf borderId="6" fillId="14" fontId="20" numFmtId="0" xfId="0" applyAlignment="1" applyBorder="1" applyFont="1">
      <alignment horizontal="left" readingOrder="0" shrinkToFit="0" vertical="center" wrapText="0"/>
    </xf>
    <xf borderId="6" fillId="14" fontId="21" numFmtId="0" xfId="0" applyAlignment="1" applyBorder="1" applyFont="1">
      <alignment horizontal="left" readingOrder="0" shrinkToFit="0" vertical="center" wrapText="0"/>
    </xf>
    <xf borderId="1" fillId="0" fontId="33" numFmtId="0" xfId="0" applyAlignment="1" applyBorder="1" applyFont="1">
      <alignment horizontal="center" readingOrder="0" vertical="center"/>
    </xf>
    <xf borderId="1" fillId="14" fontId="19" numFmtId="0" xfId="0" applyAlignment="1" applyBorder="1" applyFont="1">
      <alignment horizontal="center" readingOrder="0" vertical="center"/>
    </xf>
    <xf borderId="1" fillId="14" fontId="17" numFmtId="0" xfId="0" applyAlignment="1" applyBorder="1" applyFont="1">
      <alignment horizontal="left" readingOrder="0" shrinkToFit="0" vertical="center" wrapText="0"/>
    </xf>
    <xf borderId="11" fillId="14" fontId="15" numFmtId="0" xfId="0" applyAlignment="1" applyBorder="1" applyFont="1">
      <alignment horizontal="center" readingOrder="0" shrinkToFit="0" vertical="center" wrapText="0"/>
    </xf>
    <xf borderId="1" fillId="26" fontId="15" numFmtId="0" xfId="0" applyAlignment="1" applyBorder="1" applyFill="1" applyFont="1">
      <alignment horizontal="center" readingOrder="0" shrinkToFit="0" vertical="center" wrapText="0"/>
    </xf>
    <xf borderId="7" fillId="26" fontId="15" numFmtId="0" xfId="0" applyAlignment="1" applyBorder="1" applyFont="1">
      <alignment horizontal="center" readingOrder="0" shrinkToFit="0" vertical="center" wrapText="0"/>
    </xf>
    <xf borderId="7" fillId="26" fontId="15" numFmtId="0" xfId="0" applyAlignment="1" applyBorder="1" applyFont="1">
      <alignment horizontal="center" readingOrder="0" vertical="center"/>
    </xf>
    <xf borderId="1" fillId="26" fontId="15" numFmtId="0" xfId="0" applyAlignment="1" applyBorder="1" applyFont="1">
      <alignment horizontal="center" readingOrder="0" vertical="center"/>
    </xf>
    <xf borderId="7" fillId="26" fontId="19" numFmtId="0" xfId="0" applyAlignment="1" applyBorder="1" applyFont="1">
      <alignment horizontal="center" readingOrder="0" shrinkToFit="0" vertical="center" wrapText="0"/>
    </xf>
    <xf borderId="6" fillId="26" fontId="20" numFmtId="0" xfId="0" applyAlignment="1" applyBorder="1" applyFont="1">
      <alignment horizontal="center" readingOrder="0" shrinkToFit="0" vertical="center" wrapText="0"/>
    </xf>
    <xf borderId="6" fillId="26" fontId="16" numFmtId="0" xfId="0" applyAlignment="1" applyBorder="1" applyFont="1">
      <alignment readingOrder="0" shrinkToFit="0" vertical="center" wrapText="0"/>
    </xf>
    <xf borderId="6" fillId="26" fontId="15" numFmtId="0" xfId="0" applyAlignment="1" applyBorder="1" applyFont="1">
      <alignment horizontal="center" readingOrder="0" shrinkToFit="0" vertical="center" wrapText="0"/>
    </xf>
    <xf borderId="7" fillId="26" fontId="19" numFmtId="0" xfId="0" applyAlignment="1" applyBorder="1" applyFont="1">
      <alignment horizontal="center" readingOrder="0" vertical="center"/>
    </xf>
    <xf borderId="6" fillId="26" fontId="21" numFmtId="0" xfId="0" applyAlignment="1" applyBorder="1" applyFont="1">
      <alignment horizontal="left" readingOrder="0" shrinkToFit="0" vertical="center" wrapText="0"/>
    </xf>
    <xf borderId="1" fillId="27" fontId="15" numFmtId="0" xfId="0" applyAlignment="1" applyBorder="1" applyFill="1" applyFont="1">
      <alignment horizontal="center" readingOrder="0" shrinkToFit="0" vertical="center" wrapText="0"/>
    </xf>
    <xf borderId="1" fillId="27" fontId="15" numFmtId="0" xfId="0" applyAlignment="1" applyBorder="1" applyFont="1">
      <alignment horizontal="center" readingOrder="0" vertical="center"/>
    </xf>
    <xf borderId="1" fillId="27" fontId="19" numFmtId="0" xfId="0" applyAlignment="1" applyBorder="1" applyFont="1">
      <alignment horizontal="center" readingOrder="0" shrinkToFit="0" vertical="center" wrapText="0"/>
    </xf>
    <xf borderId="6" fillId="27" fontId="15" numFmtId="0" xfId="0" applyAlignment="1" applyBorder="1" applyFont="1">
      <alignment horizontal="center" readingOrder="0" vertical="center"/>
    </xf>
    <xf borderId="6" fillId="27" fontId="17" numFmtId="0" xfId="0" applyAlignment="1" applyBorder="1" applyFont="1">
      <alignment horizontal="left" readingOrder="0" vertical="center"/>
    </xf>
    <xf borderId="1" fillId="27" fontId="20" numFmtId="0" xfId="0" applyAlignment="1" applyBorder="1" applyFont="1">
      <alignment horizontal="center" readingOrder="0" shrinkToFit="0" vertical="center" wrapText="0"/>
    </xf>
    <xf borderId="6" fillId="27" fontId="15" numFmtId="0" xfId="0" applyAlignment="1" applyBorder="1" applyFont="1">
      <alignment horizontal="center" readingOrder="0" shrinkToFit="0" vertical="center" wrapText="0"/>
    </xf>
    <xf borderId="6" fillId="27" fontId="17" numFmtId="0" xfId="0" applyAlignment="1" applyBorder="1" applyFont="1">
      <alignment horizontal="left" readingOrder="0" shrinkToFit="0" vertical="center" wrapText="0"/>
    </xf>
    <xf borderId="7" fillId="27" fontId="19" numFmtId="0" xfId="0" applyAlignment="1" applyBorder="1" applyFont="1">
      <alignment horizontal="center" readingOrder="0" shrinkToFit="0" vertical="center" wrapText="0"/>
    </xf>
    <xf borderId="7" fillId="27" fontId="15" numFmtId="0" xfId="0" applyAlignment="1" applyBorder="1" applyFont="1">
      <alignment horizontal="center" readingOrder="0" vertical="center"/>
    </xf>
    <xf borderId="7" fillId="27" fontId="17" numFmtId="0" xfId="0" applyAlignment="1" applyBorder="1" applyFont="1">
      <alignment horizontal="left" readingOrder="0" vertical="center"/>
    </xf>
    <xf borderId="7" fillId="27" fontId="15" numFmtId="0" xfId="0" applyAlignment="1" applyBorder="1" applyFont="1">
      <alignment horizontal="center" readingOrder="0" shrinkToFit="0" vertical="center" wrapText="0"/>
    </xf>
    <xf borderId="7" fillId="3" fontId="15" numFmtId="0" xfId="0" applyAlignment="1" applyBorder="1" applyFont="1">
      <alignment horizontal="center" readingOrder="0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0" xfId="0" applyAlignment="1" applyBorder="1" applyFont="1">
      <alignment horizontal="center" vertical="center"/>
    </xf>
    <xf borderId="1" fillId="3" fontId="34" numFmtId="0" xfId="0" applyAlignment="1" applyBorder="1" applyFont="1">
      <alignment horizontal="center" readingOrder="0" vertical="center"/>
    </xf>
    <xf borderId="6" fillId="3" fontId="15" numFmtId="0" xfId="0" applyAlignment="1" applyBorder="1" applyFont="1">
      <alignment horizontal="center" readingOrder="0" vertical="center"/>
    </xf>
    <xf borderId="6" fillId="0" fontId="35" numFmtId="0" xfId="0" applyAlignment="1" applyBorder="1" applyFont="1">
      <alignment horizontal="center" readingOrder="0" vertical="center"/>
    </xf>
    <xf borderId="6" fillId="3" fontId="19" numFmtId="0" xfId="0" applyAlignment="1" applyBorder="1" applyFont="1">
      <alignment horizontal="center" readingOrder="0" vertical="center"/>
    </xf>
    <xf borderId="6" fillId="3" fontId="20" numFmtId="0" xfId="0" applyAlignment="1" applyBorder="1" applyFont="1">
      <alignment horizontal="center" readingOrder="0" shrinkToFit="0" vertical="center" wrapText="0"/>
    </xf>
    <xf borderId="6" fillId="3" fontId="21" numFmtId="0" xfId="0" applyAlignment="1" applyBorder="1" applyFont="1">
      <alignment horizontal="left" readingOrder="0" shrinkToFit="0" vertical="center" wrapText="0"/>
    </xf>
    <xf borderId="6" fillId="3" fontId="36" numFmtId="0" xfId="0" applyAlignment="1" applyBorder="1" applyFont="1">
      <alignment horizontal="center" readingOrder="0" vertical="center"/>
    </xf>
    <xf borderId="0" fillId="3" fontId="16" numFmtId="0" xfId="0" applyAlignment="1" applyFont="1">
      <alignment readingOrder="0" shrinkToFit="0" vertical="center" wrapText="0"/>
    </xf>
    <xf borderId="1" fillId="3" fontId="15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readingOrder="0" shrinkToFit="0" vertical="center" wrapText="0"/>
    </xf>
    <xf borderId="7" fillId="3" fontId="15" numFmtId="0" xfId="0" applyAlignment="1" applyBorder="1" applyFont="1">
      <alignment horizontal="center" shrinkToFit="0" vertical="center" wrapText="0"/>
    </xf>
    <xf borderId="7" fillId="3" fontId="19" numFmtId="0" xfId="0" applyAlignment="1" applyBorder="1" applyFont="1">
      <alignment horizontal="center" readingOrder="0" shrinkToFit="0" vertical="center" wrapText="0"/>
    </xf>
    <xf borderId="6" fillId="3" fontId="15" numFmtId="0" xfId="0" applyAlignment="1" applyBorder="1" applyFont="1">
      <alignment horizontal="center" shrinkToFit="0" vertical="center" wrapText="0"/>
    </xf>
    <xf borderId="6" fillId="0" fontId="37" numFmtId="0" xfId="0" applyAlignment="1" applyBorder="1" applyFont="1">
      <alignment horizontal="center" readingOrder="0" shrinkToFit="0" vertical="center" wrapText="0"/>
    </xf>
    <xf borderId="6" fillId="3" fontId="19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14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color theme="1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3">
    <tableStyle count="2" pivot="0" name="Saturday-style">
      <tableStyleElement dxfId="11" type="firstRowStripe"/>
      <tableStyleElement dxfId="12" type="secondRowStripe"/>
    </tableStyle>
    <tableStyle count="2" pivot="0" name="Sunday-style">
      <tableStyleElement dxfId="11" type="firstRowStripe"/>
      <tableStyleElement dxfId="12" type="secondRowStripe"/>
    </tableStyle>
    <tableStyle count="2" pivot="0" name="Monday-style">
      <tableStyleElement dxfId="11" type="firstRowStripe"/>
      <tableStyleElement dxfId="12" type="secondRowStripe"/>
    </tableStyle>
    <tableStyle count="2" pivot="0" name="Monday-style 2">
      <tableStyleElement dxfId="11" type="firstRowStripe"/>
      <tableStyleElement dxfId="12" type="secondRowStripe"/>
    </tableStyle>
    <tableStyle count="2" pivot="0" name="Tuesday-style">
      <tableStyleElement dxfId="12" type="firstRowStripe"/>
      <tableStyleElement dxfId="11" type="secondRowStripe"/>
    </tableStyle>
    <tableStyle count="2" pivot="0" name="Tuesday-style 2">
      <tableStyleElement dxfId="11" type="firstRowStripe"/>
      <tableStyleElement dxfId="12" type="secondRowStripe"/>
    </tableStyle>
    <tableStyle count="2" pivot="0" name="Wednesday-style">
      <tableStyleElement dxfId="11" type="firstRowStripe"/>
      <tableStyleElement dxfId="12" type="secondRowStripe"/>
    </tableStyle>
    <tableStyle count="2" pivot="0" name="Thursday-style">
      <tableStyleElement dxfId="11" type="firstRowStripe"/>
      <tableStyleElement dxfId="12" type="secondRowStripe"/>
    </tableStyle>
    <tableStyle count="2" pivot="0" name="Thursday-style 2">
      <tableStyleElement dxfId="11" type="firstRowStripe"/>
      <tableStyleElement dxfId="12" type="secondRowStripe"/>
    </tableStyle>
    <tableStyle count="2" pivot="0" name="Information-style">
      <tableStyleElement dxfId="13" type="firstRowStripe"/>
      <tableStyleElement dxfId="11" type="secondRowStripe"/>
    </tableStyle>
    <tableStyle count="2" pivot="0" name="Information-style 2">
      <tableStyleElement dxfId="13" type="firstRowStripe"/>
      <tableStyleElement dxfId="11" type="secondRowStripe"/>
    </tableStyle>
    <tableStyle count="2" pivot="0" name="Information-style 3">
      <tableStyleElement dxfId="13" type="firstRowStripe"/>
      <tableStyleElement dxfId="11" type="secondRowStripe"/>
    </tableStyle>
    <tableStyle count="2" pivot="0" name="Information-style 4">
      <tableStyleElement dxfId="13" type="firstRowStripe"/>
      <tableStyleElement dxfId="1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49:J49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aturday-style" showColumnStripes="0" showFirstColumn="1" showLastColumn="1" showRowStripes="1"/>
</table>
</file>

<file path=xl/tables/table2.xml><?xml version="1.0" encoding="utf-8"?>
<table xmlns="http://schemas.openxmlformats.org/spreadsheetml/2006/main" headerRowCount="0" ref="D49:J49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unday-style" showColumnStripes="0" showFirstColumn="1" showLastColumn="1" showRowStripes="1"/>
</table>
</file>

<file path=xl/tables/table3.xml><?xml version="1.0" encoding="utf-8"?>
<table xmlns="http://schemas.openxmlformats.org/spreadsheetml/2006/main" headerRowCount="0" ref="D49:J49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onday-style" showColumnStripes="0" showFirstColumn="1" showLastColumn="1" showRowStripes="1"/>
</table>
</file>

<file path=xl/tables/table4.xml><?xml version="1.0" encoding="utf-8"?>
<table xmlns="http://schemas.openxmlformats.org/spreadsheetml/2006/main" headerRowCount="0" ref="D50:J50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onday-style 2" showColumnStripes="0" showFirstColumn="1" showLastColumn="1" showRowStripes="1"/>
</table>
</file>

<file path=xl/tables/table5.xml><?xml version="1.0" encoding="utf-8"?>
<table xmlns="http://schemas.openxmlformats.org/spreadsheetml/2006/main" headerRowCount="0" ref="D10:D11" displayName="Table_5" name="Table_5" id="5">
  <tableColumns count="1">
    <tableColumn name="Column1" id="1"/>
  </tableColumns>
  <tableStyleInfo name="Tuesday-style" showColumnStripes="0" showFirstColumn="1" showLastColumn="1" showRowStripes="1"/>
</table>
</file>

<file path=xl/tables/table6.xml><?xml version="1.0" encoding="utf-8"?>
<table xmlns="http://schemas.openxmlformats.org/spreadsheetml/2006/main" headerRowCount="0" ref="D49:J49" displayName="Table_6" 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uesday-style 2" showColumnStripes="0" showFirstColumn="1" showLastColumn="1" showRowStripes="1"/>
</table>
</file>

<file path=xl/tables/table7.xml><?xml version="1.0" encoding="utf-8"?>
<table xmlns="http://schemas.openxmlformats.org/spreadsheetml/2006/main" headerRowCount="0" ref="D49:J49" displayName="Table_7" 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Wednesday-style" showColumnStripes="0" showFirstColumn="1" showLastColumn="1" showRowStripes="1"/>
</table>
</file>

<file path=xl/tables/table8.xml><?xml version="1.0" encoding="utf-8"?>
<table xmlns="http://schemas.openxmlformats.org/spreadsheetml/2006/main" headerRowCount="0" ref="D49:J49" displayName="Table_8" 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hursday-style" showColumnStripes="0" showFirstColumn="1" showLastColumn="1" showRowStripes="1"/>
</table>
</file>

<file path=xl/tables/table9.xml><?xml version="1.0" encoding="utf-8"?>
<table xmlns="http://schemas.openxmlformats.org/spreadsheetml/2006/main" headerRowCount="0" ref="D50:J50" displayName="Table_9" 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hursday-style 2" showColumnStripes="0" showFirstColumn="1" showLastColumn="1" showRowStripes="1"/>
</table>
</file>

<file path=xl/tables/table10.xml><?xml version="1.0" encoding="utf-8"?>
<table xmlns="http://schemas.openxmlformats.org/spreadsheetml/2006/main" headerRowCount="0" ref="N10:N11" displayName="Table_10" name="Table_10" id="10">
  <tableColumns count="1">
    <tableColumn name="Column1" id="1"/>
  </tableColumns>
  <tableStyleInfo name="Information-style" showColumnStripes="0" showFirstColumn="1" showLastColumn="1" showRowStripes="1"/>
</table>
</file>

<file path=xl/tables/table11.xml><?xml version="1.0" encoding="utf-8"?>
<table xmlns="http://schemas.openxmlformats.org/spreadsheetml/2006/main" headerRowCount="0" ref="O10:O11" displayName="Table_11" name="Table_11" id="11">
  <tableColumns count="1">
    <tableColumn name="Column1" id="1"/>
  </tableColumns>
  <tableStyleInfo name="Information-style 2" showColumnStripes="0" showFirstColumn="1" showLastColumn="1" showRowStripes="1"/>
</table>
</file>

<file path=xl/tables/table12.xml><?xml version="1.0" encoding="utf-8"?>
<table xmlns="http://schemas.openxmlformats.org/spreadsheetml/2006/main" headerRowCount="0" ref="B47:B53" displayName="Table_12" name="Table_12" id="12">
  <tableColumns count="1">
    <tableColumn name="Column1" id="1"/>
  </tableColumns>
  <tableStyleInfo name="Information-style 3" showColumnStripes="0" showFirstColumn="1" showLastColumn="1" showRowStripes="1"/>
</table>
</file>

<file path=xl/tables/table13.xml><?xml version="1.0" encoding="utf-8"?>
<table xmlns="http://schemas.openxmlformats.org/spreadsheetml/2006/main" headerRowCount="0" ref="C47:C55" displayName="Table_13" name="Table_13" id="13">
  <tableColumns count="1">
    <tableColumn name="Column1" id="1"/>
  </tableColumns>
  <tableStyleInfo name="Information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mailto:fayzul@vu.edu.bd" TargetMode="External"/><Relationship Id="rId42" Type="http://schemas.openxmlformats.org/officeDocument/2006/relationships/hyperlink" Target="mailto:mazeda@vu.edu.bd" TargetMode="External"/><Relationship Id="rId41" Type="http://schemas.openxmlformats.org/officeDocument/2006/relationships/hyperlink" Target="mailto:rakibul@vu.edu.bd" TargetMode="External"/><Relationship Id="rId44" Type="http://schemas.openxmlformats.org/officeDocument/2006/relationships/hyperlink" Target="mailto:adrita@vu.edu.bd" TargetMode="External"/><Relationship Id="rId43" Type="http://schemas.openxmlformats.org/officeDocument/2006/relationships/hyperlink" Target="mailto:adnan@vu.edu.bd" TargetMode="External"/><Relationship Id="rId46" Type="http://schemas.openxmlformats.org/officeDocument/2006/relationships/hyperlink" Target="mailto:shahara@vu.edu.bd" TargetMode="External"/><Relationship Id="rId45" Type="http://schemas.openxmlformats.org/officeDocument/2006/relationships/hyperlink" Target="mailto:rokaiya@vu.edu.bd" TargetMode="External"/><Relationship Id="rId1" Type="http://schemas.openxmlformats.org/officeDocument/2006/relationships/hyperlink" Target="mailto:head.cse@vu.edu.bd" TargetMode="External"/><Relationship Id="rId2" Type="http://schemas.openxmlformats.org/officeDocument/2006/relationships/hyperlink" Target="mailto:sabina@vu.edu.bd" TargetMode="External"/><Relationship Id="rId3" Type="http://schemas.openxmlformats.org/officeDocument/2006/relationships/hyperlink" Target="mailto:ahammad@vu.edu.bd" TargetMode="External"/><Relationship Id="rId4" Type="http://schemas.openxmlformats.org/officeDocument/2006/relationships/hyperlink" Target="mailto:mizanur@vu.edu.bd" TargetMode="External"/><Relationship Id="rId9" Type="http://schemas.openxmlformats.org/officeDocument/2006/relationships/hyperlink" Target="mailto:toufikul@vu.edu.bd" TargetMode="External"/><Relationship Id="rId48" Type="http://schemas.openxmlformats.org/officeDocument/2006/relationships/hyperlink" Target="mailto:afroza.islam@vu.edu.bd" TargetMode="External"/><Relationship Id="rId47" Type="http://schemas.openxmlformats.org/officeDocument/2006/relationships/hyperlink" Target="mailto:farhan@vu.edu.bd" TargetMode="External"/><Relationship Id="rId49" Type="http://schemas.openxmlformats.org/officeDocument/2006/relationships/hyperlink" Target="mailto:humayra@vu.edu.bd" TargetMode="External"/><Relationship Id="rId5" Type="http://schemas.openxmlformats.org/officeDocument/2006/relationships/hyperlink" Target="mailto:chaiti@vu.edu.bd" TargetMode="External"/><Relationship Id="rId6" Type="http://schemas.openxmlformats.org/officeDocument/2006/relationships/hyperlink" Target="mailto:jannat@vu.edu.bd" TargetMode="External"/><Relationship Id="rId7" Type="http://schemas.openxmlformats.org/officeDocument/2006/relationships/hyperlink" Target="mailto:sumaia@vu.edu.bd" TargetMode="External"/><Relationship Id="rId8" Type="http://schemas.openxmlformats.org/officeDocument/2006/relationships/hyperlink" Target="mailto:delwar@vu.edu.bd" TargetMode="External"/><Relationship Id="rId31" Type="http://schemas.openxmlformats.org/officeDocument/2006/relationships/hyperlink" Target="mailto:rinky@vu.edu.bd" TargetMode="External"/><Relationship Id="rId30" Type="http://schemas.openxmlformats.org/officeDocument/2006/relationships/hyperlink" Target="mailto:pallab@vu.edu.bd" TargetMode="External"/><Relationship Id="rId33" Type="http://schemas.openxmlformats.org/officeDocument/2006/relationships/hyperlink" Target="mailto:shorav@vu.edu.bd" TargetMode="External"/><Relationship Id="rId32" Type="http://schemas.openxmlformats.org/officeDocument/2006/relationships/hyperlink" Target="mailto:protik@vu.edu.bd" TargetMode="External"/><Relationship Id="rId35" Type="http://schemas.openxmlformats.org/officeDocument/2006/relationships/hyperlink" Target="mailto:taufiq@vu.edu.bd" TargetMode="External"/><Relationship Id="rId34" Type="http://schemas.openxmlformats.org/officeDocument/2006/relationships/hyperlink" Target="mailto:arshad@vu.edu.bd" TargetMode="External"/><Relationship Id="rId37" Type="http://schemas.openxmlformats.org/officeDocument/2006/relationships/hyperlink" Target="mailto:iffat@vu.edu.bd" TargetMode="External"/><Relationship Id="rId36" Type="http://schemas.openxmlformats.org/officeDocument/2006/relationships/hyperlink" Target="mailto:shova@vu.edu.bd" TargetMode="External"/><Relationship Id="rId39" Type="http://schemas.openxmlformats.org/officeDocument/2006/relationships/hyperlink" Target="mailto:susmita@vu.edu.bd" TargetMode="External"/><Relationship Id="rId38" Type="http://schemas.openxmlformats.org/officeDocument/2006/relationships/hyperlink" Target="mailto:nafia@vu.edu.bd" TargetMode="External"/><Relationship Id="rId62" Type="http://schemas.openxmlformats.org/officeDocument/2006/relationships/table" Target="../tables/table11.xml"/><Relationship Id="rId61" Type="http://schemas.openxmlformats.org/officeDocument/2006/relationships/table" Target="../tables/table10.xml"/><Relationship Id="rId20" Type="http://schemas.openxmlformats.org/officeDocument/2006/relationships/hyperlink" Target="mailto:mridha@vu.edu.bd" TargetMode="External"/><Relationship Id="rId64" Type="http://schemas.openxmlformats.org/officeDocument/2006/relationships/table" Target="../tables/table13.xml"/><Relationship Id="rId63" Type="http://schemas.openxmlformats.org/officeDocument/2006/relationships/table" Target="../tables/table12.xml"/><Relationship Id="rId22" Type="http://schemas.openxmlformats.org/officeDocument/2006/relationships/hyperlink" Target="mailto:jamil@vu.edu.bd" TargetMode="External"/><Relationship Id="rId21" Type="http://schemas.openxmlformats.org/officeDocument/2006/relationships/hyperlink" Target="mailto:ilham@vu.edu.bd" TargetMode="External"/><Relationship Id="rId24" Type="http://schemas.openxmlformats.org/officeDocument/2006/relationships/hyperlink" Target="mailto:mifta@vu.edu.bd" TargetMode="External"/><Relationship Id="rId23" Type="http://schemas.openxmlformats.org/officeDocument/2006/relationships/hyperlink" Target="mailto:shakil@vu.edu.bd" TargetMode="External"/><Relationship Id="rId26" Type="http://schemas.openxmlformats.org/officeDocument/2006/relationships/hyperlink" Target="mailto:sushmit@vu.edu.bd" TargetMode="External"/><Relationship Id="rId25" Type="http://schemas.openxmlformats.org/officeDocument/2006/relationships/hyperlink" Target="mailto:arun@vu.edu.bd" TargetMode="External"/><Relationship Id="rId28" Type="http://schemas.openxmlformats.org/officeDocument/2006/relationships/hyperlink" Target="mailto:mahfujur@vu.edu.bd" TargetMode="External"/><Relationship Id="rId27" Type="http://schemas.openxmlformats.org/officeDocument/2006/relationships/hyperlink" Target="mailto:ruhul@vu.edu.bd" TargetMode="External"/><Relationship Id="rId29" Type="http://schemas.openxmlformats.org/officeDocument/2006/relationships/hyperlink" Target="mailto:asadujjaman@vu.edu.bd" TargetMode="External"/><Relationship Id="rId51" Type="http://schemas.openxmlformats.org/officeDocument/2006/relationships/hyperlink" Target="mailto:quanita@vu.edu.bd" TargetMode="External"/><Relationship Id="rId50" Type="http://schemas.openxmlformats.org/officeDocument/2006/relationships/hyperlink" Target="mailto:asim@vu.edu.bd" TargetMode="External"/><Relationship Id="rId53" Type="http://schemas.openxmlformats.org/officeDocument/2006/relationships/hyperlink" Target="mailto:khalid@vu.edu.bd" TargetMode="External"/><Relationship Id="rId52" Type="http://schemas.openxmlformats.org/officeDocument/2006/relationships/hyperlink" Target="mailto:makin@vu.edu.bd" TargetMode="External"/><Relationship Id="rId11" Type="http://schemas.openxmlformats.org/officeDocument/2006/relationships/hyperlink" Target="mailto:salma.cse@vu.edu.bd" TargetMode="External"/><Relationship Id="rId55" Type="http://schemas.openxmlformats.org/officeDocument/2006/relationships/hyperlink" Target="mailto:anupoma@vu.edu.bd" TargetMode="External"/><Relationship Id="rId10" Type="http://schemas.openxmlformats.org/officeDocument/2006/relationships/hyperlink" Target="mailto:nournoby@vu.edu.bd" TargetMode="External"/><Relationship Id="rId54" Type="http://schemas.openxmlformats.org/officeDocument/2006/relationships/hyperlink" Target="mailto:alamin@vu.edu.bd" TargetMode="External"/><Relationship Id="rId13" Type="http://schemas.openxmlformats.org/officeDocument/2006/relationships/hyperlink" Target="mailto:sumaiya@vu.edu.bd" TargetMode="External"/><Relationship Id="rId12" Type="http://schemas.openxmlformats.org/officeDocument/2006/relationships/hyperlink" Target="mailto:ipshita@vu.edu.bd" TargetMode="External"/><Relationship Id="rId56" Type="http://schemas.openxmlformats.org/officeDocument/2006/relationships/drawing" Target="../drawings/drawing8.xml"/><Relationship Id="rId15" Type="http://schemas.openxmlformats.org/officeDocument/2006/relationships/hyperlink" Target="mailto:akib@vu.edu.bd" TargetMode="External"/><Relationship Id="rId14" Type="http://schemas.openxmlformats.org/officeDocument/2006/relationships/hyperlink" Target="mailto:s.reza@vu.edu.bd" TargetMode="External"/><Relationship Id="rId17" Type="http://schemas.openxmlformats.org/officeDocument/2006/relationships/hyperlink" Target="mailto:azmain@vu.edu.bd" TargetMode="External"/><Relationship Id="rId16" Type="http://schemas.openxmlformats.org/officeDocument/2006/relationships/hyperlink" Target="mailto:faisal@vu.edu.bd" TargetMode="External"/><Relationship Id="rId19" Type="http://schemas.openxmlformats.org/officeDocument/2006/relationships/hyperlink" Target="mailto:tanver@vu.edu.bd" TargetMode="External"/><Relationship Id="rId18" Type="http://schemas.openxmlformats.org/officeDocument/2006/relationships/hyperlink" Target="mailto:muktar@vu.edu.bd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mailto:aman@vu.edu.bd" TargetMode="External"/><Relationship Id="rId41" Type="http://schemas.openxmlformats.org/officeDocument/2006/relationships/drawing" Target="../drawings/drawing9.xml"/><Relationship Id="rId1" Type="http://schemas.openxmlformats.org/officeDocument/2006/relationships/hyperlink" Target="mailto:ahammad@vu.edu.bd" TargetMode="External"/><Relationship Id="rId2" Type="http://schemas.openxmlformats.org/officeDocument/2006/relationships/hyperlink" Target="mailto:tanver@vu.edu.bd" TargetMode="External"/><Relationship Id="rId3" Type="http://schemas.openxmlformats.org/officeDocument/2006/relationships/hyperlink" Target="mailto:adnan@vu.edu.bd" TargetMode="External"/><Relationship Id="rId4" Type="http://schemas.openxmlformats.org/officeDocument/2006/relationships/hyperlink" Target="mailto:nafia@vu.edu.bd" TargetMode="External"/><Relationship Id="rId9" Type="http://schemas.openxmlformats.org/officeDocument/2006/relationships/hyperlink" Target="mailto:fayzul@vu.edu.bd" TargetMode="External"/><Relationship Id="rId5" Type="http://schemas.openxmlformats.org/officeDocument/2006/relationships/hyperlink" Target="mailto:mazeda@vu.edu.bd" TargetMode="External"/><Relationship Id="rId6" Type="http://schemas.openxmlformats.org/officeDocument/2006/relationships/hyperlink" Target="mailto:tahir@vu.edu.bd" TargetMode="External"/><Relationship Id="rId7" Type="http://schemas.openxmlformats.org/officeDocument/2006/relationships/hyperlink" Target="mailto:toufikul@vu.edu.bd" TargetMode="External"/><Relationship Id="rId8" Type="http://schemas.openxmlformats.org/officeDocument/2006/relationships/hyperlink" Target="mailto:ipshita@vu.edu.bd" TargetMode="External"/><Relationship Id="rId31" Type="http://schemas.openxmlformats.org/officeDocument/2006/relationships/hyperlink" Target="mailto:akib@vu.edu.bd" TargetMode="External"/><Relationship Id="rId30" Type="http://schemas.openxmlformats.org/officeDocument/2006/relationships/hyperlink" Target="mailto:nournoby@vu.edu.bd" TargetMode="External"/><Relationship Id="rId33" Type="http://schemas.openxmlformats.org/officeDocument/2006/relationships/hyperlink" Target="mailto:afroza.islam@vu.edu.bd" TargetMode="External"/><Relationship Id="rId32" Type="http://schemas.openxmlformats.org/officeDocument/2006/relationships/hyperlink" Target="mailto:tonmoy@vu.edu.bd" TargetMode="External"/><Relationship Id="rId35" Type="http://schemas.openxmlformats.org/officeDocument/2006/relationships/hyperlink" Target="mailto:samira@vu.edu.bd" TargetMode="External"/><Relationship Id="rId34" Type="http://schemas.openxmlformats.org/officeDocument/2006/relationships/hyperlink" Target="mailto:rakibul@vu.edu.bd" TargetMode="External"/><Relationship Id="rId37" Type="http://schemas.openxmlformats.org/officeDocument/2006/relationships/hyperlink" Target="mailto:delwar@vu.edu.bd" TargetMode="External"/><Relationship Id="rId36" Type="http://schemas.openxmlformats.org/officeDocument/2006/relationships/hyperlink" Target="mailto:ahammad@vu.edu.bd" TargetMode="External"/><Relationship Id="rId39" Type="http://schemas.openxmlformats.org/officeDocument/2006/relationships/hyperlink" Target="mailto:s.reza@vu.edu.bd" TargetMode="External"/><Relationship Id="rId38" Type="http://schemas.openxmlformats.org/officeDocument/2006/relationships/hyperlink" Target="mailto:nournoby@vu.edu.bd" TargetMode="External"/><Relationship Id="rId20" Type="http://schemas.openxmlformats.org/officeDocument/2006/relationships/hyperlink" Target="mailto:shakil@vu.edu.bd" TargetMode="External"/><Relationship Id="rId22" Type="http://schemas.openxmlformats.org/officeDocument/2006/relationships/hyperlink" Target="mailto:mizanur@vu.edu.bd" TargetMode="External"/><Relationship Id="rId21" Type="http://schemas.openxmlformats.org/officeDocument/2006/relationships/hyperlink" Target="mailto:sushmit@vu.edu.bd" TargetMode="External"/><Relationship Id="rId24" Type="http://schemas.openxmlformats.org/officeDocument/2006/relationships/hyperlink" Target="mailto:muktar@vu.edu.bd" TargetMode="External"/><Relationship Id="rId23" Type="http://schemas.openxmlformats.org/officeDocument/2006/relationships/hyperlink" Target="mailto:arun@vu.edu.bd" TargetMode="External"/><Relationship Id="rId26" Type="http://schemas.openxmlformats.org/officeDocument/2006/relationships/hyperlink" Target="mailto:faisal@vu.edu.bd" TargetMode="External"/><Relationship Id="rId25" Type="http://schemas.openxmlformats.org/officeDocument/2006/relationships/hyperlink" Target="mailto:munny@vu.edu.bd" TargetMode="External"/><Relationship Id="rId28" Type="http://schemas.openxmlformats.org/officeDocument/2006/relationships/hyperlink" Target="mailto:azmain@vu.edu.bd" TargetMode="External"/><Relationship Id="rId27" Type="http://schemas.openxmlformats.org/officeDocument/2006/relationships/hyperlink" Target="mailto:arifujjaman@vu.edu.bd" TargetMode="External"/><Relationship Id="rId29" Type="http://schemas.openxmlformats.org/officeDocument/2006/relationships/hyperlink" Target="mailto:mridha@vu.edu.bd" TargetMode="External"/><Relationship Id="rId11" Type="http://schemas.openxmlformats.org/officeDocument/2006/relationships/hyperlink" Target="mailto:sushmit@vu.edu.bd" TargetMode="External"/><Relationship Id="rId10" Type="http://schemas.openxmlformats.org/officeDocument/2006/relationships/hyperlink" Target="mailto:susmita@vu.edu.bd" TargetMode="External"/><Relationship Id="rId13" Type="http://schemas.openxmlformats.org/officeDocument/2006/relationships/hyperlink" Target="mailto:nrpnadim@gmail.com" TargetMode="External"/><Relationship Id="rId12" Type="http://schemas.openxmlformats.org/officeDocument/2006/relationships/hyperlink" Target="mailto:chaiti@vu.edu.bd" TargetMode="External"/><Relationship Id="rId15" Type="http://schemas.openxmlformats.org/officeDocument/2006/relationships/hyperlink" Target="mailto:shahriar@vu.edu.bd" TargetMode="External"/><Relationship Id="rId14" Type="http://schemas.openxmlformats.org/officeDocument/2006/relationships/hyperlink" Target="mailto:protik@vu.edu.bd" TargetMode="External"/><Relationship Id="rId17" Type="http://schemas.openxmlformats.org/officeDocument/2006/relationships/hyperlink" Target="mailto:arshadwasif777@gmail.com" TargetMode="External"/><Relationship Id="rId16" Type="http://schemas.openxmlformats.org/officeDocument/2006/relationships/hyperlink" Target="mailto:ilham@vu.edu.bd" TargetMode="External"/><Relationship Id="rId19" Type="http://schemas.openxmlformats.org/officeDocument/2006/relationships/hyperlink" Target="mailto:jamil@vu.edu.bd" TargetMode="External"/><Relationship Id="rId18" Type="http://schemas.openxmlformats.org/officeDocument/2006/relationships/hyperlink" Target="mailto:mifta@vu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75"/>
    <col customWidth="1" min="2" max="2" width="10.13"/>
    <col customWidth="1" min="3" max="3" width="9.75"/>
    <col customWidth="1" min="4" max="4" width="30.0"/>
    <col customWidth="1" min="5" max="5" width="30.88"/>
    <col customWidth="1" min="6" max="6" width="33.13"/>
    <col customWidth="1" min="7" max="7" width="24.38"/>
    <col customWidth="1" min="8" max="9" width="29.5"/>
    <col customWidth="1" min="10" max="10" width="29.0"/>
  </cols>
  <sheetData>
    <row r="1">
      <c r="A1" s="1" t="s">
        <v>0</v>
      </c>
      <c r="B1" s="1" t="s">
        <v>0</v>
      </c>
      <c r="C1" s="1" t="s">
        <v>1</v>
      </c>
      <c r="D1" s="2" t="s">
        <v>2</v>
      </c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7" t="str">
        <f>Saturday!D2</f>
        <v>9:00-10:25</v>
      </c>
      <c r="E2" s="7" t="str">
        <f>Saturday!E2</f>
        <v>10:25-11:50</v>
      </c>
      <c r="F2" s="7" t="str">
        <f>Saturday!F2</f>
        <v>11:50-1:15</v>
      </c>
      <c r="G2" s="7" t="str">
        <f>Saturday!G2</f>
        <v>Prayer and Lunch Break</v>
      </c>
      <c r="H2" s="7" t="str">
        <f>Saturday!H2</f>
        <v>1:45-3:10</v>
      </c>
      <c r="I2" s="7" t="str">
        <f>Saturday!I2</f>
        <v>3:10-4:35</v>
      </c>
      <c r="J2" s="8" t="str">
        <f>Saturday!J2</f>
        <v>4:35-6:00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0" t="s">
        <v>3</v>
      </c>
      <c r="C3" s="11" t="s">
        <v>4</v>
      </c>
      <c r="D3" s="12" t="str">
        <f>Sunday!D3</f>
        <v/>
      </c>
      <c r="E3" s="12" t="str">
        <f>Sunday!E3</f>
        <v/>
      </c>
      <c r="F3" s="12" t="str">
        <f>Sunday!F3</f>
        <v>PHY-1152 [JF] [SHR] (EEL)</v>
      </c>
      <c r="G3" s="13" t="str">
        <f>Sunday!G3</f>
        <v/>
      </c>
      <c r="H3" s="12" t="str">
        <f>Sunday!H3</f>
        <v>CHE-1161 [SP] (2.10-3.10) (311)</v>
      </c>
      <c r="I3" s="12" t="str">
        <f>Sunday!I3</f>
        <v>EEE-1131 [JH] (311)</v>
      </c>
      <c r="J3" s="12" t="str">
        <f>Sunday!J3</f>
        <v/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14"/>
      <c r="C4" s="11" t="s">
        <v>5</v>
      </c>
      <c r="D4" s="15" t="str">
        <f>Sunday!D4</f>
        <v/>
      </c>
      <c r="E4" s="15" t="str">
        <f>Sunday!E4</f>
        <v/>
      </c>
      <c r="F4" s="15" t="str">
        <f>Sunday!F4</f>
        <v/>
      </c>
      <c r="G4" s="16"/>
      <c r="H4" s="15" t="str">
        <f>Sunday!H4</f>
        <v>PHY-1151 [SHR] (314)</v>
      </c>
      <c r="I4" s="15" t="str">
        <f>Sunday!I4</f>
        <v>EEE-1132 [AHP] [NIS] (EEL)</v>
      </c>
      <c r="J4" s="15" t="str">
        <f>Sunday!J4</f>
        <v/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/>
      <c r="B5" s="14"/>
      <c r="C5" s="11" t="s">
        <v>6</v>
      </c>
      <c r="D5" s="12" t="str">
        <f>Sunday!D5</f>
        <v>CSE-1100 [SY] [TAN] (BCL)</v>
      </c>
      <c r="E5" s="12" t="str">
        <f>Sunday!E5</f>
        <v>ENG-0002 [EMH] (509)</v>
      </c>
      <c r="F5" s="12" t="str">
        <f>Sunday!F5</f>
        <v/>
      </c>
      <c r="G5" s="17"/>
      <c r="H5" s="12" t="str">
        <f>Sunday!H5</f>
        <v/>
      </c>
      <c r="I5" s="12" t="str">
        <f>Sunday!I5</f>
        <v/>
      </c>
      <c r="J5" s="12" t="str">
        <f>Sunday!J5</f>
        <v/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14"/>
      <c r="C6" s="11" t="s">
        <v>7</v>
      </c>
      <c r="D6" s="15" t="str">
        <f>Sunday!D6</f>
        <v/>
      </c>
      <c r="E6" s="15" t="str">
        <f>Sunday!E6</f>
        <v/>
      </c>
      <c r="F6" s="15" t="str">
        <f>Sunday!F6</f>
        <v/>
      </c>
      <c r="G6" s="16"/>
      <c r="H6" s="15" t="str">
        <f>Sunday!H6</f>
        <v>EEE-1131 [NIS] (313)</v>
      </c>
      <c r="I6" s="15" t="str">
        <f>Sunday!I6</f>
        <v>MAT-1141 [MHI] (313)</v>
      </c>
      <c r="J6" s="15" t="str">
        <f>Sunday!J6</f>
        <v>PHY-1151 [RA] (313)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/>
      <c r="B7" s="14"/>
      <c r="C7" s="11" t="s">
        <v>8</v>
      </c>
      <c r="D7" s="12" t="str">
        <f>Sunday!D7</f>
        <v/>
      </c>
      <c r="E7" s="12" t="str">
        <f>Sunday!E7</f>
        <v/>
      </c>
      <c r="F7" s="12" t="str">
        <f>Sunday!F7</f>
        <v>CSE-1100 [SY] [TAN] (BCL)</v>
      </c>
      <c r="G7" s="17"/>
      <c r="H7" s="12" t="str">
        <f>Sunday!H7</f>
        <v>EEE-1132 [AHP] [AI] (EEL)</v>
      </c>
      <c r="I7" s="12" t="str">
        <f>Sunday!I7</f>
        <v>MAT-1141 [AKS] (814)</v>
      </c>
      <c r="J7" s="12" t="str">
        <f>Sunday!J7</f>
        <v/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/>
      <c r="B8" s="14"/>
      <c r="C8" s="11" t="s">
        <v>9</v>
      </c>
      <c r="D8" s="15" t="str">
        <f>Sunday!D8</f>
        <v/>
      </c>
      <c r="E8" s="15" t="str">
        <f>Sunday!E8</f>
        <v/>
      </c>
      <c r="F8" s="15" t="str">
        <f>Sunday!F8</f>
        <v/>
      </c>
      <c r="G8" s="16"/>
      <c r="H8" s="15" t="str">
        <f>Sunday!H8</f>
        <v>MAT-1141 [AKS] (512)</v>
      </c>
      <c r="I8" s="15" t="str">
        <f>Sunday!I8</f>
        <v>ENG-0002 [SSR] (512)</v>
      </c>
      <c r="J8" s="15" t="str">
        <f>Sunday!J8</f>
        <v/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6"/>
      <c r="C9" s="11" t="s">
        <v>10</v>
      </c>
      <c r="D9" s="12" t="str">
        <f>Sunday!D9</f>
        <v>PHY-1152 [SHR] [AAA] (DSCAL)</v>
      </c>
      <c r="E9" s="12" t="str">
        <f>Sunday!E9</f>
        <v>CHE-1161 [SP] (10.25-11.25) (412)</v>
      </c>
      <c r="F9" s="12" t="str">
        <f>Sunday!F9</f>
        <v>EEE-1131 [AMS] (412)</v>
      </c>
      <c r="G9" s="17"/>
      <c r="H9" s="12" t="str">
        <f>Sunday!H9</f>
        <v/>
      </c>
      <c r="I9" s="12" t="str">
        <f>Sunday!I9</f>
        <v/>
      </c>
      <c r="J9" s="12" t="str">
        <f>Sunday!J9</f>
        <v/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/>
      <c r="B10" s="18" t="s">
        <v>11</v>
      </c>
      <c r="C10" s="19" t="s">
        <v>4</v>
      </c>
      <c r="D10" s="20" t="str">
        <f>Monday!D3</f>
        <v/>
      </c>
      <c r="E10" s="20" t="str">
        <f>Monday!E3</f>
        <v>CSE-1100 [SY] [MH] (BCL)</v>
      </c>
      <c r="F10" s="20" t="str">
        <f>Monday!F3</f>
        <v>ENG-0002 [EMH] (311)</v>
      </c>
      <c r="G10" s="14"/>
      <c r="H10" s="20" t="str">
        <f>Monday!H3</f>
        <v>MAT-1141 [AKS] (408)</v>
      </c>
      <c r="I10" s="20" t="str">
        <f>Monday!I3</f>
        <v/>
      </c>
      <c r="J10" s="20" t="str">
        <f>Monday!J3</f>
        <v/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4"/>
      <c r="B11" s="14"/>
      <c r="C11" s="19" t="s">
        <v>5</v>
      </c>
      <c r="D11" s="20" t="str">
        <f>Monday!D4</f>
        <v/>
      </c>
      <c r="E11" s="20" t="str">
        <f>Monday!E4</f>
        <v/>
      </c>
      <c r="F11" s="20" t="str">
        <f>Monday!F4</f>
        <v>CSE-1100 [SY] [MH] (BCL)</v>
      </c>
      <c r="G11" s="14"/>
      <c r="H11" s="20" t="str">
        <f>Monday!H4</f>
        <v>PHY-1152 [SHR] [SJR] (DSCAL)</v>
      </c>
      <c r="I11" s="20" t="str">
        <f>Monday!I4</f>
        <v>CHE-1161 [JEH] (3.10-4.10) (511)</v>
      </c>
      <c r="J11" s="20" t="str">
        <f>Monday!J4</f>
        <v/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14"/>
      <c r="C12" s="19" t="s">
        <v>6</v>
      </c>
      <c r="D12" s="20" t="str">
        <f>Monday!D5</f>
        <v>EEE-1132 [AHP] [NIS] (EEL)</v>
      </c>
      <c r="E12" s="20" t="str">
        <f>Monday!E5</f>
        <v>MAT-1141 [AKS] (814)</v>
      </c>
      <c r="F12" s="20" t="str">
        <f>Monday!F5</f>
        <v>PHY-1151 [SHR] (814)</v>
      </c>
      <c r="G12" s="14"/>
      <c r="H12" s="20" t="str">
        <f>Monday!H5</f>
        <v/>
      </c>
      <c r="I12" s="20" t="str">
        <f>Monday!I5</f>
        <v/>
      </c>
      <c r="J12" s="20" t="str">
        <f>Monday!J5</f>
        <v/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14"/>
      <c r="C13" s="19" t="s">
        <v>7</v>
      </c>
      <c r="D13" s="20" t="str">
        <f>Monday!D6</f>
        <v/>
      </c>
      <c r="E13" s="20" t="str">
        <f>Monday!E6</f>
        <v/>
      </c>
      <c r="F13" s="20" t="str">
        <f>Monday!F6</f>
        <v>CHE-1161 [SP] (11.50-12.50) (513)</v>
      </c>
      <c r="G13" s="14"/>
      <c r="H13" s="20" t="str">
        <f>Monday!H6</f>
        <v>EEE-1132 [AHP] [NIS] (EEL)</v>
      </c>
      <c r="I13" s="20" t="str">
        <f>Monday!I6</f>
        <v>PHY-1152 [SHR] [RA] (EEL)</v>
      </c>
      <c r="J13" s="20" t="str">
        <f>Monday!J6</f>
        <v/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14"/>
      <c r="C14" s="19" t="s">
        <v>8</v>
      </c>
      <c r="D14" s="20" t="str">
        <f>Monday!D7</f>
        <v>ENG-0002 [SSR] (314)</v>
      </c>
      <c r="E14" s="20" t="str">
        <f>Monday!E7</f>
        <v>PHY-1152 [SHR] [RA] (DSCAL)</v>
      </c>
      <c r="F14" s="20" t="str">
        <f>Monday!F7</f>
        <v/>
      </c>
      <c r="G14" s="14"/>
      <c r="H14" s="20" t="str">
        <f>Monday!H7</f>
        <v/>
      </c>
      <c r="I14" s="20" t="str">
        <f>Monday!I7</f>
        <v/>
      </c>
      <c r="J14" s="20" t="str">
        <f>Monday!J7</f>
        <v/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14"/>
      <c r="C15" s="11" t="s">
        <v>9</v>
      </c>
      <c r="D15" s="20" t="str">
        <f>Monday!D8</f>
        <v/>
      </c>
      <c r="E15" s="20" t="str">
        <f>Monday!E8</f>
        <v/>
      </c>
      <c r="F15" s="20" t="str">
        <f>Monday!F8</f>
        <v/>
      </c>
      <c r="G15" s="14"/>
      <c r="H15" s="20" t="str">
        <f>Monday!H8</f>
        <v/>
      </c>
      <c r="I15" s="20" t="str">
        <f>Monday!I8</f>
        <v>EEE-1131 [AI] (509)</v>
      </c>
      <c r="J15" s="20" t="str">
        <f>Monday!J8</f>
        <v>PHY-1151 [RA] (509)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6"/>
      <c r="C16" s="11" t="s">
        <v>10</v>
      </c>
      <c r="D16" s="20" t="str">
        <f>Monday!D9</f>
        <v/>
      </c>
      <c r="E16" s="20" t="str">
        <f>Monday!E9</f>
        <v/>
      </c>
      <c r="F16" s="20" t="str">
        <f>Monday!F9</f>
        <v/>
      </c>
      <c r="G16" s="14"/>
      <c r="H16" s="20" t="str">
        <f>Monday!H9</f>
        <v>CHE-1161 [SP] (2.10-3.10) (512)</v>
      </c>
      <c r="I16" s="20" t="str">
        <f>Monday!I9</f>
        <v>ENG-0002 [SSR] (512)</v>
      </c>
      <c r="J16" s="20" t="str">
        <f>Monday!J9</f>
        <v/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10" t="s">
        <v>12</v>
      </c>
      <c r="C17" s="11" t="s">
        <v>4</v>
      </c>
      <c r="D17" s="19" t="str">
        <f>Tuesday!D3</f>
        <v/>
      </c>
      <c r="E17" s="19" t="str">
        <f>Tuesday!E3</f>
        <v/>
      </c>
      <c r="F17" s="19" t="str">
        <f>Tuesday!F3</f>
        <v>EEE-1132 [AHP] [ZM] (EEL)</v>
      </c>
      <c r="G17" s="14"/>
      <c r="H17" s="19" t="str">
        <f>Tuesday!H3</f>
        <v>PHY-1151 [SHR] (313)</v>
      </c>
      <c r="I17" s="19" t="str">
        <f>Wednesday!I3</f>
        <v>EEE-1131 [JH] (1011)</v>
      </c>
      <c r="J17" s="19" t="str">
        <f>Tuesday!J3</f>
        <v/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14"/>
      <c r="C18" s="11" t="s">
        <v>5</v>
      </c>
      <c r="D18" s="19" t="str">
        <f>Tuesday!D4</f>
        <v>PHY-1151 [SHR] (411)</v>
      </c>
      <c r="E18" s="19" t="str">
        <f>Tuesday!E4</f>
        <v>ENG-0002 [EMH] (411)</v>
      </c>
      <c r="F18" s="19" t="str">
        <f>Thursday!H4</f>
        <v>EEE-1131 [NIS] (513)</v>
      </c>
      <c r="G18" s="14"/>
      <c r="H18" s="19" t="str">
        <f>Tuesday!H4</f>
        <v/>
      </c>
      <c r="I18" s="19" t="str">
        <f>Tuesday!I4</f>
        <v/>
      </c>
      <c r="J18" s="19" t="str">
        <f>Tuesday!J4</f>
        <v/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14"/>
      <c r="C19" s="11" t="s">
        <v>6</v>
      </c>
      <c r="D19" s="19" t="str">
        <f>Tuesday!D5</f>
        <v/>
      </c>
      <c r="E19" s="19" t="str">
        <f>Tuesday!E5</f>
        <v/>
      </c>
      <c r="F19" s="19" t="str">
        <f>Tuesday!F5</f>
        <v>PHY-1152 [SHR] [SJR] (DSCAL)</v>
      </c>
      <c r="G19" s="14"/>
      <c r="H19" s="19" t="str">
        <f>Tuesday!H5</f>
        <v>EEE-1131 [NIS] (408)</v>
      </c>
      <c r="I19" s="19" t="str">
        <f>Tuesday!I5</f>
        <v>MAT-1141 [AKS] (408)</v>
      </c>
      <c r="J19" s="19" t="str">
        <f>Tuesday!J5</f>
        <v/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14"/>
      <c r="C20" s="11" t="s">
        <v>7</v>
      </c>
      <c r="D20" s="19" t="str">
        <f>Tuesday!D6</f>
        <v/>
      </c>
      <c r="E20" s="19" t="str">
        <f>Tuesday!E6</f>
        <v/>
      </c>
      <c r="F20" s="19" t="str">
        <f>Wednesday!F6</f>
        <v>CSE-1100 [SY] [TAN] (BCL)</v>
      </c>
      <c r="G20" s="14"/>
      <c r="H20" s="19" t="str">
        <f>Tuesday!H6</f>
        <v>CHE-1161 [SP] (2.10-3.10)(512)</v>
      </c>
      <c r="I20" s="19" t="str">
        <f>Tuesday!I6</f>
        <v>MAT-1141 [MHI] (512)</v>
      </c>
      <c r="J20" s="19" t="str">
        <f>Tuesday!J6</f>
        <v/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14"/>
      <c r="C21" s="11" t="s">
        <v>8</v>
      </c>
      <c r="D21" s="19" t="str">
        <f>Tuesday!D7</f>
        <v/>
      </c>
      <c r="E21" s="19" t="str">
        <f>Tuesday!E7</f>
        <v/>
      </c>
      <c r="F21" s="19" t="str">
        <f>Tuesday!F7</f>
        <v>MAT-1141 [AKS] (1012)</v>
      </c>
      <c r="G21" s="14"/>
      <c r="H21" s="19" t="str">
        <f>Tuesday!H7</f>
        <v>EEE-1131 [AI] (511)</v>
      </c>
      <c r="I21" s="19" t="str">
        <f>Tuesday!I7</f>
        <v>PHY-1151 [RA] (511)</v>
      </c>
      <c r="J21" s="19" t="str">
        <f>Tuesday!J7</f>
        <v/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14"/>
      <c r="C22" s="19" t="s">
        <v>9</v>
      </c>
      <c r="D22" s="19" t="str">
        <f>Tuesday!D8</f>
        <v>CSE-1100 [MH] [TAN] (DMSL)</v>
      </c>
      <c r="E22" s="19" t="str">
        <f>Tuesday!E8</f>
        <v>CHE-1161 [SP] (10.25-11.25) (514)</v>
      </c>
      <c r="F22" s="19" t="str">
        <f>Wednesday!I8</f>
        <v>ENG-0002 [SSR] (512)</v>
      </c>
      <c r="G22" s="14"/>
      <c r="H22" s="19" t="str">
        <f>Tuesday!H8</f>
        <v/>
      </c>
      <c r="I22" s="19" t="str">
        <f>Tuesday!I8</f>
        <v/>
      </c>
      <c r="J22" s="19" t="str">
        <f>Tuesday!J8</f>
        <v/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6"/>
      <c r="C23" s="19" t="s">
        <v>10</v>
      </c>
      <c r="D23" s="19" t="str">
        <f>Tuesday!D9</f>
        <v/>
      </c>
      <c r="E23" s="19" t="str">
        <f>Tuesday!F9</f>
        <v>EEE-1131 [AMS] (1011)</v>
      </c>
      <c r="F23" s="19" t="str">
        <f>Tuesday!E9</f>
        <v>MAT-1141 [AKS] (1011)</v>
      </c>
      <c r="G23" s="14"/>
      <c r="H23" s="19" t="str">
        <f>Tuesday!H9</f>
        <v>EEE-1132 [AHP] [AMS] (EEL)</v>
      </c>
      <c r="I23" s="19" t="str">
        <f>Tuesday!I9</f>
        <v/>
      </c>
      <c r="J23" s="19" t="str">
        <f>Tuesday!J9</f>
        <v/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18" t="s">
        <v>13</v>
      </c>
      <c r="C24" s="19" t="s">
        <v>4</v>
      </c>
      <c r="D24" s="21" t="str">
        <f>Wednesday!F3</f>
        <v>ENG-0002 [EMH] (1011)</v>
      </c>
      <c r="E24" s="21" t="str">
        <f>Wednesday!H3</f>
        <v>MAT-1141 [AKS] (1011)</v>
      </c>
      <c r="F24" s="19" t="str">
        <f>Tuesday!E10</f>
        <v/>
      </c>
      <c r="G24" s="14"/>
      <c r="H24" s="21" t="str">
        <f>Wednesday!I3</f>
        <v>EEE-1131 [JH] (1011)</v>
      </c>
      <c r="I24" s="19" t="str">
        <f>Tuesday!I10</f>
        <v>CSE-1203 [SKC] (311)</v>
      </c>
      <c r="J24" s="21" t="str">
        <f>Wednesday!J3</f>
        <v/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14"/>
      <c r="C25" s="19" t="s">
        <v>5</v>
      </c>
      <c r="D25" s="21" t="str">
        <f>Wednesday!E4</f>
        <v>EEE-1131 [NIS] (1012)</v>
      </c>
      <c r="E25" s="21" t="str">
        <f>Wednesday!D4</f>
        <v>ENG-0002 [EMH] (1012)</v>
      </c>
      <c r="F25" s="21" t="str">
        <f>Wednesday!F4</f>
        <v>MAT-1141 [AKS] (1012)</v>
      </c>
      <c r="G25" s="14"/>
      <c r="H25" s="21" t="str">
        <f>Wednesday!H4</f>
        <v/>
      </c>
      <c r="I25" s="21" t="str">
        <f>Wednesday!I4</f>
        <v/>
      </c>
      <c r="J25" s="21" t="str">
        <f>Wednesday!J4</f>
        <v/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4"/>
      <c r="C26" s="19" t="s">
        <v>6</v>
      </c>
      <c r="D26" s="21" t="str">
        <f>#REF!</f>
        <v>#REF!</v>
      </c>
      <c r="E26" s="21" t="str">
        <f>Wednesday!E5</f>
        <v/>
      </c>
      <c r="F26" s="21" t="str">
        <f>Wednesday!F5</f>
        <v/>
      </c>
      <c r="G26" s="14"/>
      <c r="H26" s="21" t="str">
        <f>Wednesday!H5</f>
        <v>ENG-0002 [EMH] (513)</v>
      </c>
      <c r="I26" s="21" t="str">
        <f>Wednesday!I5</f>
        <v>CHE-1161 [MMI] (3.10-4.10) (513)</v>
      </c>
      <c r="J26" s="21" t="str">
        <f>Wednesday!J5</f>
        <v/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14"/>
      <c r="C27" s="19" t="s">
        <v>7</v>
      </c>
      <c r="D27" s="21" t="str">
        <f>Wednesday!D6</f>
        <v/>
      </c>
      <c r="E27" s="21" t="str">
        <f>Wednesday!E6</f>
        <v/>
      </c>
      <c r="F27" s="21" t="str">
        <f>Wednesday!F6</f>
        <v>CSE-1100 [SY] [TAN] (BCL)</v>
      </c>
      <c r="G27" s="14"/>
      <c r="H27" s="21" t="str">
        <f>Wednesday!H6</f>
        <v>EEE-1131 [NIS] (814)</v>
      </c>
      <c r="I27" s="21" t="str">
        <f>Wednesday!I6</f>
        <v>ENG-0002 [EMH] (814)</v>
      </c>
      <c r="J27" s="21" t="str">
        <f>Wednesday!J6</f>
        <v/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14"/>
      <c r="C28" s="19" t="s">
        <v>8</v>
      </c>
      <c r="D28" s="21" t="str">
        <f>Wednesday!D7</f>
        <v/>
      </c>
      <c r="E28" s="21" t="str">
        <f>Wednesday!E7</f>
        <v/>
      </c>
      <c r="F28" s="21" t="str">
        <f>Wednesday!F8</f>
        <v>PHY-1151 [RA] (511)</v>
      </c>
      <c r="G28" s="14"/>
      <c r="H28" s="21" t="str">
        <f>Wednesday!H7</f>
        <v/>
      </c>
      <c r="I28" s="21" t="str">
        <f>Wednesday!I7</f>
        <v>CHE-1161 [SP] (3.10-4.10)(511)</v>
      </c>
      <c r="J28" s="21" t="str">
        <f>Wednesday!J7</f>
        <v>PHY-1151 [RA] (511)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14"/>
      <c r="C29" s="19" t="s">
        <v>9</v>
      </c>
      <c r="D29" s="21" t="str">
        <f>Wednesday!D8</f>
        <v/>
      </c>
      <c r="E29" s="21" t="str">
        <f>Wednesday!E8</f>
        <v/>
      </c>
      <c r="F29" s="21" t="str">
        <f>Thursday!E8</f>
        <v>EEE-1132 [AI] [RA] (EEL)</v>
      </c>
      <c r="G29" s="14"/>
      <c r="H29" s="21" t="str">
        <f>Wednesday!H8</f>
        <v>PHY-1152 [SHR] [RA] (EEL)</v>
      </c>
      <c r="I29" s="21" t="str">
        <f>Wednesday!I8</f>
        <v>ENG-0002 [SSR] (512)</v>
      </c>
      <c r="J29" s="21" t="str">
        <f>Wednesday!J8</f>
        <v/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6"/>
      <c r="C30" s="19" t="s">
        <v>10</v>
      </c>
      <c r="D30" s="21" t="str">
        <f>Wednesday!D9</f>
        <v/>
      </c>
      <c r="E30" s="21" t="str">
        <f>Wednesday!E9</f>
        <v/>
      </c>
      <c r="F30" s="21" t="str">
        <f>Wednesday!F9</f>
        <v/>
      </c>
      <c r="G30" s="14"/>
      <c r="H30" s="21" t="str">
        <f>Wednesday!J9</f>
        <v>MAT-1141 [AKS] (509)</v>
      </c>
      <c r="I30" s="21" t="str">
        <f>Wednesday!I9</f>
        <v>PHY-1151 [MFH] (509)</v>
      </c>
      <c r="J30" s="21" t="str">
        <f>Wednesday!J9</f>
        <v>MAT-1141 [AKS] (509)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18" t="s">
        <v>14</v>
      </c>
      <c r="C31" s="19" t="s">
        <v>4</v>
      </c>
      <c r="D31" s="19" t="str">
        <f>Thursday!D3</f>
        <v>PHY-1151 [SHR] (408)</v>
      </c>
      <c r="E31" s="19" t="str">
        <f>Thursday!E3</f>
        <v>CHE-1161 [SP] (10.25-11.25) (408)</v>
      </c>
      <c r="F31" s="19" t="str">
        <f>Thursday!H3</f>
        <v/>
      </c>
      <c r="G31" s="14"/>
      <c r="H31" s="19" t="str">
        <f>Thursday!H3</f>
        <v/>
      </c>
      <c r="I31" s="19" t="str">
        <f>Thursday!I3</f>
        <v/>
      </c>
      <c r="J31" s="21" t="str">
        <f>Wednesday!J10</f>
        <v/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14"/>
      <c r="C32" s="19" t="s">
        <v>5</v>
      </c>
      <c r="D32" s="19" t="str">
        <f>Thursday!D4</f>
        <v/>
      </c>
      <c r="E32" s="19" t="str">
        <f>Thursday!E4</f>
        <v/>
      </c>
      <c r="F32" s="19" t="str">
        <f>Thursday!F4</f>
        <v/>
      </c>
      <c r="G32" s="14"/>
      <c r="H32" s="19" t="str">
        <f>Thursday!H4</f>
        <v>EEE-1131 [NIS] (513)</v>
      </c>
      <c r="I32" s="19" t="str">
        <f>Thursday!I4</f>
        <v>CHE-1161 [JEH] (513)</v>
      </c>
      <c r="J32" s="19" t="str">
        <f>Thursday!J4</f>
        <v>MAT-1141 [AKS] (513)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14"/>
      <c r="C33" s="19" t="s">
        <v>6</v>
      </c>
      <c r="D33" s="19" t="str">
        <f>Thursday!D5</f>
        <v/>
      </c>
      <c r="E33" s="19" t="str">
        <f>Thursday!E5</f>
        <v>PHY-1151 [SHR] (514)</v>
      </c>
      <c r="F33" s="19" t="str">
        <f>Thursday!F5</f>
        <v>EEE-1131 [NIS] (514)</v>
      </c>
      <c r="G33" s="14"/>
      <c r="H33" s="19" t="str">
        <f>Thursday!E5</f>
        <v>PHY-1151 [SHR] (514)</v>
      </c>
      <c r="I33" s="19" t="str">
        <f>Thursday!I5</f>
        <v>CHE-1161 [MMI] (3.10-4.10) (514)</v>
      </c>
      <c r="J33" s="19" t="str">
        <f>Thursday!J5</f>
        <v/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14"/>
      <c r="C34" s="19" t="s">
        <v>7</v>
      </c>
      <c r="D34" s="19" t="str">
        <f>Thursday!D6</f>
        <v/>
      </c>
      <c r="E34" s="19" t="str">
        <f>Thursday!E6</f>
        <v/>
      </c>
      <c r="F34" s="19" t="str">
        <f>Thursday!F6</f>
        <v/>
      </c>
      <c r="G34" s="14"/>
      <c r="H34" s="19" t="str">
        <f>Thursday!H6</f>
        <v>PHY-1151 [RA] (408)</v>
      </c>
      <c r="I34" s="19" t="str">
        <f>Thursday!I6</f>
        <v>ENG-0002 [EMH] (412)</v>
      </c>
      <c r="J34" s="19" t="str">
        <f>Thursday!J6</f>
        <v/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14"/>
      <c r="C35" s="19" t="s">
        <v>8</v>
      </c>
      <c r="D35" s="19" t="str">
        <f>Thursday!D7</f>
        <v>EEE-1131 [AI] (1011)</v>
      </c>
      <c r="E35" s="19" t="str">
        <f>Thursday!E7</f>
        <v>ENG-0002 [SSR] (1011)</v>
      </c>
      <c r="F35" s="19" t="str">
        <f>Thursday!F7</f>
        <v>CHE-1161 [SP] (11.50-12.50) (1011)</v>
      </c>
      <c r="G35" s="14"/>
      <c r="H35" s="19" t="str">
        <f>Thursday!H7</f>
        <v/>
      </c>
      <c r="I35" s="19" t="str">
        <f>Thursday!I7</f>
        <v/>
      </c>
      <c r="J35" s="19" t="str">
        <f>Thursday!J7</f>
        <v/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14"/>
      <c r="C36" s="22" t="s">
        <v>9</v>
      </c>
      <c r="D36" s="19" t="str">
        <f>Thursday!D8</f>
        <v>CHE-1161 [SP] (9.25-10.25) (513)</v>
      </c>
      <c r="E36" s="19" t="str">
        <f>Wednesday!F8</f>
        <v>PHY-1151 [RA] (511)</v>
      </c>
      <c r="F36" s="19" t="str">
        <f>Thursday!F8</f>
        <v>MAT-1141 [AKS] (513)</v>
      </c>
      <c r="G36" s="14"/>
      <c r="H36" s="19" t="str">
        <f>Thursday!H8</f>
        <v/>
      </c>
      <c r="I36" s="19" t="str">
        <f>Thursday!I8</f>
        <v/>
      </c>
      <c r="J36" s="19" t="str">
        <f>Thursday!J8</f>
        <v/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/>
      <c r="B37" s="6"/>
      <c r="C37" s="22" t="s">
        <v>10</v>
      </c>
      <c r="D37" s="19" t="str">
        <f>Thursday!D9</f>
        <v/>
      </c>
      <c r="E37" s="19" t="str">
        <f>Thursday!E9</f>
        <v/>
      </c>
      <c r="F37" s="19" t="str">
        <f>Thursday!F9</f>
        <v>ENG-0002 [SSR] (414)</v>
      </c>
      <c r="G37" s="6"/>
      <c r="H37" s="19" t="str">
        <f>Thursday!H9</f>
        <v>CSE-1100 [DH] [MFA] (SEL)</v>
      </c>
      <c r="I37" s="19" t="str">
        <f>Thursday!I9</f>
        <v>PHY-1151 [MFH] (511)</v>
      </c>
      <c r="J37" s="19" t="str">
        <f>Thursday!J9</f>
        <v/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</sheetData>
  <mergeCells count="11">
    <mergeCell ref="B10:B16"/>
    <mergeCell ref="B17:B23"/>
    <mergeCell ref="B24:B30"/>
    <mergeCell ref="B31:B37"/>
    <mergeCell ref="A1:A2"/>
    <mergeCell ref="B1:B2"/>
    <mergeCell ref="C1:C2"/>
    <mergeCell ref="D1:J1"/>
    <mergeCell ref="A3:A37"/>
    <mergeCell ref="B3:B9"/>
    <mergeCell ref="G3:G37"/>
  </mergeCells>
  <conditionalFormatting sqref="H27:J27">
    <cfRule type="containsText" dxfId="0" priority="1" operator="containsText" text="ENG">
      <formula>NOT(ISERROR(SEARCH(("ENG"),(H27))))</formula>
    </cfRule>
  </conditionalFormatting>
  <conditionalFormatting sqref="H27:J27">
    <cfRule type="containsText" dxfId="1" priority="2" operator="containsText" text="[MAR]">
      <formula>NOT(ISERROR(SEARCH(("[MAR]"),(H27))))</formula>
    </cfRule>
  </conditionalFormatting>
  <conditionalFormatting sqref="H27:J27">
    <cfRule type="containsText" dxfId="1" priority="3" operator="containsText" text="[SKC]">
      <formula>NOT(ISERROR(SEARCH(("[SKC]"),(H27))))</formula>
    </cfRule>
  </conditionalFormatting>
  <conditionalFormatting sqref="H27:J27">
    <cfRule type="containsText" dxfId="2" priority="4" operator="containsText" text="CHE-1262">
      <formula>NOT(ISERROR(SEARCH(("CHE-1262"),(H27))))</formula>
    </cfRule>
  </conditionalFormatting>
  <conditionalFormatting sqref="H27:J27">
    <cfRule type="containsText" dxfId="1" priority="5" operator="containsText" text="[NIM]">
      <formula>NOT(ISERROR(SEARCH(("[NIM]"),(H27))))</formula>
    </cfRule>
  </conditionalFormatting>
  <conditionalFormatting sqref="H27:J27">
    <cfRule type="containsText" dxfId="1" priority="6" operator="containsText" text="[GR]">
      <formula>NOT(ISERROR(SEARCH(("[GR]"),(H27))))</formula>
    </cfRule>
  </conditionalFormatting>
  <conditionalFormatting sqref="H27:J27">
    <cfRule type="containsText" dxfId="3" priority="7" operator="containsText" text="BAN">
      <formula>NOT(ISERROR(SEARCH(("BAN"),(H27))))</formula>
    </cfRule>
  </conditionalFormatting>
  <conditionalFormatting sqref="H27:J27">
    <cfRule type="containsText" dxfId="1" priority="8" operator="containsText" text="[BSH]">
      <formula>NOT(ISERROR(SEARCH(("[BSH]"),(H27))))</formula>
    </cfRule>
  </conditionalFormatting>
  <conditionalFormatting sqref="H27:J27">
    <cfRule type="containsText" dxfId="1" priority="9" operator="containsText" text="[EH]">
      <formula>NOT(ISERROR(SEARCH(("[EH]"),(H27))))</formula>
    </cfRule>
  </conditionalFormatting>
  <conditionalFormatting sqref="H27:J27">
    <cfRule type="containsText" dxfId="1" priority="10" operator="containsText" text="[RUM]">
      <formula>NOT(ISERROR(SEARCH(("[RUM]"),(H27))))</formula>
    </cfRule>
  </conditionalFormatting>
  <conditionalFormatting sqref="H27:J27">
    <cfRule type="containsText" dxfId="3" priority="11" operator="containsText" text="[ECO]">
      <formula>NOT(ISERROR(SEARCH(("[ECO]"),(H27))))</formula>
    </cfRule>
  </conditionalFormatting>
  <conditionalFormatting sqref="H27:J27">
    <cfRule type="containsText" dxfId="1" priority="12" operator="containsText" text="[MAH]">
      <formula>NOT(ISERROR(SEARCH(("[MAH]"),(H27))))</formula>
    </cfRule>
  </conditionalFormatting>
  <conditionalFormatting sqref="H27:J27">
    <cfRule type="containsText" dxfId="1" priority="13" operator="containsText" text="[DD]">
      <formula>NOT(ISERROR(SEARCH(("[DD]"),(H27))))</formula>
    </cfRule>
  </conditionalFormatting>
  <conditionalFormatting sqref="H27:J27">
    <cfRule type="containsText" dxfId="1" priority="14" operator="containsText" text="[JI]">
      <formula>NOT(ISERROR(SEARCH(("[JI]"),(H27))))</formula>
    </cfRule>
  </conditionalFormatting>
  <conditionalFormatting sqref="H27:J27">
    <cfRule type="containsText" dxfId="1" priority="15" operator="containsText" text="[AIM]">
      <formula>NOT(ISERROR(SEARCH(("[AIM]"),(H27))))</formula>
    </cfRule>
  </conditionalFormatting>
  <conditionalFormatting sqref="I26">
    <cfRule type="containsText" dxfId="3" priority="16" operator="containsText" text="ENG">
      <formula>NOT(ISERROR(SEARCH(("ENG"),(I26))))</formula>
    </cfRule>
  </conditionalFormatting>
  <conditionalFormatting sqref="I26">
    <cfRule type="containsText" dxfId="1" priority="17" operator="containsText" text="[MAR]">
      <formula>NOT(ISERROR(SEARCH(("[MAR]"),(I26))))</formula>
    </cfRule>
  </conditionalFormatting>
  <conditionalFormatting sqref="I26">
    <cfRule type="containsText" dxfId="1" priority="18" operator="containsText" text="[SKC]">
      <formula>NOT(ISERROR(SEARCH(("[SKC]"),(I26))))</formula>
    </cfRule>
  </conditionalFormatting>
  <conditionalFormatting sqref="I26">
    <cfRule type="containsText" dxfId="1" priority="19" operator="containsText" text="CHE-1262">
      <formula>NOT(ISERROR(SEARCH(("CHE-1262"),(I26))))</formula>
    </cfRule>
  </conditionalFormatting>
  <conditionalFormatting sqref="I26">
    <cfRule type="containsText" dxfId="1" priority="20" operator="containsText" text="[NIM]">
      <formula>NOT(ISERROR(SEARCH(("[NIM]"),(I26))))</formula>
    </cfRule>
  </conditionalFormatting>
  <conditionalFormatting sqref="I26">
    <cfRule type="containsText" dxfId="1" priority="21" operator="containsText" text="[GR]">
      <formula>NOT(ISERROR(SEARCH(("[GR]"),(I26))))</formula>
    </cfRule>
  </conditionalFormatting>
  <conditionalFormatting sqref="I26">
    <cfRule type="containsText" dxfId="1" priority="22" operator="containsText" text="[BSH]">
      <formula>NOT(ISERROR(SEARCH(("[BSH]"),(I26))))</formula>
    </cfRule>
  </conditionalFormatting>
  <conditionalFormatting sqref="I26">
    <cfRule type="containsText" dxfId="1" priority="23" operator="containsText" text="[EH]">
      <formula>NOT(ISERROR(SEARCH(("[EH]"),(I26))))</formula>
    </cfRule>
  </conditionalFormatting>
  <conditionalFormatting sqref="I26">
    <cfRule type="containsText" dxfId="1" priority="24" operator="containsText" text="[RUM]">
      <formula>NOT(ISERROR(SEARCH(("[RUM]"),(I26))))</formula>
    </cfRule>
  </conditionalFormatting>
  <conditionalFormatting sqref="I26">
    <cfRule type="containsText" dxfId="3" priority="25" operator="containsText" text="BAN">
      <formula>NOT(ISERROR(SEARCH(("BAN"),(I26))))</formula>
    </cfRule>
  </conditionalFormatting>
  <conditionalFormatting sqref="I26">
    <cfRule type="containsText" dxfId="3" priority="26" operator="containsText" text="[ECO]">
      <formula>NOT(ISERROR(SEARCH(("[ECO]"),(I26))))</formula>
    </cfRule>
  </conditionalFormatting>
  <conditionalFormatting sqref="I26">
    <cfRule type="containsText" dxfId="1" priority="27" operator="containsText" text="[MAH]">
      <formula>NOT(ISERROR(SEARCH(("[MAH]"),(I26))))</formula>
    </cfRule>
  </conditionalFormatting>
  <conditionalFormatting sqref="I26">
    <cfRule type="containsText" dxfId="1" priority="28" operator="containsText" text="[DD]">
      <formula>NOT(ISERROR(SEARCH(("[DD]"),(I26))))</formula>
    </cfRule>
  </conditionalFormatting>
  <conditionalFormatting sqref="I26">
    <cfRule type="containsText" dxfId="1" priority="29" operator="containsText" text="[JI]">
      <formula>NOT(ISERROR(SEARCH(("[JI]"),(I26))))</formula>
    </cfRule>
  </conditionalFormatting>
  <conditionalFormatting sqref="I26">
    <cfRule type="containsText" dxfId="1" priority="30" operator="containsText" text="[KIM]">
      <formula>NOT(ISERROR(SEARCH(("[KIM]"),(I26))))</formula>
    </cfRule>
  </conditionalFormatting>
  <conditionalFormatting sqref="I26">
    <cfRule type="containsText" dxfId="1" priority="31" operator="containsText" text="[AU]">
      <formula>NOT(ISERROR(SEARCH(("[AU]"),(I26))))</formula>
    </cfRule>
  </conditionalFormatting>
  <conditionalFormatting sqref="I26">
    <cfRule type="containsText" dxfId="1" priority="32" operator="containsText" text="[IFF]">
      <formula>NOT(ISERROR(SEARCH(("[IFF]"),(I26))))</formula>
    </cfRule>
  </conditionalFormatting>
  <conditionalFormatting sqref="I26">
    <cfRule type="containsText" dxfId="1" priority="33" operator="containsText" text="[AT]">
      <formula>NOT(ISERROR(SEARCH(("[AT]"),(I26))))</formula>
    </cfRule>
  </conditionalFormatting>
  <conditionalFormatting sqref="I26">
    <cfRule type="containsText" dxfId="1" priority="34" operator="containsText" text="[NEW1]">
      <formula>NOT(ISERROR(SEARCH(("[NEW1]"),(I26))))</formula>
    </cfRule>
  </conditionalFormatting>
  <conditionalFormatting sqref="I26">
    <cfRule type="containsText" dxfId="1" priority="35" operator="containsText" text="[MKS]">
      <formula>NOT(ISERROR(SEARCH(("[MKS]"),(I26))))</formula>
    </cfRule>
  </conditionalFormatting>
  <conditionalFormatting sqref="I26">
    <cfRule type="containsText" dxfId="1" priority="36" operator="containsText" text="[DMA]">
      <formula>NOT(ISERROR(SEARCH(("[DMA]"),(I26))))</formula>
    </cfRule>
  </conditionalFormatting>
  <conditionalFormatting sqref="I26">
    <cfRule type="containsText" dxfId="1" priority="37" operator="containsText" text="[NIS]">
      <formula>NOT(ISERROR(SEARCH(("[NIS]"),(I26))))</formula>
    </cfRule>
  </conditionalFormatting>
  <conditionalFormatting sqref="I26">
    <cfRule type="containsText" dxfId="1" priority="38" operator="containsText" text="[AIM]">
      <formula>NOT(ISERROR(SEARCH(("[AIM]"),(I26))))</formula>
    </cfRule>
  </conditionalFormatting>
  <conditionalFormatting sqref="I26">
    <cfRule type="containsText" dxfId="1" priority="39" operator="containsText" text="[JC]">
      <formula>NOT(ISERROR(SEARCH(("[JC]"),(I26))))</formula>
    </cfRule>
  </conditionalFormatting>
  <conditionalFormatting sqref="I26">
    <cfRule type="containsText" dxfId="1" priority="40" operator="containsText" text="[FNN]">
      <formula>NOT(ISERROR(SEARCH(("[FNN]"),(I26))))</formula>
    </cfRule>
  </conditionalFormatting>
  <conditionalFormatting sqref="I26">
    <cfRule type="containsText" dxfId="1" priority="41" operator="containsText" text="[PRC]">
      <formula>NOT(ISERROR(SEARCH(("[PRC]"),(I26))))</formula>
    </cfRule>
  </conditionalFormatting>
  <conditionalFormatting sqref="F21">
    <cfRule type="containsText" dxfId="0" priority="42" operator="containsText" text="ENG">
      <formula>NOT(ISERROR(SEARCH(("ENG"),(F21))))</formula>
    </cfRule>
  </conditionalFormatting>
  <conditionalFormatting sqref="F21">
    <cfRule type="containsText" dxfId="1" priority="43" operator="containsText" text="[MAR]">
      <formula>NOT(ISERROR(SEARCH(("[MAR]"),(F21))))</formula>
    </cfRule>
  </conditionalFormatting>
  <conditionalFormatting sqref="F21">
    <cfRule type="containsText" dxfId="1" priority="44" operator="containsText" text="[SKC]">
      <formula>NOT(ISERROR(SEARCH(("[SKC]"),(F21))))</formula>
    </cfRule>
  </conditionalFormatting>
  <conditionalFormatting sqref="F21">
    <cfRule type="containsText" dxfId="2" priority="45" operator="containsText" text="CHE-1262">
      <formula>NOT(ISERROR(SEARCH(("CHE-1262"),(F21))))</formula>
    </cfRule>
  </conditionalFormatting>
  <conditionalFormatting sqref="F21">
    <cfRule type="containsText" dxfId="1" priority="46" operator="containsText" text="[NIM]">
      <formula>NOT(ISERROR(SEARCH(("[NIM]"),(F21))))</formula>
    </cfRule>
  </conditionalFormatting>
  <conditionalFormatting sqref="F21 F33">
    <cfRule type="containsText" dxfId="1" priority="47" operator="containsText" text="[GR]">
      <formula>NOT(ISERROR(SEARCH(("[GR]"),(F21))))</formula>
    </cfRule>
  </conditionalFormatting>
  <conditionalFormatting sqref="F21">
    <cfRule type="containsText" dxfId="3" priority="48" operator="containsText" text="BAN">
      <formula>NOT(ISERROR(SEARCH(("BAN"),(F21))))</formula>
    </cfRule>
  </conditionalFormatting>
  <conditionalFormatting sqref="F21">
    <cfRule type="containsText" dxfId="1" priority="49" operator="containsText" text="[BSH]">
      <formula>NOT(ISERROR(SEARCH(("[BSH]"),(F21))))</formula>
    </cfRule>
  </conditionalFormatting>
  <conditionalFormatting sqref="F21">
    <cfRule type="containsText" dxfId="1" priority="50" operator="containsText" text="[EH]">
      <formula>NOT(ISERROR(SEARCH(("[EH]"),(F21))))</formula>
    </cfRule>
  </conditionalFormatting>
  <conditionalFormatting sqref="F21">
    <cfRule type="containsText" dxfId="1" priority="51" operator="containsText" text="[RUM]">
      <formula>NOT(ISERROR(SEARCH(("[RUM]"),(F21))))</formula>
    </cfRule>
  </conditionalFormatting>
  <conditionalFormatting sqref="F21">
    <cfRule type="containsText" dxfId="3" priority="52" operator="containsText" text="[ECO]">
      <formula>NOT(ISERROR(SEARCH(("[ECO]"),(F21))))</formula>
    </cfRule>
  </conditionalFormatting>
  <conditionalFormatting sqref="F21">
    <cfRule type="containsText" dxfId="1" priority="53" operator="containsText" text="[MAH]">
      <formula>NOT(ISERROR(SEARCH(("[MAH]"),(F21))))</formula>
    </cfRule>
  </conditionalFormatting>
  <conditionalFormatting sqref="F21">
    <cfRule type="containsText" dxfId="1" priority="54" operator="containsText" text="[DD]">
      <formula>NOT(ISERROR(SEARCH(("[DD]"),(F21))))</formula>
    </cfRule>
  </conditionalFormatting>
  <conditionalFormatting sqref="F21">
    <cfRule type="containsText" dxfId="1" priority="55" operator="containsText" text="[JI]">
      <formula>NOT(ISERROR(SEARCH(("[JI]"),(F21))))</formula>
    </cfRule>
  </conditionalFormatting>
  <conditionalFormatting sqref="F21">
    <cfRule type="containsText" dxfId="1" priority="56" operator="containsText" text="[AIM]">
      <formula>NOT(ISERROR(SEARCH(("[AIM]"),(F21))))</formula>
    </cfRule>
  </conditionalFormatting>
  <conditionalFormatting sqref="H20:I20 J20:J21">
    <cfRule type="containsText" dxfId="3" priority="57" operator="containsText" text="ENG">
      <formula>NOT(ISERROR(SEARCH(("ENG"),(H20))))</formula>
    </cfRule>
  </conditionalFormatting>
  <conditionalFormatting sqref="H20:I20 J20:J21">
    <cfRule type="containsText" dxfId="1" priority="58" operator="containsText" text="[MAR]">
      <formula>NOT(ISERROR(SEARCH(("[MAR]"),(H20))))</formula>
    </cfRule>
  </conditionalFormatting>
  <conditionalFormatting sqref="H20:I20 J20:J21">
    <cfRule type="containsText" dxfId="1" priority="59" operator="containsText" text="[SKC]">
      <formula>NOT(ISERROR(SEARCH(("[SKC]"),(H20))))</formula>
    </cfRule>
  </conditionalFormatting>
  <conditionalFormatting sqref="H20:I20 J20:J21">
    <cfRule type="containsText" dxfId="1" priority="60" operator="containsText" text="CHE-1262">
      <formula>NOT(ISERROR(SEARCH(("CHE-1262"),(H20))))</formula>
    </cfRule>
  </conditionalFormatting>
  <conditionalFormatting sqref="H20:I20 J20:J21">
    <cfRule type="containsText" dxfId="1" priority="61" operator="containsText" text="[NIM]">
      <formula>NOT(ISERROR(SEARCH(("[NIM]"),(H20))))</formula>
    </cfRule>
  </conditionalFormatting>
  <conditionalFormatting sqref="H20:I20 J20:J21">
    <cfRule type="containsText" dxfId="1" priority="62" operator="containsText" text="[GR]">
      <formula>NOT(ISERROR(SEARCH(("[GR]"),(H20))))</formula>
    </cfRule>
  </conditionalFormatting>
  <conditionalFormatting sqref="H20:I20 J20:J21">
    <cfRule type="containsText" dxfId="3" priority="63" operator="containsText" text="BAN">
      <formula>NOT(ISERROR(SEARCH(("BAN"),(H20))))</formula>
    </cfRule>
  </conditionalFormatting>
  <conditionalFormatting sqref="H20:I20 J20:J21">
    <cfRule type="containsText" dxfId="1" priority="64" operator="containsText" text="[BSH]">
      <formula>NOT(ISERROR(SEARCH(("[BSH]"),(H20))))</formula>
    </cfRule>
  </conditionalFormatting>
  <conditionalFormatting sqref="H20:I20 J20:J21">
    <cfRule type="containsText" dxfId="1" priority="65" operator="containsText" text="[EH]">
      <formula>NOT(ISERROR(SEARCH(("[EH]"),(H20))))</formula>
    </cfRule>
  </conditionalFormatting>
  <conditionalFormatting sqref="H20:I20 J20:J21">
    <cfRule type="containsText" dxfId="1" priority="66" operator="containsText" text="[RUM]">
      <formula>NOT(ISERROR(SEARCH(("[RUM]"),(H20))))</formula>
    </cfRule>
  </conditionalFormatting>
  <conditionalFormatting sqref="H20:I20 J20:J21">
    <cfRule type="containsText" dxfId="3" priority="67" operator="containsText" text="[ECO]">
      <formula>NOT(ISERROR(SEARCH(("[ECO]"),(H20))))</formula>
    </cfRule>
  </conditionalFormatting>
  <conditionalFormatting sqref="H20:I20 J20:J21">
    <cfRule type="containsText" dxfId="1" priority="68" operator="containsText" text="[MAH]">
      <formula>NOT(ISERROR(SEARCH(("[MAH]"),(H20))))</formula>
    </cfRule>
  </conditionalFormatting>
  <conditionalFormatting sqref="H20:I20 J20:J21">
    <cfRule type="containsText" dxfId="1" priority="69" operator="containsText" text="[DD]">
      <formula>NOT(ISERROR(SEARCH(("[DD]"),(H20))))</formula>
    </cfRule>
  </conditionalFormatting>
  <conditionalFormatting sqref="H20:I20 J20:J21">
    <cfRule type="containsText" dxfId="1" priority="70" operator="containsText" text="[JI]">
      <formula>NOT(ISERROR(SEARCH(("[JI]"),(H20))))</formula>
    </cfRule>
  </conditionalFormatting>
  <conditionalFormatting sqref="H20:I20 J20:J21">
    <cfRule type="containsText" dxfId="1" priority="71" operator="containsText" text="[IFF]">
      <formula>NOT(ISERROR(SEARCH(("[IFF]"),(H20))))</formula>
    </cfRule>
  </conditionalFormatting>
  <conditionalFormatting sqref="H20:I20 J20:J21 F33">
    <cfRule type="containsText" dxfId="1" priority="72" operator="containsText" text="[NEW1]">
      <formula>NOT(ISERROR(SEARCH(("[NEW1]"),(H20))))</formula>
    </cfRule>
  </conditionalFormatting>
  <conditionalFormatting sqref="H20:I20 J20:J21">
    <cfRule type="containsText" dxfId="1" priority="73" operator="containsText" text="[AIM]">
      <formula>NOT(ISERROR(SEARCH(("[AIM]"),(H20))))</formula>
    </cfRule>
  </conditionalFormatting>
  <conditionalFormatting sqref="H20:I20 J20:J21">
    <cfRule type="containsText" dxfId="1" priority="74" operator="containsText" text="[MAH]">
      <formula>NOT(ISERROR(SEARCH(("[MAH]"),(H20))))</formula>
    </cfRule>
  </conditionalFormatting>
  <conditionalFormatting sqref="H19:J19">
    <cfRule type="containsText" dxfId="3" priority="75" operator="containsText" text="ENG">
      <formula>NOT(ISERROR(SEARCH(("ENG"),(H19))))</formula>
    </cfRule>
  </conditionalFormatting>
  <conditionalFormatting sqref="H19:J19">
    <cfRule type="containsText" dxfId="1" priority="76" operator="containsText" text="[MAR]">
      <formula>NOT(ISERROR(SEARCH(("[MAR]"),(H19))))</formula>
    </cfRule>
  </conditionalFormatting>
  <conditionalFormatting sqref="H19:J19">
    <cfRule type="containsText" dxfId="1" priority="77" operator="containsText" text="[SKC]">
      <formula>NOT(ISERROR(SEARCH(("[SKC]"),(H19))))</formula>
    </cfRule>
  </conditionalFormatting>
  <conditionalFormatting sqref="H19:J19">
    <cfRule type="containsText" dxfId="1" priority="78" operator="containsText" text="CHE-1262">
      <formula>NOT(ISERROR(SEARCH(("CHE-1262"),(H19))))</formula>
    </cfRule>
  </conditionalFormatting>
  <conditionalFormatting sqref="H19:J19">
    <cfRule type="containsText" dxfId="1" priority="79" operator="containsText" text="[NIM]">
      <formula>NOT(ISERROR(SEARCH(("[NIM]"),(H19))))</formula>
    </cfRule>
  </conditionalFormatting>
  <conditionalFormatting sqref="H19:J19">
    <cfRule type="containsText" dxfId="1" priority="80" operator="containsText" text="[GR]">
      <formula>NOT(ISERROR(SEARCH(("[GR]"),(H19))))</formula>
    </cfRule>
  </conditionalFormatting>
  <conditionalFormatting sqref="H19:J19">
    <cfRule type="containsText" dxfId="3" priority="81" operator="containsText" text="BAN">
      <formula>NOT(ISERROR(SEARCH(("BAN"),(H19))))</formula>
    </cfRule>
  </conditionalFormatting>
  <conditionalFormatting sqref="H19:J19">
    <cfRule type="containsText" dxfId="1" priority="82" operator="containsText" text="[BSH]">
      <formula>NOT(ISERROR(SEARCH(("[BSH]"),(H19))))</formula>
    </cfRule>
  </conditionalFormatting>
  <conditionalFormatting sqref="H19:J19">
    <cfRule type="containsText" dxfId="1" priority="83" operator="containsText" text="[EH]">
      <formula>NOT(ISERROR(SEARCH(("[EH]"),(H19))))</formula>
    </cfRule>
  </conditionalFormatting>
  <conditionalFormatting sqref="H19:J19">
    <cfRule type="containsText" dxfId="1" priority="84" operator="containsText" text="[RUM]">
      <formula>NOT(ISERROR(SEARCH(("[RUM]"),(H19))))</formula>
    </cfRule>
  </conditionalFormatting>
  <conditionalFormatting sqref="H19:J19">
    <cfRule type="containsText" dxfId="3" priority="85" operator="containsText" text="[ECO]">
      <formula>NOT(ISERROR(SEARCH(("[ECO]"),(H19))))</formula>
    </cfRule>
  </conditionalFormatting>
  <conditionalFormatting sqref="H19:J19">
    <cfRule type="containsText" dxfId="1" priority="86" operator="containsText" text="[MAH]">
      <formula>NOT(ISERROR(SEARCH(("[MAH]"),(H19))))</formula>
    </cfRule>
  </conditionalFormatting>
  <conditionalFormatting sqref="H19:J19">
    <cfRule type="containsText" dxfId="1" priority="87" operator="containsText" text="[DD]">
      <formula>NOT(ISERROR(SEARCH(("[DD]"),(H19))))</formula>
    </cfRule>
  </conditionalFormatting>
  <conditionalFormatting sqref="H19:J19">
    <cfRule type="containsText" dxfId="1" priority="88" operator="containsText" text="[JI]">
      <formula>NOT(ISERROR(SEARCH(("[JI]"),(H19))))</formula>
    </cfRule>
  </conditionalFormatting>
  <conditionalFormatting sqref="H19:J19">
    <cfRule type="containsText" dxfId="1" priority="89" operator="containsText" text="[KIM]">
      <formula>NOT(ISERROR(SEARCH(("[KIM]"),(H19))))</formula>
    </cfRule>
  </conditionalFormatting>
  <conditionalFormatting sqref="H19:J19">
    <cfRule type="containsText" dxfId="1" priority="90" operator="containsText" text="[AU]">
      <formula>NOT(ISERROR(SEARCH(("[AU]"),(H19))))</formula>
    </cfRule>
  </conditionalFormatting>
  <conditionalFormatting sqref="H19:J19">
    <cfRule type="containsText" dxfId="1" priority="91" operator="containsText" text="[IFF]">
      <formula>NOT(ISERROR(SEARCH(("[IFF]"),(H19))))</formula>
    </cfRule>
  </conditionalFormatting>
  <conditionalFormatting sqref="H19:J19">
    <cfRule type="containsText" dxfId="1" priority="92" operator="containsText" text="[AT]">
      <formula>NOT(ISERROR(SEARCH(("[AT]"),(H19))))</formula>
    </cfRule>
  </conditionalFormatting>
  <conditionalFormatting sqref="H19:J19">
    <cfRule type="containsText" dxfId="1" priority="93" operator="containsText" text="[NEW1]">
      <formula>NOT(ISERROR(SEARCH(("[NEW1]"),(H19))))</formula>
    </cfRule>
  </conditionalFormatting>
  <conditionalFormatting sqref="H19:J19">
    <cfRule type="containsText" dxfId="1" priority="94" operator="containsText" text="[MKS]">
      <formula>NOT(ISERROR(SEARCH(("[MKS]"),(H19))))</formula>
    </cfRule>
  </conditionalFormatting>
  <conditionalFormatting sqref="H19:J19">
    <cfRule type="containsText" dxfId="1" priority="95" operator="containsText" text="[DMA]">
      <formula>NOT(ISERROR(SEARCH(("[DMA]"),(H19))))</formula>
    </cfRule>
  </conditionalFormatting>
  <conditionalFormatting sqref="H19:J19">
    <cfRule type="containsText" dxfId="1" priority="96" operator="containsText" text="[NIS]">
      <formula>NOT(ISERROR(SEARCH(("[NIS]"),(H19))))</formula>
    </cfRule>
  </conditionalFormatting>
  <conditionalFormatting sqref="H19:J19">
    <cfRule type="containsText" dxfId="1" priority="97" operator="containsText" text="[AIM]">
      <formula>NOT(ISERROR(SEARCH(("[AIM]"),(H19))))</formula>
    </cfRule>
  </conditionalFormatting>
  <conditionalFormatting sqref="H19:J19">
    <cfRule type="containsText" dxfId="1" priority="98" operator="containsText" text="[JC]">
      <formula>NOT(ISERROR(SEARCH(("[JC]"),(H19))))</formula>
    </cfRule>
  </conditionalFormatting>
  <conditionalFormatting sqref="H19:J19">
    <cfRule type="containsText" dxfId="1" priority="99" operator="containsText" text="[FNN]">
      <formula>NOT(ISERROR(SEARCH(("[FNN]"),(H19))))</formula>
    </cfRule>
  </conditionalFormatting>
  <conditionalFormatting sqref="H19:J19">
    <cfRule type="containsText" dxfId="1" priority="100" operator="containsText" text="[PRC]">
      <formula>NOT(ISERROR(SEARCH(("[PRC]"),(H19))))</formula>
    </cfRule>
  </conditionalFormatting>
  <conditionalFormatting sqref="H31:H32 I32:J32">
    <cfRule type="containsText" dxfId="3" priority="101" operator="containsText" text="ENG">
      <formula>NOT(ISERROR(SEARCH(("ENG"),(H31))))</formula>
    </cfRule>
  </conditionalFormatting>
  <conditionalFormatting sqref="H31:H32 I32:J32">
    <cfRule type="containsText" dxfId="1" priority="102" operator="containsText" text="[MAR]">
      <formula>NOT(ISERROR(SEARCH(("[MAR]"),(H31))))</formula>
    </cfRule>
  </conditionalFormatting>
  <conditionalFormatting sqref="H31:H32 I32:J32">
    <cfRule type="containsText" dxfId="1" priority="103" operator="containsText" text="[SKC]">
      <formula>NOT(ISERROR(SEARCH(("[SKC]"),(H31))))</formula>
    </cfRule>
  </conditionalFormatting>
  <conditionalFormatting sqref="H31:H32 I32:J32">
    <cfRule type="containsText" dxfId="1" priority="104" operator="containsText" text="CHE-1262">
      <formula>NOT(ISERROR(SEARCH(("CHE-1262"),(H31))))</formula>
    </cfRule>
  </conditionalFormatting>
  <conditionalFormatting sqref="H31:H32 I32:J32">
    <cfRule type="containsText" dxfId="1" priority="105" operator="containsText" text="[NIM]">
      <formula>NOT(ISERROR(SEARCH(("[NIM]"),(H31))))</formula>
    </cfRule>
  </conditionalFormatting>
  <conditionalFormatting sqref="H31:H32 I32:J32">
    <cfRule type="containsText" dxfId="1" priority="106" operator="containsText" text="[GR]">
      <formula>NOT(ISERROR(SEARCH(("[GR]"),(H31))))</formula>
    </cfRule>
  </conditionalFormatting>
  <conditionalFormatting sqref="H31:H32 I32:J32">
    <cfRule type="containsText" dxfId="3" priority="107" operator="containsText" text="BAN">
      <formula>NOT(ISERROR(SEARCH(("BAN"),(H31))))</formula>
    </cfRule>
  </conditionalFormatting>
  <conditionalFormatting sqref="H31:H32 I32:J32">
    <cfRule type="containsText" dxfId="1" priority="108" operator="containsText" text="[BSH]">
      <formula>NOT(ISERROR(SEARCH(("[BSH]"),(H31))))</formula>
    </cfRule>
  </conditionalFormatting>
  <conditionalFormatting sqref="H31:H32 I32:J32">
    <cfRule type="containsText" dxfId="1" priority="109" operator="containsText" text="[EH]">
      <formula>NOT(ISERROR(SEARCH(("[EH]"),(H31))))</formula>
    </cfRule>
  </conditionalFormatting>
  <conditionalFormatting sqref="H31:H32 I32:J32">
    <cfRule type="containsText" dxfId="1" priority="110" operator="containsText" text="[RUM]">
      <formula>NOT(ISERROR(SEARCH(("[RUM]"),(H31))))</formula>
    </cfRule>
  </conditionalFormatting>
  <conditionalFormatting sqref="H31:H32 I32:J32">
    <cfRule type="containsText" dxfId="3" priority="111" operator="containsText" text="[ECO]">
      <formula>NOT(ISERROR(SEARCH(("[ECO]"),(H31))))</formula>
    </cfRule>
  </conditionalFormatting>
  <conditionalFormatting sqref="H31:H32 I32:J32">
    <cfRule type="containsText" dxfId="1" priority="112" operator="containsText" text="[MAH]">
      <formula>NOT(ISERROR(SEARCH(("[MAH]"),(H31))))</formula>
    </cfRule>
  </conditionalFormatting>
  <conditionalFormatting sqref="H31:H32 I32:J32">
    <cfRule type="containsText" dxfId="1" priority="113" operator="containsText" text="[DD]">
      <formula>NOT(ISERROR(SEARCH(("[DD]"),(H31))))</formula>
    </cfRule>
  </conditionalFormatting>
  <conditionalFormatting sqref="H31:H32 I32:J32">
    <cfRule type="containsText" dxfId="1" priority="114" operator="containsText" text="[JI]">
      <formula>NOT(ISERROR(SEARCH(("[JI]"),(H31))))</formula>
    </cfRule>
  </conditionalFormatting>
  <conditionalFormatting sqref="H31:H32 I32:J32">
    <cfRule type="containsText" dxfId="1" priority="115" operator="containsText" text="[IFF]">
      <formula>NOT(ISERROR(SEARCH(("[IFF]"),(H31))))</formula>
    </cfRule>
  </conditionalFormatting>
  <conditionalFormatting sqref="H31:H32 I32:J32">
    <cfRule type="containsText" dxfId="1" priority="116" operator="containsText" text="[NEW1]">
      <formula>NOT(ISERROR(SEARCH(("[NEW1]"),(H31))))</formula>
    </cfRule>
  </conditionalFormatting>
  <conditionalFormatting sqref="H31:H32 I32:J32">
    <cfRule type="containsText" dxfId="1" priority="117" operator="containsText" text="[AIM]">
      <formula>NOT(ISERROR(SEARCH(("[AIM]"),(H31))))</formula>
    </cfRule>
  </conditionalFormatting>
  <conditionalFormatting sqref="H31:H32 I32:J32">
    <cfRule type="containsText" dxfId="1" priority="118" operator="containsText" text="[MAH]">
      <formula>NOT(ISERROR(SEARCH(("[MAH]"),(H31))))</formula>
    </cfRule>
  </conditionalFormatting>
  <conditionalFormatting sqref="F15:F17">
    <cfRule type="containsText" dxfId="3" priority="119" operator="containsText" text="ENG">
      <formula>NOT(ISERROR(SEARCH(("ENG"),(F15))))</formula>
    </cfRule>
  </conditionalFormatting>
  <conditionalFormatting sqref="F15:F17">
    <cfRule type="containsText" dxfId="1" priority="120" operator="containsText" text="[MAR]">
      <formula>NOT(ISERROR(SEARCH(("[MAR]"),(F15))))</formula>
    </cfRule>
  </conditionalFormatting>
  <conditionalFormatting sqref="F15:F17">
    <cfRule type="containsText" dxfId="1" priority="121" operator="containsText" text="[SKC]">
      <formula>NOT(ISERROR(SEARCH(("[SKC]"),(F15))))</formula>
    </cfRule>
  </conditionalFormatting>
  <conditionalFormatting sqref="F15:F17">
    <cfRule type="containsText" dxfId="1" priority="122" operator="containsText" text="CHE-1262">
      <formula>NOT(ISERROR(SEARCH(("CHE-1262"),(F15))))</formula>
    </cfRule>
  </conditionalFormatting>
  <conditionalFormatting sqref="F15:F17">
    <cfRule type="containsText" dxfId="1" priority="123" operator="containsText" text="[NIM]">
      <formula>NOT(ISERROR(SEARCH(("[NIM]"),(F15))))</formula>
    </cfRule>
  </conditionalFormatting>
  <conditionalFormatting sqref="F15:F17">
    <cfRule type="containsText" dxfId="1" priority="124" operator="containsText" text="[GR]">
      <formula>NOT(ISERROR(SEARCH(("[GR]"),(F15))))</formula>
    </cfRule>
  </conditionalFormatting>
  <conditionalFormatting sqref="F15:F17">
    <cfRule type="containsText" dxfId="3" priority="125" operator="containsText" text="BAN">
      <formula>NOT(ISERROR(SEARCH(("BAN"),(F15))))</formula>
    </cfRule>
  </conditionalFormatting>
  <conditionalFormatting sqref="F15:F17">
    <cfRule type="containsText" dxfId="1" priority="126" operator="containsText" text="[BSH]">
      <formula>NOT(ISERROR(SEARCH(("[BSH]"),(F15))))</formula>
    </cfRule>
  </conditionalFormatting>
  <conditionalFormatting sqref="F15:F17">
    <cfRule type="containsText" dxfId="1" priority="127" operator="containsText" text="[EH]">
      <formula>NOT(ISERROR(SEARCH(("[EH]"),(F15))))</formula>
    </cfRule>
  </conditionalFormatting>
  <conditionalFormatting sqref="F15:F17">
    <cfRule type="containsText" dxfId="1" priority="128" operator="containsText" text="[RUM]">
      <formula>NOT(ISERROR(SEARCH(("[RUM]"),(F15))))</formula>
    </cfRule>
  </conditionalFormatting>
  <conditionalFormatting sqref="F15:F17">
    <cfRule type="containsText" dxfId="3" priority="129" operator="containsText" text="[ECO]">
      <formula>NOT(ISERROR(SEARCH(("[ECO]"),(F15))))</formula>
    </cfRule>
  </conditionalFormatting>
  <conditionalFormatting sqref="F15:F17">
    <cfRule type="containsText" dxfId="1" priority="130" operator="containsText" text="[MAH]">
      <formula>NOT(ISERROR(SEARCH(("[MAH]"),(F15))))</formula>
    </cfRule>
  </conditionalFormatting>
  <conditionalFormatting sqref="F15:F17">
    <cfRule type="containsText" dxfId="1" priority="131" operator="containsText" text="[DD]">
      <formula>NOT(ISERROR(SEARCH(("[DD]"),(F15))))</formula>
    </cfRule>
  </conditionalFormatting>
  <conditionalFormatting sqref="F15:F17">
    <cfRule type="containsText" dxfId="1" priority="132" operator="containsText" text="[JI]">
      <formula>NOT(ISERROR(SEARCH(("[JI]"),(F15))))</formula>
    </cfRule>
  </conditionalFormatting>
  <conditionalFormatting sqref="F15:F17">
    <cfRule type="containsText" dxfId="1" priority="133" operator="containsText" text="[NEW1]">
      <formula>NOT(ISERROR(SEARCH(("[NEW1]"),(F15))))</formula>
    </cfRule>
  </conditionalFormatting>
  <conditionalFormatting sqref="F15:F17">
    <cfRule type="containsText" dxfId="1" priority="134" operator="containsText" text="[AIM]">
      <formula>NOT(ISERROR(SEARCH(("[AIM]"),(F15))))</formula>
    </cfRule>
  </conditionalFormatting>
  <conditionalFormatting sqref="E21">
    <cfRule type="containsText" dxfId="1" priority="135" operator="containsText" text="[MAH]">
      <formula>NOT(ISERROR(SEARCH(("[MAH]"),(E21))))</formula>
    </cfRule>
  </conditionalFormatting>
  <conditionalFormatting sqref="E21">
    <cfRule type="containsText" dxfId="3" priority="136" operator="containsText" text="ENG">
      <formula>NOT(ISERROR(SEARCH(("ENG"),(E21))))</formula>
    </cfRule>
  </conditionalFormatting>
  <conditionalFormatting sqref="E21">
    <cfRule type="containsText" dxfId="1" priority="137" operator="containsText" text="[MAR]">
      <formula>NOT(ISERROR(SEARCH(("[MAR]"),(E21))))</formula>
    </cfRule>
  </conditionalFormatting>
  <conditionalFormatting sqref="E21">
    <cfRule type="containsText" dxfId="1" priority="138" operator="containsText" text="[SKC]">
      <formula>NOT(ISERROR(SEARCH(("[SKC]"),(E21))))</formula>
    </cfRule>
  </conditionalFormatting>
  <conditionalFormatting sqref="E21">
    <cfRule type="containsText" dxfId="1" priority="139" operator="containsText" text="CHE-1262">
      <formula>NOT(ISERROR(SEARCH(("CHE-1262"),(E21))))</formula>
    </cfRule>
  </conditionalFormatting>
  <conditionalFormatting sqref="E21">
    <cfRule type="containsText" dxfId="1" priority="140" operator="containsText" text="[NIM]">
      <formula>NOT(ISERROR(SEARCH(("[NIM]"),(E21))))</formula>
    </cfRule>
  </conditionalFormatting>
  <conditionalFormatting sqref="E21">
    <cfRule type="containsText" dxfId="1" priority="141" operator="containsText" text="[GR]">
      <formula>NOT(ISERROR(SEARCH(("[GR]"),(E21))))</formula>
    </cfRule>
  </conditionalFormatting>
  <conditionalFormatting sqref="E21">
    <cfRule type="containsText" dxfId="3" priority="142" operator="containsText" text="BAN">
      <formula>NOT(ISERROR(SEARCH(("BAN"),(E21))))</formula>
    </cfRule>
  </conditionalFormatting>
  <conditionalFormatting sqref="E21">
    <cfRule type="containsText" dxfId="1" priority="143" operator="containsText" text="[BSH]">
      <formula>NOT(ISERROR(SEARCH(("[BSH]"),(E21))))</formula>
    </cfRule>
  </conditionalFormatting>
  <conditionalFormatting sqref="E21">
    <cfRule type="containsText" dxfId="1" priority="144" operator="containsText" text="[EH]">
      <formula>NOT(ISERROR(SEARCH(("[EH]"),(E21))))</formula>
    </cfRule>
  </conditionalFormatting>
  <conditionalFormatting sqref="E21">
    <cfRule type="containsText" dxfId="1" priority="145" operator="containsText" text="[RUM]">
      <formula>NOT(ISERROR(SEARCH(("[RUM]"),(E21))))</formula>
    </cfRule>
  </conditionalFormatting>
  <conditionalFormatting sqref="E21">
    <cfRule type="containsText" dxfId="3" priority="146" operator="containsText" text="[ECO]">
      <formula>NOT(ISERROR(SEARCH(("[ECO]"),(E21))))</formula>
    </cfRule>
  </conditionalFormatting>
  <conditionalFormatting sqref="E21">
    <cfRule type="containsText" dxfId="1" priority="147" operator="containsText" text="[MAH]">
      <formula>NOT(ISERROR(SEARCH(("[MAH]"),(E21))))</formula>
    </cfRule>
  </conditionalFormatting>
  <conditionalFormatting sqref="E21">
    <cfRule type="containsText" dxfId="1" priority="148" operator="containsText" text="[DD]">
      <formula>NOT(ISERROR(SEARCH(("[DD]"),(E21))))</formula>
    </cfRule>
  </conditionalFormatting>
  <conditionalFormatting sqref="E21">
    <cfRule type="containsText" dxfId="1" priority="149" operator="containsText" text="[JI]">
      <formula>NOT(ISERROR(SEARCH(("[JI]"),(E21))))</formula>
    </cfRule>
  </conditionalFormatting>
  <conditionalFormatting sqref="E21">
    <cfRule type="containsText" dxfId="1" priority="150" operator="containsText" text="[IFF]">
      <formula>NOT(ISERROR(SEARCH(("[IFF]"),(E21))))</formula>
    </cfRule>
  </conditionalFormatting>
  <conditionalFormatting sqref="E21">
    <cfRule type="containsText" dxfId="1" priority="151" operator="containsText" text="[NEW1]">
      <formula>NOT(ISERROR(SEARCH(("[NEW1]"),(E21))))</formula>
    </cfRule>
  </conditionalFormatting>
  <conditionalFormatting sqref="E21">
    <cfRule type="containsText" dxfId="1" priority="152" operator="containsText" text="[AIM]">
      <formula>NOT(ISERROR(SEARCH(("[AIM]"),(E21))))</formula>
    </cfRule>
  </conditionalFormatting>
  <conditionalFormatting sqref="E19:E20">
    <cfRule type="containsText" dxfId="4" priority="153" operator="containsText" text="[PRC]">
      <formula>NOT(ISERROR(SEARCH(("[PRC]"),(E19))))</formula>
    </cfRule>
  </conditionalFormatting>
  <conditionalFormatting sqref="E19:E20">
    <cfRule type="containsText" dxfId="4" priority="154" operator="containsText" text="[FNN]">
      <formula>NOT(ISERROR(SEARCH(("[FNN]"),(E19))))</formula>
    </cfRule>
  </conditionalFormatting>
  <conditionalFormatting sqref="E19:E20">
    <cfRule type="containsText" dxfId="4" priority="155" operator="containsText" text="[JC]">
      <formula>NOT(ISERROR(SEARCH(("[JC]"),(E19))))</formula>
    </cfRule>
  </conditionalFormatting>
  <conditionalFormatting sqref="E19:E20">
    <cfRule type="containsText" dxfId="4" priority="156" operator="containsText" text="[AIM]">
      <formula>NOT(ISERROR(SEARCH(("[AIM]"),(E19))))</formula>
    </cfRule>
  </conditionalFormatting>
  <conditionalFormatting sqref="E19:E20">
    <cfRule type="containsText" dxfId="4" priority="157" operator="containsText" text="[NIS]">
      <formula>NOT(ISERROR(SEARCH(("[NIS]"),(E19))))</formula>
    </cfRule>
  </conditionalFormatting>
  <conditionalFormatting sqref="E19:E20">
    <cfRule type="containsText" dxfId="4" priority="158" operator="containsText" text="[DMA]">
      <formula>NOT(ISERROR(SEARCH(("[DMA]"),(E19))))</formula>
    </cfRule>
  </conditionalFormatting>
  <conditionalFormatting sqref="E19:E20">
    <cfRule type="containsText" dxfId="4" priority="159" operator="containsText" text="[MKS]">
      <formula>NOT(ISERROR(SEARCH(("[MKS]"),(E19))))</formula>
    </cfRule>
  </conditionalFormatting>
  <conditionalFormatting sqref="E19:E20">
    <cfRule type="containsText" dxfId="4" priority="160" operator="containsText" text="[NEW1]">
      <formula>NOT(ISERROR(SEARCH(("[NEW1]"),(E19))))</formula>
    </cfRule>
  </conditionalFormatting>
  <conditionalFormatting sqref="E19:E20">
    <cfRule type="containsText" dxfId="4" priority="161" operator="containsText" text="[AT]">
      <formula>NOT(ISERROR(SEARCH(("[AT]"),(E19))))</formula>
    </cfRule>
  </conditionalFormatting>
  <conditionalFormatting sqref="E19:E20">
    <cfRule type="containsText" dxfId="4" priority="162" operator="containsText" text="[IFF]">
      <formula>NOT(ISERROR(SEARCH(("[IFF]"),(E19))))</formula>
    </cfRule>
  </conditionalFormatting>
  <conditionalFormatting sqref="E19:E20">
    <cfRule type="containsText" dxfId="4" priority="163" operator="containsText" text="[AU]">
      <formula>NOT(ISERROR(SEARCH(("[AU]"),(E19))))</formula>
    </cfRule>
  </conditionalFormatting>
  <conditionalFormatting sqref="E19:E20">
    <cfRule type="containsText" dxfId="4" priority="164" operator="containsText" text="[KIM]">
      <formula>NOT(ISERROR(SEARCH(("[KIM]"),(E19))))</formula>
    </cfRule>
  </conditionalFormatting>
  <conditionalFormatting sqref="E19:E20">
    <cfRule type="containsText" dxfId="4" priority="165" operator="containsText" text="[JI]">
      <formula>NOT(ISERROR(SEARCH(("[JI]"),(E19))))</formula>
    </cfRule>
  </conditionalFormatting>
  <conditionalFormatting sqref="E19:E20">
    <cfRule type="containsText" dxfId="4" priority="166" operator="containsText" text="[DD]">
      <formula>NOT(ISERROR(SEARCH(("[DD]"),(E19))))</formula>
    </cfRule>
  </conditionalFormatting>
  <conditionalFormatting sqref="E19:E20">
    <cfRule type="containsText" dxfId="4" priority="167" operator="containsText" text="[MAH]">
      <formula>NOT(ISERROR(SEARCH(("[MAH]"),(E19))))</formula>
    </cfRule>
  </conditionalFormatting>
  <conditionalFormatting sqref="E19:E20">
    <cfRule type="containsText" dxfId="4" priority="168" operator="containsText" text="[ECO]">
      <formula>NOT(ISERROR(SEARCH(("[ECO]"),(E19))))</formula>
    </cfRule>
  </conditionalFormatting>
  <conditionalFormatting sqref="E19:E20">
    <cfRule type="containsText" dxfId="4" priority="169" operator="containsText" text="[RUM]">
      <formula>NOT(ISERROR(SEARCH(("[RUM]"),(E19))))</formula>
    </cfRule>
  </conditionalFormatting>
  <conditionalFormatting sqref="E19:E20">
    <cfRule type="containsText" dxfId="4" priority="170" operator="containsText" text="[EH]">
      <formula>NOT(ISERROR(SEARCH(("[EH]"),(E19))))</formula>
    </cfRule>
  </conditionalFormatting>
  <conditionalFormatting sqref="E19:E20">
    <cfRule type="containsText" dxfId="4" priority="171" operator="containsText" text="[BSH]">
      <formula>NOT(ISERROR(SEARCH(("[BSH]"),(E19))))</formula>
    </cfRule>
  </conditionalFormatting>
  <conditionalFormatting sqref="E19:E20">
    <cfRule type="containsText" dxfId="4" priority="172" operator="containsText" text="BAN">
      <formula>NOT(ISERROR(SEARCH(("BAN"),(E19))))</formula>
    </cfRule>
  </conditionalFormatting>
  <conditionalFormatting sqref="E19:E20">
    <cfRule type="containsText" dxfId="4" priority="173" operator="containsText" text="[GR]">
      <formula>NOT(ISERROR(SEARCH(("[GR]"),(E19))))</formula>
    </cfRule>
  </conditionalFormatting>
  <conditionalFormatting sqref="E19:E20">
    <cfRule type="containsText" dxfId="4" priority="174" operator="containsText" text="[NIM]">
      <formula>NOT(ISERROR(SEARCH(("[NIM]"),(E19))))</formula>
    </cfRule>
  </conditionalFormatting>
  <conditionalFormatting sqref="E19:E20">
    <cfRule type="containsText" dxfId="4" priority="175" operator="containsText" text="CHE-1262">
      <formula>NOT(ISERROR(SEARCH(("CHE-1262"),(E19))))</formula>
    </cfRule>
  </conditionalFormatting>
  <conditionalFormatting sqref="E19:E20">
    <cfRule type="containsText" dxfId="4" priority="176" operator="containsText" text="[SKC]">
      <formula>NOT(ISERROR(SEARCH(("[SKC]"),(E19))))</formula>
    </cfRule>
  </conditionalFormatting>
  <conditionalFormatting sqref="E19:E20">
    <cfRule type="containsText" dxfId="4" priority="177" operator="containsText" text="[MAR]">
      <formula>NOT(ISERROR(SEARCH(("[MAR]"),(E19))))</formula>
    </cfRule>
  </conditionalFormatting>
  <conditionalFormatting sqref="E19:E20">
    <cfRule type="containsText" dxfId="4" priority="178" operator="containsText" text="ENG">
      <formula>NOT(ISERROR(SEARCH(("ENG"),(E19))))</formula>
    </cfRule>
  </conditionalFormatting>
  <conditionalFormatting sqref="E35">
    <cfRule type="containsText" dxfId="0" priority="179" operator="containsText" text="ENG">
      <formula>NOT(ISERROR(SEARCH(("ENG"),(E35))))</formula>
    </cfRule>
  </conditionalFormatting>
  <conditionalFormatting sqref="E35">
    <cfRule type="containsText" dxfId="2" priority="180" operator="containsText" text="CHE-1262">
      <formula>NOT(ISERROR(SEARCH(("CHE-1262"),(E35))))</formula>
    </cfRule>
  </conditionalFormatting>
  <conditionalFormatting sqref="E35">
    <cfRule type="containsText" dxfId="1" priority="181" operator="containsText" text="[GR]">
      <formula>NOT(ISERROR(SEARCH(("[GR]"),(E35))))</formula>
    </cfRule>
  </conditionalFormatting>
  <conditionalFormatting sqref="H18:J18">
    <cfRule type="containsText" dxfId="4" priority="182" operator="containsText" text="[PRC]">
      <formula>NOT(ISERROR(SEARCH(("[PRC]"),(H18))))</formula>
    </cfRule>
  </conditionalFormatting>
  <conditionalFormatting sqref="H18:J18">
    <cfRule type="containsText" dxfId="4" priority="183" operator="containsText" text="[FNN]">
      <formula>NOT(ISERROR(SEARCH(("[FNN]"),(H18))))</formula>
    </cfRule>
  </conditionalFormatting>
  <conditionalFormatting sqref="H18:J18">
    <cfRule type="containsText" dxfId="4" priority="184" operator="containsText" text="[JC]">
      <formula>NOT(ISERROR(SEARCH(("[JC]"),(H18))))</formula>
    </cfRule>
  </conditionalFormatting>
  <conditionalFormatting sqref="H18:J18">
    <cfRule type="containsText" dxfId="4" priority="185" operator="containsText" text="[AIM]">
      <formula>NOT(ISERROR(SEARCH(("[AIM]"),(H18))))</formula>
    </cfRule>
  </conditionalFormatting>
  <conditionalFormatting sqref="H18:J18">
    <cfRule type="containsText" dxfId="4" priority="186" operator="containsText" text="[NIS]">
      <formula>NOT(ISERROR(SEARCH(("[NIS]"),(H18))))</formula>
    </cfRule>
  </conditionalFormatting>
  <conditionalFormatting sqref="H18:J18">
    <cfRule type="containsText" dxfId="4" priority="187" operator="containsText" text="[DMA]">
      <formula>NOT(ISERROR(SEARCH(("[DMA]"),(H18))))</formula>
    </cfRule>
  </conditionalFormatting>
  <conditionalFormatting sqref="H18:J18">
    <cfRule type="containsText" dxfId="4" priority="188" operator="containsText" text="[MKS]">
      <formula>NOT(ISERROR(SEARCH(("[MKS]"),(H18))))</formula>
    </cfRule>
  </conditionalFormatting>
  <conditionalFormatting sqref="H18:J18">
    <cfRule type="containsText" dxfId="4" priority="189" operator="containsText" text="[NEW1]">
      <formula>NOT(ISERROR(SEARCH(("[NEW1]"),(H18))))</formula>
    </cfRule>
  </conditionalFormatting>
  <conditionalFormatting sqref="H18:J18">
    <cfRule type="containsText" dxfId="4" priority="190" operator="containsText" text="[AT]">
      <formula>NOT(ISERROR(SEARCH(("[AT]"),(H18))))</formula>
    </cfRule>
  </conditionalFormatting>
  <conditionalFormatting sqref="H18:J18">
    <cfRule type="containsText" dxfId="4" priority="191" operator="containsText" text="[IFF]">
      <formula>NOT(ISERROR(SEARCH(("[IFF]"),(H18))))</formula>
    </cfRule>
  </conditionalFormatting>
  <conditionalFormatting sqref="H18:J18">
    <cfRule type="containsText" dxfId="4" priority="192" operator="containsText" text="[AU]">
      <formula>NOT(ISERROR(SEARCH(("[AU]"),(H18))))</formula>
    </cfRule>
  </conditionalFormatting>
  <conditionalFormatting sqref="H18:J18">
    <cfRule type="containsText" dxfId="4" priority="193" operator="containsText" text="[KIM]">
      <formula>NOT(ISERROR(SEARCH(("[KIM]"),(H18))))</formula>
    </cfRule>
  </conditionalFormatting>
  <conditionalFormatting sqref="H18:J18">
    <cfRule type="containsText" dxfId="4" priority="194" operator="containsText" text="[JI]">
      <formula>NOT(ISERROR(SEARCH(("[JI]"),(H18))))</formula>
    </cfRule>
  </conditionalFormatting>
  <conditionalFormatting sqref="H18:J18">
    <cfRule type="containsText" dxfId="4" priority="195" operator="containsText" text="[DD]">
      <formula>NOT(ISERROR(SEARCH(("[DD]"),(H18))))</formula>
    </cfRule>
  </conditionalFormatting>
  <conditionalFormatting sqref="H18:J18">
    <cfRule type="containsText" dxfId="4" priority="196" operator="containsText" text="[MAH]">
      <formula>NOT(ISERROR(SEARCH(("[MAH]"),(H18))))</formula>
    </cfRule>
  </conditionalFormatting>
  <conditionalFormatting sqref="H18:J18">
    <cfRule type="containsText" dxfId="4" priority="197" operator="containsText" text="[ECO]">
      <formula>NOT(ISERROR(SEARCH(("[ECO]"),(H18))))</formula>
    </cfRule>
  </conditionalFormatting>
  <conditionalFormatting sqref="H18:J18">
    <cfRule type="containsText" dxfId="4" priority="198" operator="containsText" text="[RUM]">
      <formula>NOT(ISERROR(SEARCH(("[RUM]"),(H18))))</formula>
    </cfRule>
  </conditionalFormatting>
  <conditionalFormatting sqref="H18:J18">
    <cfRule type="containsText" dxfId="4" priority="199" operator="containsText" text="[EH]">
      <formula>NOT(ISERROR(SEARCH(("[EH]"),(H18))))</formula>
    </cfRule>
  </conditionalFormatting>
  <conditionalFormatting sqref="H18:J18">
    <cfRule type="containsText" dxfId="4" priority="200" operator="containsText" text="[BSH]">
      <formula>NOT(ISERROR(SEARCH(("[BSH]"),(H18))))</formula>
    </cfRule>
  </conditionalFormatting>
  <conditionalFormatting sqref="H18:J18">
    <cfRule type="containsText" dxfId="4" priority="201" operator="containsText" text="BAN">
      <formula>NOT(ISERROR(SEARCH(("BAN"),(H18))))</formula>
    </cfRule>
  </conditionalFormatting>
  <conditionalFormatting sqref="H18:J18">
    <cfRule type="containsText" dxfId="4" priority="202" operator="containsText" text="[GR]">
      <formula>NOT(ISERROR(SEARCH(("[GR]"),(H18))))</formula>
    </cfRule>
  </conditionalFormatting>
  <conditionalFormatting sqref="H18:J18">
    <cfRule type="containsText" dxfId="4" priority="203" operator="containsText" text="[NIM]">
      <formula>NOT(ISERROR(SEARCH(("[NIM]"),(H18))))</formula>
    </cfRule>
  </conditionalFormatting>
  <conditionalFormatting sqref="H18:J18">
    <cfRule type="containsText" dxfId="4" priority="204" operator="containsText" text="CHE-1262">
      <formula>NOT(ISERROR(SEARCH(("CHE-1262"),(H18))))</formula>
    </cfRule>
  </conditionalFormatting>
  <conditionalFormatting sqref="H18:J18">
    <cfRule type="containsText" dxfId="4" priority="205" operator="containsText" text="[SKC]">
      <formula>NOT(ISERROR(SEARCH(("[SKC]"),(H18))))</formula>
    </cfRule>
  </conditionalFormatting>
  <conditionalFormatting sqref="H18:J18">
    <cfRule type="containsText" dxfId="4" priority="206" operator="containsText" text="[MAR]">
      <formula>NOT(ISERROR(SEARCH(("[MAR]"),(H18))))</formula>
    </cfRule>
  </conditionalFormatting>
  <conditionalFormatting sqref="H18:J18">
    <cfRule type="containsText" dxfId="4" priority="207" operator="containsText" text="ENG">
      <formula>NOT(ISERROR(SEARCH(("ENG"),(H18))))</formula>
    </cfRule>
  </conditionalFormatting>
  <conditionalFormatting sqref="D3:F37 G3:G14 H3:J37 G17:G37">
    <cfRule type="containsText" dxfId="3" priority="208" operator="containsText" text="ENG">
      <formula>NOT(ISERROR(SEARCH(("ENG"),(D3))))</formula>
    </cfRule>
  </conditionalFormatting>
  <conditionalFormatting sqref="D3:F37 G3:G14 H3:J37 G17:G37">
    <cfRule type="containsText" dxfId="1" priority="209" operator="containsText" text="[MAR]">
      <formula>NOT(ISERROR(SEARCH(("[MAR]"),(D3))))</formula>
    </cfRule>
  </conditionalFormatting>
  <conditionalFormatting sqref="D3:F37 G3:G14 H3:J37 G17:G37">
    <cfRule type="containsText" dxfId="1" priority="210" operator="containsText" text="[SKC]">
      <formula>NOT(ISERROR(SEARCH(("[SKC]"),(D3))))</formula>
    </cfRule>
  </conditionalFormatting>
  <conditionalFormatting sqref="D3:F37 G3:G14 H3:J37 G17:G37">
    <cfRule type="containsText" dxfId="1" priority="211" operator="containsText" text="CHE-1262">
      <formula>NOT(ISERROR(SEARCH(("CHE-1262"),(D3))))</formula>
    </cfRule>
  </conditionalFormatting>
  <conditionalFormatting sqref="D3:F37 G3:G14 H3:J37 G17:G37">
    <cfRule type="containsText" dxfId="1" priority="212" operator="containsText" text="[NIM]">
      <formula>NOT(ISERROR(SEARCH(("[NIM]"),(D3))))</formula>
    </cfRule>
  </conditionalFormatting>
  <conditionalFormatting sqref="D3:F37 G3:G14 H3:J37 G17:G37">
    <cfRule type="containsText" dxfId="2" priority="213" operator="containsText" text="[GR]">
      <formula>NOT(ISERROR(SEARCH(("[GR]"),(D3))))</formula>
    </cfRule>
  </conditionalFormatting>
  <conditionalFormatting sqref="D3:F37 G3:G14 H3:J37 G17:G37">
    <cfRule type="containsText" dxfId="3" priority="214" operator="containsText" text="BAN">
      <formula>NOT(ISERROR(SEARCH(("BAN"),(D3))))</formula>
    </cfRule>
  </conditionalFormatting>
  <conditionalFormatting sqref="D3:F37 G3:G14 H3:J37 G17:G37">
    <cfRule type="containsText" dxfId="1" priority="215" operator="containsText" text="[BSH]">
      <formula>NOT(ISERROR(SEARCH(("[BSH]"),(D3))))</formula>
    </cfRule>
  </conditionalFormatting>
  <conditionalFormatting sqref="D3:F37 G3:G14 H3:J37 G17:G37">
    <cfRule type="containsText" dxfId="1" priority="216" operator="containsText" text="[EH]">
      <formula>NOT(ISERROR(SEARCH(("[EH]"),(D3))))</formula>
    </cfRule>
  </conditionalFormatting>
  <conditionalFormatting sqref="D3:F37 G3:G14 H3:J37 G17:G37">
    <cfRule type="containsText" dxfId="1" priority="217" operator="containsText" text="[RUM]">
      <formula>NOT(ISERROR(SEARCH(("[RUM]"),(D3))))</formula>
    </cfRule>
  </conditionalFormatting>
  <conditionalFormatting sqref="D3:F37 G3:G14 H3:J37 G17:G37">
    <cfRule type="containsText" dxfId="3" priority="218" operator="containsText" text="[ECO]">
      <formula>NOT(ISERROR(SEARCH(("[ECO]"),(D3))))</formula>
    </cfRule>
  </conditionalFormatting>
  <conditionalFormatting sqref="D3:F37 G3:G14 H3:J37 G17:G37">
    <cfRule type="containsText" dxfId="1" priority="219" operator="containsText" text="[MAH]">
      <formula>NOT(ISERROR(SEARCH(("[MAH]"),(D3))))</formula>
    </cfRule>
  </conditionalFormatting>
  <conditionalFormatting sqref="D3:F37 G3:G14 H3:J37 G17:G37">
    <cfRule type="containsText" dxfId="1" priority="220" operator="containsText" text="[DD]">
      <formula>NOT(ISERROR(SEARCH(("[DD]"),(D3))))</formula>
    </cfRule>
  </conditionalFormatting>
  <conditionalFormatting sqref="D3:F37 G3:G14 H3:J37 G17:G37">
    <cfRule type="containsText" dxfId="1" priority="221" operator="containsText" text="[JI]">
      <formula>NOT(ISERROR(SEARCH(("[JI]"),(D3))))</formula>
    </cfRule>
  </conditionalFormatting>
  <conditionalFormatting sqref="D3:F37 G3:G14 H3:J37 G17:G37">
    <cfRule type="containsText" dxfId="1" priority="222" operator="containsText" text="[AIM]">
      <formula>NOT(ISERROR(SEARCH(("[AIM]"),(D3))))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75"/>
    <col customWidth="1" min="2" max="2" width="8.75"/>
    <col customWidth="1" min="3" max="3" width="9.75"/>
    <col customWidth="1" min="4" max="4" width="30.0"/>
    <col customWidth="1" min="5" max="5" width="28.88"/>
    <col customWidth="1" min="6" max="6" width="33.13"/>
    <col customWidth="1" min="7" max="9" width="29.5"/>
    <col customWidth="1" min="10" max="10" width="27.25"/>
  </cols>
  <sheetData>
    <row r="1">
      <c r="A1" s="1"/>
      <c r="B1" s="1" t="s">
        <v>15</v>
      </c>
      <c r="C1" s="1" t="s">
        <v>1</v>
      </c>
      <c r="D1" s="2" t="s">
        <v>2</v>
      </c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8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8" t="s">
        <v>23</v>
      </c>
      <c r="C3" s="11" t="s">
        <v>4</v>
      </c>
      <c r="D3" s="15"/>
      <c r="E3" s="23"/>
      <c r="F3" s="23"/>
      <c r="G3" s="24"/>
      <c r="H3" s="25"/>
      <c r="I3" s="26"/>
      <c r="J3" s="2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14"/>
      <c r="C4" s="11" t="s">
        <v>5</v>
      </c>
      <c r="D4" s="15"/>
      <c r="E4" s="26"/>
      <c r="F4" s="25"/>
      <c r="G4" s="16"/>
      <c r="H4" s="15"/>
      <c r="I4" s="25"/>
      <c r="J4" s="2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/>
      <c r="B5" s="14"/>
      <c r="C5" s="11" t="s">
        <v>6</v>
      </c>
      <c r="D5" s="15"/>
      <c r="E5" s="26"/>
      <c r="F5" s="25"/>
      <c r="G5" s="17"/>
      <c r="H5" s="15"/>
      <c r="I5" s="25"/>
      <c r="J5" s="2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14"/>
      <c r="C6" s="11" t="s">
        <v>7</v>
      </c>
      <c r="D6" s="15"/>
      <c r="E6" s="26"/>
      <c r="F6" s="25"/>
      <c r="G6" s="16"/>
      <c r="H6" s="15"/>
      <c r="I6" s="25"/>
      <c r="J6" s="2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/>
      <c r="B7" s="14"/>
      <c r="C7" s="11" t="s">
        <v>8</v>
      </c>
      <c r="D7" s="15"/>
      <c r="E7" s="26"/>
      <c r="F7" s="25"/>
      <c r="G7" s="17"/>
      <c r="H7" s="25"/>
      <c r="I7" s="25"/>
      <c r="J7" s="2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/>
      <c r="B8" s="14"/>
      <c r="C8" s="11" t="s">
        <v>9</v>
      </c>
      <c r="D8" s="15"/>
      <c r="E8" s="26"/>
      <c r="F8" s="25"/>
      <c r="G8" s="16"/>
      <c r="H8" s="15"/>
      <c r="I8" s="15"/>
      <c r="J8" s="2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14"/>
      <c r="C9" s="11" t="s">
        <v>10</v>
      </c>
      <c r="D9" s="15"/>
      <c r="E9" s="26"/>
      <c r="F9" s="25"/>
      <c r="G9" s="17"/>
      <c r="H9" s="15"/>
      <c r="I9" s="25"/>
      <c r="J9" s="2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/>
      <c r="B10" s="18" t="s">
        <v>24</v>
      </c>
      <c r="C10" s="11" t="s">
        <v>4</v>
      </c>
      <c r="D10" s="15"/>
      <c r="E10" s="26"/>
      <c r="F10" s="25"/>
      <c r="G10" s="16"/>
      <c r="H10" s="15"/>
      <c r="I10" s="25"/>
      <c r="J10" s="2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4"/>
      <c r="B11" s="14"/>
      <c r="C11" s="11" t="s">
        <v>5</v>
      </c>
      <c r="D11" s="15"/>
      <c r="E11" s="26"/>
      <c r="F11" s="25"/>
      <c r="G11" s="17"/>
      <c r="H11" s="15"/>
      <c r="I11" s="25"/>
      <c r="J11" s="2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6"/>
      <c r="C12" s="11" t="s">
        <v>6</v>
      </c>
      <c r="D12" s="25"/>
      <c r="E12" s="26"/>
      <c r="F12" s="26"/>
      <c r="G12" s="16"/>
      <c r="H12" s="27"/>
      <c r="I12" s="15"/>
      <c r="J12" s="2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10" t="s">
        <v>25</v>
      </c>
      <c r="C13" s="19" t="s">
        <v>4</v>
      </c>
      <c r="D13" s="28"/>
      <c r="E13" s="29"/>
      <c r="F13" s="29"/>
      <c r="G13" s="17"/>
      <c r="H13" s="30"/>
      <c r="I13" s="31"/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14"/>
      <c r="C14" s="19" t="s">
        <v>5</v>
      </c>
      <c r="D14" s="32"/>
      <c r="E14" s="32"/>
      <c r="F14" s="32"/>
      <c r="G14" s="16"/>
      <c r="H14" s="25"/>
      <c r="I14" s="25"/>
      <c r="J14" s="3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14"/>
      <c r="C15" s="19" t="s">
        <v>6</v>
      </c>
      <c r="D15" s="34" t="s">
        <v>26</v>
      </c>
      <c r="E15" s="35"/>
      <c r="F15" s="28" t="s">
        <v>27</v>
      </c>
      <c r="G15" s="17"/>
      <c r="H15" s="36"/>
      <c r="I15" s="37"/>
      <c r="J15" s="3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14"/>
      <c r="C16" s="19" t="s">
        <v>7</v>
      </c>
      <c r="E16" s="34" t="s">
        <v>28</v>
      </c>
      <c r="F16" s="38"/>
      <c r="G16" s="16"/>
      <c r="H16" s="25" t="s">
        <v>29</v>
      </c>
      <c r="I16" s="39"/>
      <c r="J16" s="3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14"/>
      <c r="C17" s="19" t="s">
        <v>8</v>
      </c>
      <c r="D17" s="31"/>
      <c r="E17" s="28" t="s">
        <v>29</v>
      </c>
      <c r="G17" s="17"/>
      <c r="H17" s="34" t="s">
        <v>30</v>
      </c>
      <c r="I17" s="35"/>
      <c r="J17" s="4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14"/>
      <c r="C18" s="19" t="s">
        <v>9</v>
      </c>
      <c r="D18" s="41"/>
      <c r="E18" s="41"/>
      <c r="F18" s="25"/>
      <c r="G18" s="16"/>
      <c r="H18" s="42"/>
      <c r="I18" s="41"/>
      <c r="J18" s="3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6"/>
      <c r="C19" s="19" t="s">
        <v>10</v>
      </c>
      <c r="D19" s="25"/>
      <c r="E19" s="41"/>
      <c r="F19" s="41"/>
      <c r="G19" s="14"/>
      <c r="H19" s="15"/>
      <c r="I19" s="41"/>
      <c r="J19" s="4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18" t="s">
        <v>31</v>
      </c>
      <c r="C20" s="11" t="s">
        <v>4</v>
      </c>
      <c r="D20" s="41"/>
      <c r="E20" s="41" t="s">
        <v>32</v>
      </c>
      <c r="F20" s="25" t="s">
        <v>33</v>
      </c>
      <c r="G20" s="14"/>
      <c r="H20" s="41"/>
      <c r="I20" s="43"/>
      <c r="J20" s="4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14"/>
      <c r="C21" s="11" t="s">
        <v>5</v>
      </c>
      <c r="E21" s="41"/>
      <c r="G21" s="14"/>
      <c r="J21" s="4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14"/>
      <c r="C22" s="11" t="s">
        <v>6</v>
      </c>
      <c r="D22" s="41" t="s">
        <v>34</v>
      </c>
      <c r="E22" s="25" t="s">
        <v>33</v>
      </c>
      <c r="F22" s="41"/>
      <c r="G22" s="14"/>
      <c r="H22" s="41"/>
      <c r="I22" s="15"/>
      <c r="J22" s="4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6"/>
      <c r="C23" s="11" t="s">
        <v>7</v>
      </c>
      <c r="D23" s="15"/>
      <c r="E23" s="15"/>
      <c r="G23" s="1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10" t="s">
        <v>35</v>
      </c>
      <c r="C24" s="19" t="s">
        <v>4</v>
      </c>
      <c r="E24" s="41" t="s">
        <v>36</v>
      </c>
      <c r="F24" s="22" t="s">
        <v>37</v>
      </c>
      <c r="G24" s="14"/>
      <c r="H24" s="41" t="s">
        <v>38</v>
      </c>
      <c r="I24" s="25"/>
      <c r="J24" s="4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14"/>
      <c r="C25" s="19" t="s">
        <v>5</v>
      </c>
      <c r="D25" s="41" t="s">
        <v>38</v>
      </c>
      <c r="E25" s="22" t="s">
        <v>39</v>
      </c>
      <c r="F25" s="44"/>
      <c r="G25" s="14"/>
      <c r="H25" s="25"/>
      <c r="J25" s="1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4"/>
      <c r="C26" s="19" t="s">
        <v>6</v>
      </c>
      <c r="E26" s="44"/>
      <c r="F26" s="44"/>
      <c r="G26" s="14"/>
      <c r="H26" s="22" t="s">
        <v>40</v>
      </c>
      <c r="I26" s="41" t="s">
        <v>38</v>
      </c>
      <c r="J26" s="4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14"/>
      <c r="C27" s="19" t="s">
        <v>7</v>
      </c>
      <c r="D27" s="22"/>
      <c r="E27" s="41"/>
      <c r="F27" s="41"/>
      <c r="G27" s="14"/>
      <c r="I27" s="25"/>
      <c r="J27" s="4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14"/>
      <c r="C28" s="19" t="s">
        <v>8</v>
      </c>
      <c r="D28" s="44"/>
      <c r="E28" s="22"/>
      <c r="F28" s="15"/>
      <c r="G28" s="14"/>
      <c r="H28" s="41"/>
      <c r="I28" s="41"/>
      <c r="J28" s="4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6"/>
      <c r="C29" s="19" t="s">
        <v>9</v>
      </c>
      <c r="D29" s="15"/>
      <c r="E29" s="44"/>
      <c r="F29" s="44"/>
      <c r="G29" s="14"/>
      <c r="H29" s="41"/>
      <c r="I29" s="22"/>
      <c r="J29" s="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18" t="s">
        <v>41</v>
      </c>
      <c r="C30" s="11" t="s">
        <v>4</v>
      </c>
      <c r="D30" s="44"/>
      <c r="F30" s="44"/>
      <c r="G30" s="14"/>
      <c r="H30" s="41" t="s">
        <v>42</v>
      </c>
      <c r="I30" s="41" t="s">
        <v>43</v>
      </c>
      <c r="J30" s="4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6"/>
      <c r="C31" s="11" t="s">
        <v>5</v>
      </c>
      <c r="D31" s="41" t="s">
        <v>44</v>
      </c>
      <c r="E31" s="41" t="s">
        <v>45</v>
      </c>
      <c r="F31" s="45" t="s">
        <v>46</v>
      </c>
      <c r="G31" s="14"/>
      <c r="H31" s="41"/>
      <c r="I31" s="44"/>
      <c r="J31" s="4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10" t="s">
        <v>47</v>
      </c>
      <c r="C32" s="19" t="s">
        <v>4</v>
      </c>
      <c r="D32" s="44"/>
      <c r="E32" s="44"/>
      <c r="F32" s="15"/>
      <c r="G32" s="14"/>
      <c r="H32" s="41"/>
      <c r="I32" s="41"/>
      <c r="J32" s="4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14"/>
      <c r="C33" s="19" t="s">
        <v>5</v>
      </c>
      <c r="D33" s="43"/>
      <c r="E33" s="15"/>
      <c r="F33" s="15"/>
      <c r="G33" s="14"/>
      <c r="H33" s="41"/>
      <c r="I33" s="41"/>
      <c r="J33" s="1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14"/>
      <c r="C34" s="19" t="s">
        <v>6</v>
      </c>
      <c r="D34" s="15"/>
      <c r="E34" s="46"/>
      <c r="F34" s="46"/>
      <c r="G34" s="14"/>
      <c r="I34" s="41"/>
      <c r="J34" s="4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14"/>
      <c r="C35" s="19" t="s">
        <v>7</v>
      </c>
      <c r="D35" s="44"/>
      <c r="E35" s="44"/>
      <c r="F35" s="44"/>
      <c r="G35" s="14"/>
      <c r="H35" s="41" t="s">
        <v>48</v>
      </c>
      <c r="I35" s="25" t="s">
        <v>49</v>
      </c>
      <c r="J35" s="4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14"/>
      <c r="C36" s="19" t="s">
        <v>8</v>
      </c>
      <c r="D36" s="44"/>
      <c r="E36" s="44"/>
      <c r="F36" s="44"/>
      <c r="G36" s="14"/>
      <c r="H36" s="25" t="s">
        <v>50</v>
      </c>
      <c r="I36" s="41" t="s">
        <v>51</v>
      </c>
      <c r="J36" s="4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4"/>
      <c r="B37" s="6"/>
      <c r="C37" s="19" t="s">
        <v>9</v>
      </c>
      <c r="D37" s="44"/>
      <c r="E37" s="25"/>
      <c r="F37" s="44"/>
      <c r="G37" s="14"/>
      <c r="H37" s="41"/>
      <c r="I37" s="41"/>
      <c r="J37" s="4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4"/>
      <c r="B38" s="18" t="s">
        <v>52</v>
      </c>
      <c r="C38" s="11" t="s">
        <v>4</v>
      </c>
      <c r="D38" s="41"/>
      <c r="E38" s="41"/>
      <c r="F38" s="41"/>
      <c r="G38" s="14"/>
      <c r="H38" s="43"/>
      <c r="I38" s="43"/>
      <c r="J38" s="4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4"/>
      <c r="B39" s="6"/>
      <c r="C39" s="11" t="s">
        <v>5</v>
      </c>
      <c r="D39" s="41"/>
      <c r="E39" s="41"/>
      <c r="F39" s="15"/>
      <c r="G39" s="14"/>
      <c r="H39" s="41"/>
      <c r="I39" s="15"/>
      <c r="J39" s="4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4"/>
      <c r="B40" s="10" t="s">
        <v>53</v>
      </c>
      <c r="C40" s="19" t="s">
        <v>4</v>
      </c>
      <c r="D40" s="41"/>
      <c r="E40" s="41"/>
      <c r="F40" s="41"/>
      <c r="G40" s="14"/>
      <c r="H40" s="43"/>
      <c r="I40" s="43"/>
      <c r="J40" s="4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4"/>
      <c r="B41" s="14"/>
      <c r="C41" s="19" t="s">
        <v>5</v>
      </c>
      <c r="D41" s="41"/>
      <c r="E41" s="41"/>
      <c r="F41" s="41"/>
      <c r="G41" s="14"/>
      <c r="H41" s="43"/>
      <c r="I41" s="43"/>
      <c r="J41" s="4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/>
      <c r="B42" s="14"/>
      <c r="C42" s="19" t="s">
        <v>6</v>
      </c>
      <c r="D42" s="41"/>
      <c r="E42" s="41"/>
      <c r="F42" s="41"/>
      <c r="G42" s="14"/>
      <c r="H42" s="43"/>
      <c r="I42" s="43"/>
      <c r="J42" s="4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4"/>
      <c r="B43" s="14"/>
      <c r="C43" s="41" t="s">
        <v>7</v>
      </c>
      <c r="D43" s="15"/>
      <c r="E43" s="41"/>
      <c r="F43" s="47"/>
      <c r="G43" s="14"/>
      <c r="H43" s="41"/>
      <c r="I43" s="41"/>
      <c r="J43" s="4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/>
      <c r="B44" s="6"/>
      <c r="C44" s="41" t="s">
        <v>8</v>
      </c>
      <c r="D44" s="15"/>
      <c r="E44" s="41"/>
      <c r="F44" s="15"/>
      <c r="G44" s="14"/>
      <c r="H44" s="26"/>
      <c r="I44" s="41"/>
      <c r="J44" s="4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/>
      <c r="B45" s="19"/>
      <c r="C45" s="48" t="s">
        <v>54</v>
      </c>
      <c r="D45" s="41"/>
      <c r="E45" s="41"/>
      <c r="F45" s="41"/>
      <c r="G45" s="6"/>
      <c r="H45" s="41"/>
      <c r="I45" s="41"/>
      <c r="J45" s="4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9" t="s">
        <v>55</v>
      </c>
      <c r="D48" s="50" t="s">
        <v>56</v>
      </c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6"/>
      <c r="D49" s="51" t="s">
        <v>57</v>
      </c>
      <c r="E49" s="51" t="s">
        <v>58</v>
      </c>
      <c r="F49" s="51" t="s">
        <v>59</v>
      </c>
      <c r="G49" s="27"/>
      <c r="H49" s="51" t="s">
        <v>60</v>
      </c>
      <c r="I49" s="51" t="s">
        <v>61</v>
      </c>
      <c r="J49" s="51" t="s">
        <v>62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21">
        <v>311.0</v>
      </c>
      <c r="D50" s="21" t="str">
        <f>IFERROR(__xludf.DUMMYFUNCTION("IFS(SUM(ARRAYFORMULA(IF(REGEXMATCH(D3:D45, ""\(311\)""), 1, 0))) = 1, ""Not Available"", SUM(ARRAYFORMULA(IF(REGEXMATCH(D3:D45, ""\(311\)""), 1, 0))) = 0, ""Available"", SUM(ARRAYFORMULA(IF(REGEXMATCH(D3:D45, ""\(311\)""), 1, 0))) &gt;= 2, ""Overlapped"")"),"Available")</f>
        <v>Available</v>
      </c>
      <c r="E50" s="21" t="str">
        <f>IFERROR(__xludf.DUMMYFUNCTION("IFS(SUM(ARRAYFORMULA(IF(REGEXMATCH(E3:E45, ""\(311\)""), 1, 0))) = 1, ""Not Available"", SUM(ARRAYFORMULA(IF(REGEXMATCH(E3:E45, ""\(311\)""), 1, 0))) = 0, ""Available"", SUM(ARRAYFORMULA(IF(REGEXMATCH(E3:E45, ""\(311\)""), 1, 0))) &gt;= 2, ""Overlapped"")"),"Available")</f>
        <v>Available</v>
      </c>
      <c r="F50" s="21" t="str">
        <f>IFERROR(__xludf.DUMMYFUNCTION("IFS(SUM(ARRAYFORMULA(IF(REGEXMATCH(F3:F45, ""\(311\)""), 1, 0))) = 1, ""Not Available"", SUM(ARRAYFORMULA(IF(REGEXMATCH(F3:F45, ""\(311\)""), 1, 0))) = 0, ""Available"", SUM(ARRAYFORMULA(IF(REGEXMATCH(F3:F45, ""\(311\)""), 1, 0))) &gt;= 2, ""Overlapped"")"),"Available")</f>
        <v>Available</v>
      </c>
      <c r="G50" s="43"/>
      <c r="H50" s="21" t="str">
        <f>IFERROR(__xludf.DUMMYFUNCTION("IFS(SUM(ARRAYFORMULA(IF(REGEXMATCH(H3:H45, ""\(311\)""), 1, 0))) = 1, ""Not Available"", SUM(ARRAYFORMULA(IF(REGEXMATCH(H3:H45, ""\(311\)""), 1, 0))) = 0, ""Available"", SUM(ARRAYFORMULA(IF(REGEXMATCH(H3:H45, ""\(311\)""), 1, 0))) &gt;= 2, ""Overlapped"")"),"Not Available")</f>
        <v>Not Available</v>
      </c>
      <c r="I50" s="21" t="str">
        <f>IFERROR(__xludf.DUMMYFUNCTION("IFS(SUM(ARRAYFORMULA(IF(REGEXMATCH(I3:I45, ""\(311\)""), 1, 0))) = 1, ""Not Available"", SUM(ARRAYFORMULA(IF(REGEXMATCH(I3:I45, ""\(311\)""), 1, 0))) = 0, ""Available"", SUM(ARRAYFORMULA(IF(REGEXMATCH(I3:I45, ""\(311\)""), 1, 0))) &gt;= 2, ""Overlapped"")"),"Available")</f>
        <v>Available</v>
      </c>
      <c r="J50" s="21" t="str">
        <f>IFERROR(__xludf.DUMMYFUNCTION("IFS(SUM(ARRAYFORMULA(IF(REGEXMATCH(J3:J45, ""\(311\)""), 1, 0))) = 1, ""Not Available"", SUM(ARRAYFORMULA(IF(REGEXMATCH(J3:J45, ""\(311\)""), 1, 0))) = 0, ""Available"", SUM(ARRAYFORMULA(IF(REGEXMATCH(J3:J45, ""\(311\)""), 1, 0))) &gt;= 2, ""Overlapped"")"),"Available")</f>
        <v>Available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21">
        <v>313.0</v>
      </c>
      <c r="D51" s="21" t="str">
        <f>IFERROR(__xludf.DUMMYFUNCTION("IFS(SUM(ARRAYFORMULA(IF(REGEXMATCH(D3:D45, ""\(313\)""), 1, 0))) = 1, ""Not Available"", SUM(ARRAYFORMULA(IF(REGEXMATCH(D3:D45, ""\(313\)""), 1, 0))) = 0, ""Available"", SUM(ARRAYFORMULA(IF(REGEXMATCH(D3:D45, ""\(313\)""), 1, 0))) &gt;= 2, ""Overlapped"")"),"Available")</f>
        <v>Available</v>
      </c>
      <c r="E51" s="21" t="str">
        <f>IFERROR(__xludf.DUMMYFUNCTION("IFS(SUM(ARRAYFORMULA(IF(REGEXMATCH(E3:E45, ""\(313\)""), 1, 0))) = 1, ""Not Available"", SUM(ARRAYFORMULA(IF(REGEXMATCH(E3:E45, ""\(313\)""), 1, 0))) = 0, ""Available"", SUM(ARRAYFORMULA(IF(REGEXMATCH(E3:E45, ""\(313\)""), 1, 0))) &gt;= 2, ""Overlapped"")"),"Available")</f>
        <v>Available</v>
      </c>
      <c r="F51" s="21" t="str">
        <f>IFERROR(__xludf.DUMMYFUNCTION("IFS(SUM(ARRAYFORMULA(IF(REGEXMATCH(F3:F45, ""\(313\)""), 1, 0))) = 1, ""Not Available"", SUM(ARRAYFORMULA(IF(REGEXMATCH(F3:F45, ""\(313\)""), 1, 0))) = 0, ""Available"", SUM(ARRAYFORMULA(IF(REGEXMATCH(F3:F45, ""\(313\)""), 1, 0))) &gt;= 2, ""Overlapped"")"),"Available")</f>
        <v>Available</v>
      </c>
      <c r="G51" s="43"/>
      <c r="H51" s="21" t="str">
        <f>IFERROR(__xludf.DUMMYFUNCTION("IFS(SUM(ARRAYFORMULA(IF(REGEXMATCH(H3:H45, ""\(313\)""), 1, 0))) = 1, ""Not Available"", SUM(ARRAYFORMULA(IF(REGEXMATCH(H3:H45, ""\(313\)""), 1, 0))) = 0, ""Available"", SUM(ARRAYFORMULA(IF(REGEXMATCH(H3:H45, ""\(313\)""), 1, 0))) &gt;= 2, ""Overlapped"")"),"Not Available")</f>
        <v>Not Available</v>
      </c>
      <c r="I51" s="21" t="str">
        <f>IFERROR(__xludf.DUMMYFUNCTION("IFS(SUM(ARRAYFORMULA(IF(REGEXMATCH(I3:I45, ""\(313\)""), 1, 0))) = 1, ""Not Available"", SUM(ARRAYFORMULA(IF(REGEXMATCH(I3:I45, ""\(313\)""), 1, 0))) = 0, ""Available"", SUM(ARRAYFORMULA(IF(REGEXMATCH(I3:I45, ""\(313\)""), 1, 0))) &gt;= 2, ""Overlapped"")"),"Not Available")</f>
        <v>Not Available</v>
      </c>
      <c r="J51" s="21" t="str">
        <f>IFERROR(__xludf.DUMMYFUNCTION("IFS(SUM(ARRAYFORMULA(IF(REGEXMATCH(J3:J45, ""\(313\)""), 1, 0))) = 1, ""Not Available"", SUM(ARRAYFORMULA(IF(REGEXMATCH(J3:J45, ""\(313\)""), 1, 0))) = 0, ""Available"", SUM(ARRAYFORMULA(IF(REGEXMATCH(J3:J45, ""\(313\)""), 1, 0))) &gt;= 2, ""Overlapped"")"),"Available")</f>
        <v>Available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21">
        <v>314.0</v>
      </c>
      <c r="D52" s="21" t="str">
        <f>IFERROR(__xludf.DUMMYFUNCTION("IFS(SUM(ARRAYFORMULA(IF(REGEXMATCH(D3:D45, ""\(314\)""), 1, 0))) = 1, ""Not Available"", SUM(ARRAYFORMULA(IF(REGEXMATCH(D3:D45, ""\(314\)""), 1, 0))) = 0, ""Available"", SUM(ARRAYFORMULA(IF(REGEXMATCH(D3:D45, ""\(314\)""), 1, 0))) &gt;= 2, ""Overlapped"")"),"Available")</f>
        <v>Available</v>
      </c>
      <c r="E52" s="21" t="str">
        <f>IFERROR(__xludf.DUMMYFUNCTION("IFS(SUM(ARRAYFORMULA(IF(REGEXMATCH(E3:E45, ""\(314\)""), 1, 0))) = 1, ""Not Available"", SUM(ARRAYFORMULA(IF(REGEXMATCH(E3:E45, ""\(314\)""), 1, 0))) = 0, ""Available"", SUM(ARRAYFORMULA(IF(REGEXMATCH(E3:E45, ""\(314\)""), 1, 0))) &gt;= 2, ""Overlapped"")"),"Available")</f>
        <v>Available</v>
      </c>
      <c r="F52" s="21" t="str">
        <f>IFERROR(__xludf.DUMMYFUNCTION("IFS(SUM(ARRAYFORMULA(IF(REGEXMATCH(F3:F45, ""\(314\)""), 1, 0))) = 1, ""Not Available"", SUM(ARRAYFORMULA(IF(REGEXMATCH(F3:F45, ""\(314\)""), 1, 0))) = 0, ""Available"", SUM(ARRAYFORMULA(IF(REGEXMATCH(F3:F45, ""\(314\)""), 1, 0))) &gt;= 2, ""Overlapped"")"),"Available")</f>
        <v>Available</v>
      </c>
      <c r="G52" s="43"/>
      <c r="H52" s="21" t="str">
        <f>IFERROR(__xludf.DUMMYFUNCTION("IFS(SUM(ARRAYFORMULA(IF(REGEXMATCH(H3:H45, ""\(314\)""), 1, 0))) = 1, ""Not Available"", SUM(ARRAYFORMULA(IF(REGEXMATCH(H3:H45, ""\(314\)""), 1, 0))) = 0, ""Available"", SUM(ARRAYFORMULA(IF(REGEXMATCH(H3:H45, ""\(314\)""), 1, 0))) &gt;= 2, ""Overlapped"")"),"Not Available")</f>
        <v>Not Available</v>
      </c>
      <c r="I52" s="21" t="str">
        <f>IFERROR(__xludf.DUMMYFUNCTION("IFS(SUM(ARRAYFORMULA(IF(REGEXMATCH(I3:I45, ""\(314\)""), 1, 0))) = 1, ""Not Available"", SUM(ARRAYFORMULA(IF(REGEXMATCH(I3:I45, ""\(314\)""), 1, 0))) = 0, ""Available"", SUM(ARRAYFORMULA(IF(REGEXMATCH(I3:I45, ""\(314\)""), 1, 0))) &gt;= 2, ""Overlapped"")"),"Not Available")</f>
        <v>Not Available</v>
      </c>
      <c r="J52" s="21" t="str">
        <f>IFERROR(__xludf.DUMMYFUNCTION("IFS(SUM(ARRAYFORMULA(IF(REGEXMATCH(J3:J45, ""\(314\)""), 1, 0))) = 1, ""Not Available"", SUM(ARRAYFORMULA(IF(REGEXMATCH(J3:J45, ""\(314\)""), 1, 0))) = 0, ""Available"", SUM(ARRAYFORMULA(IF(REGEXMATCH(J3:J45, ""\(314\)""), 1, 0))) &gt;= 2, ""Overlapped"")"),"Available")</f>
        <v>Available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21">
        <v>408.0</v>
      </c>
      <c r="D53" s="21" t="str">
        <f>IFERROR(__xludf.DUMMYFUNCTION("IFS(SUM(ARRAYFORMULA(IF(REGEXMATCH(D3:D45, ""\(408\)""), 1, 0))) = 1, ""Not Available"", SUM(ARRAYFORMULA(IF(REGEXMATCH(D3:D45, ""\(408\)""), 1, 0))) = 0, ""Available"", SUM(ARRAYFORMULA(IF(REGEXMATCH(D3:D45, ""\(408\)""), 1, 0))) &gt;= 2, ""Overlapped"")"),"Available")</f>
        <v>Available</v>
      </c>
      <c r="E53" s="21" t="str">
        <f>IFERROR(__xludf.DUMMYFUNCTION("IFS(SUM(ARRAYFORMULA(IF(REGEXMATCH(E3:E45, ""\(408\)""), 1, 0))) = 1, ""Not Available"", SUM(ARRAYFORMULA(IF(REGEXMATCH(E3:E45, ""\(408\)""), 1, 0))) = 0, ""Available"", SUM(ARRAYFORMULA(IF(REGEXMATCH(E3:E45, ""\(408\)""), 1, 0))) &gt;= 2, ""Overlapped"")"),"Available")</f>
        <v>Available</v>
      </c>
      <c r="F53" s="21" t="str">
        <f>IFERROR(__xludf.DUMMYFUNCTION("IFS(SUM(ARRAYFORMULA(IF(REGEXMATCH(F3:F45, ""\(408\)""), 1, 0))) = 1, ""Not Available"", SUM(ARRAYFORMULA(IF(REGEXMATCH(F3:F45, ""\(408\)""), 1, 0))) = 0, ""Available"", SUM(ARRAYFORMULA(IF(REGEXMATCH(F3:F45, ""\(408\)""), 1, 0))) &gt;= 2, ""Overlapped"")"),"Available")</f>
        <v>Available</v>
      </c>
      <c r="G53" s="43"/>
      <c r="H53" s="21" t="str">
        <f>IFERROR(__xludf.DUMMYFUNCTION("IFS(SUM(ARRAYFORMULA(IF(REGEXMATCH(H4:H45, ""\(408\)""), 1, 0))) = 1, ""Not Available"", SUM(ARRAYFORMULA(IF(REGEXMATCH(H4:H45, ""\(408\)""), 1, 0))) = 0, ""Available"", SUM(ARRAYFORMULA(IF(REGEXMATCH(H4:H45, ""\(408\)""), 1, 0))) &gt;= 2, ""Overlapped"")"),"Not Available")</f>
        <v>Not Available</v>
      </c>
      <c r="I53" s="21" t="str">
        <f>IFERROR(__xludf.DUMMYFUNCTION("IFS(SUM(ARRAYFORMULA(IF(REGEXMATCH(I3:I45, ""\(408\)""), 1, 0))) = 1, ""Not Available"", SUM(ARRAYFORMULA(IF(REGEXMATCH(I3:I45, ""\(408\)""), 1, 0))) = 0, ""Available"", SUM(ARRAYFORMULA(IF(REGEXMATCH(I3:I45, ""\(408\)""), 1, 0))) &gt;= 2, ""Overlapped"")"),"Not Available")</f>
        <v>Not Available</v>
      </c>
      <c r="J53" s="21" t="str">
        <f>IFERROR(__xludf.DUMMYFUNCTION("IFS(SUM(ARRAYFORMULA(IF(REGEXMATCH(J3:J45, ""\(408\)""), 1, 0))) = 1, ""Not Available"", SUM(ARRAYFORMULA(IF(REGEXMATCH(J3:J45, ""\(408\)""), 1, 0))) = 0, ""Available"", SUM(ARRAYFORMULA(IF(REGEXMATCH(J3:J45, ""\(408\)""), 1, 0))) &gt;= 2, ""Overlapped"")"),"Available")</f>
        <v>Available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21">
        <v>411.0</v>
      </c>
      <c r="D54" s="21" t="str">
        <f>IFERROR(__xludf.DUMMYFUNCTION("IFS(SUM(ARRAYFORMULA(IF(REGEXMATCH(D3:D45, ""\(411\)""), 1, 0))) = 1, ""Not Available"", SUM(ARRAYFORMULA(IF(REGEXMATCH(D3:D45, ""\(411\)""), 1, 0))) = 0, ""Available"", SUM(ARRAYFORMULA(IF(REGEXMATCH(D3:D45, ""\(411\)""), 1, 0))) &gt;= 2, ""Overlapped"")"),"Available")</f>
        <v>Available</v>
      </c>
      <c r="E54" s="21" t="str">
        <f>IFERROR(__xludf.DUMMYFUNCTION("IFS(SUM(ARRAYFORMULA(IF(REGEXMATCH(E3:E45, ""\(411\)""), 1, 0))) = 1, ""Not Available"", SUM(ARRAYFORMULA(IF(REGEXMATCH(E3:E45, ""\(411\)""), 1, 0))) = 0, ""Available"", SUM(ARRAYFORMULA(IF(REGEXMATCH(E3:E45, ""\(411\)""), 1, 0))) &gt;= 2, ""Overlapped"")"),"Available")</f>
        <v>Available</v>
      </c>
      <c r="F54" s="21" t="str">
        <f>IFERROR(__xludf.DUMMYFUNCTION("IFS(SUM(ARRAYFORMULA(IF(REGEXMATCH(F3:F45, ""\(411\)""), 1, 0))) = 1, ""Not Available"", SUM(ARRAYFORMULA(IF(REGEXMATCH(F3:F45, ""\(411\)""), 1, 0))) = 0, ""Available"", SUM(ARRAYFORMULA(IF(REGEXMATCH(F3:F45, ""\(411\)""), 1, 0))) &gt;= 2, ""Overlapped"")"),"Available")</f>
        <v>Available</v>
      </c>
      <c r="G54" s="43"/>
      <c r="H54" s="21" t="str">
        <f>IFERROR(__xludf.DUMMYFUNCTION("IFS(SUM(ARRAYFORMULA(IF(REGEXMATCH(H3:H45, ""\(411\)""), 1, 0))) = 1, ""Not Available"", SUM(ARRAYFORMULA(IF(REGEXMATCH(H3:H45, ""\(411\)""), 1, 0))) = 0, ""Available"", SUM(ARRAYFORMULA(IF(REGEXMATCH(H3:H45, ""\(411\)""), 1, 0))) &gt;= 2, ""Overlapped"")"),"Available")</f>
        <v>Available</v>
      </c>
      <c r="I54" s="21" t="str">
        <f>IFERROR(__xludf.DUMMYFUNCTION("IFS(SUM(ARRAYFORMULA(IF(REGEXMATCH(I3:I45, ""\(411\)""), 1, 0))) = 1, ""Not Available"", SUM(ARRAYFORMULA(IF(REGEXMATCH(I3:I45, ""\(411\)""), 1, 0))) = 0, ""Available"", SUM(ARRAYFORMULA(IF(REGEXMATCH(I3:I45, ""\(411\)""), 1, 0))) &gt;= 2, ""Overlapped"")"),"Available")</f>
        <v>Available</v>
      </c>
      <c r="J54" s="21" t="str">
        <f>IFERROR(__xludf.DUMMYFUNCTION("IFS(SUM(ARRAYFORMULA(IF(REGEXMATCH(J3:J45, ""\(411\)""), 1, 0))) = 1, ""Not Available"", SUM(ARRAYFORMULA(IF(REGEXMATCH(J3:J45, ""\(411\)""), 1, 0))) = 0, ""Available"", SUM(ARRAYFORMULA(IF(REGEXMATCH(J3:J45, ""\(411\)""), 1, 0))) &gt;= 2, ""Overlapped"")"),"Available")</f>
        <v>Available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21">
        <v>412.0</v>
      </c>
      <c r="D55" s="21" t="str">
        <f>IFERROR(__xludf.DUMMYFUNCTION("IFS(SUM(ARRAYFORMULA(IF(REGEXMATCH(D3:D45, ""\(412\)""), 1, 0))) = 1, ""Not Available"", SUM(ARRAYFORMULA(IF(REGEXMATCH(D3:D45, ""\(412\)""), 1, 0))) = 0, ""Available"", SUM(ARRAYFORMULA(IF(REGEXMATCH(D3:D45, ""\(412\)""), 1, 0))) &gt;= 2, ""Overlapped"")"),"Available")</f>
        <v>Available</v>
      </c>
      <c r="E55" s="21" t="str">
        <f>IFERROR(__xludf.DUMMYFUNCTION("IFS(SUM(ARRAYFORMULA(IF(REGEXMATCH(E3:E45, ""\(412\)""), 1, 0))) = 1, ""Not Available"", SUM(ARRAYFORMULA(IF(REGEXMATCH(E3:E45, ""\(412\)""), 1, 0))) = 0, ""Available"", SUM(ARRAYFORMULA(IF(REGEXMATCH(E3:E45, ""\(412\)""), 1, 0))) &gt;= 2, ""Overlapped"")"),"Available")</f>
        <v>Available</v>
      </c>
      <c r="F55" s="21" t="str">
        <f>IFERROR(__xludf.DUMMYFUNCTION("IFS(SUM(ARRAYFORMULA(IF(REGEXMATCH(F3:F45, ""\(412\)""), 1, 0))) = 1, ""Not Available"", SUM(ARRAYFORMULA(IF(REGEXMATCH(F3:F45, ""\(412\)""), 1, 0))) = 0, ""Available"", SUM(ARRAYFORMULA(IF(REGEXMATCH(F3:F45, ""\(412\)""), 1, 0))) &gt;= 2, ""Overlapped"")"),"Available")</f>
        <v>Available</v>
      </c>
      <c r="G55" s="43"/>
      <c r="H55" s="21" t="str">
        <f>IFERROR(__xludf.DUMMYFUNCTION("IFS(SUM(ARRAYFORMULA(IF(REGEXMATCH(H3:H45, ""\(412\)""), 1, 0))) = 1, ""Not Available"", SUM(ARRAYFORMULA(IF(REGEXMATCH(H3:H45, ""\(412\)""), 1, 0))) = 0, ""Available"", SUM(ARRAYFORMULA(IF(REGEXMATCH(H3:H45, ""\(412\)""), 1, 0))) &gt;= 2, ""Overlapped"")"),"Available")</f>
        <v>Available</v>
      </c>
      <c r="I55" s="21" t="str">
        <f>IFERROR(__xludf.DUMMYFUNCTION("IFS(SUM(ARRAYFORMULA(IF(REGEXMATCH(I3:I45, ""\(412\)""), 1, 0))) = 1, ""Not Available"", SUM(ARRAYFORMULA(IF(REGEXMATCH(I3:I45, ""\(412\)""), 1, 0))) = 0, ""Available"", SUM(ARRAYFORMULA(IF(REGEXMATCH(I3:I45, ""\(412\)""), 1, 0))) &gt;= 2, ""Overlapped"")"),"Available")</f>
        <v>Available</v>
      </c>
      <c r="J55" s="21" t="str">
        <f>IFERROR(__xludf.DUMMYFUNCTION("IFS(SUM(ARRAYFORMULA(IF(REGEXMATCH(J3:J45, ""\(412\)""), 1, 0))) = 1, ""Not Available"", SUM(ARRAYFORMULA(IF(REGEXMATCH(J3:J45, ""\(412\)""), 1, 0))) = 0, ""Available"", SUM(ARRAYFORMULA(IF(REGEXMATCH(J3:J45, ""\(412\)""), 1, 0))) &gt;= 2, ""Overlapped"")"),"Available")</f>
        <v>Available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21">
        <v>413.0</v>
      </c>
      <c r="D56" s="21" t="str">
        <f>IFERROR(__xludf.DUMMYFUNCTION("IFS(SUM(ARRAYFORMULA(IF(REGEXMATCH(D3:D45, ""\(413\)""), 1, 0))) = 1, ""Not Available"", SUM(ARRAYFORMULA(IF(REGEXMATCH(D3:D45, ""\(413\)""), 1, 0))) = 0, ""Available"", SUM(ARRAYFORMULA(IF(REGEXMATCH(D3:D45, ""\(413\)""), 1, 0))) &gt;= 2, ""Overlapped"")"),"Available")</f>
        <v>Available</v>
      </c>
      <c r="E56" s="21" t="str">
        <f>IFERROR(__xludf.DUMMYFUNCTION("IFS(SUM(ARRAYFORMULA(IF(REGEXMATCH(E3:E45, ""\(413\)""), 1, 0))) = 1, ""Not Available"", SUM(ARRAYFORMULA(IF(REGEXMATCH(E3:E45, ""\(413\)""), 1, 0))) = 0, ""Available"", SUM(ARRAYFORMULA(IF(REGEXMATCH(E3:E45, ""\(413\)""), 1, 0))) &gt;= 2, ""Overlapped"")"),"Available")</f>
        <v>Available</v>
      </c>
      <c r="F56" s="21" t="str">
        <f>IFERROR(__xludf.DUMMYFUNCTION("IFS(SUM(ARRAYFORMULA(IF(REGEXMATCH(F3:F45, ""\(413\)""), 1, 0))) = 1, ""Not Available"", SUM(ARRAYFORMULA(IF(REGEXMATCH(F3:F45, ""\(413\)""), 1, 0))) = 0, ""Available"", SUM(ARRAYFORMULA(IF(REGEXMATCH(F3:F45, ""\(413\)""), 1, 0))) &gt;= 2, ""Overlapped"")"),"Available")</f>
        <v>Available</v>
      </c>
      <c r="G56" s="43"/>
      <c r="H56" s="21" t="str">
        <f>IFERROR(__xludf.DUMMYFUNCTION("IFS(SUM(ARRAYFORMULA(IF(REGEXMATCH(H3:H45, ""\(413\)""), 1, 0))) = 1, ""Not Available"", SUM(ARRAYFORMULA(IF(REGEXMATCH(H3:H45, ""\(413\)""), 1, 0))) = 0, ""Available"", SUM(ARRAYFORMULA(IF(REGEXMATCH(H3:H45, ""\(413\)""), 1, 0))) &gt;= 2, ""Overlapped"")"),"Available")</f>
        <v>Available</v>
      </c>
      <c r="I56" s="21" t="str">
        <f>IFERROR(__xludf.DUMMYFUNCTION("IFS(SUM(ARRAYFORMULA(IF(REGEXMATCH(I3:I45, ""\(413\)""), 1, 0))) = 1, ""Not Available"", SUM(ARRAYFORMULA(IF(REGEXMATCH(I3:I45, ""\(413\)""), 1, 0))) = 0, ""Available"", SUM(ARRAYFORMULA(IF(REGEXMATCH(I3:I45, ""\(413\)""), 1, 0))) &gt;= 2, ""Overlapped"")"),"Available")</f>
        <v>Available</v>
      </c>
      <c r="J56" s="21" t="str">
        <f>IFERROR(__xludf.DUMMYFUNCTION("IFS(SUM(ARRAYFORMULA(IF(REGEXMATCH(J3:J45, ""\(413\)""), 1, 0))) = 1, ""Not Available"", SUM(ARRAYFORMULA(IF(REGEXMATCH(J3:J45, ""\(413\)""), 1, 0))) = 0, ""Available"", SUM(ARRAYFORMULA(IF(REGEXMATCH(J3:J45, ""\(413\)""), 1, 0))) &gt;= 2, ""Overlapped"")"),"Available")</f>
        <v>Available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21">
        <v>414.0</v>
      </c>
      <c r="D57" s="52" t="str">
        <f>IFERROR(__xludf.DUMMYFUNCTION("IFS(SUM(ARRAYFORMULA(IF(REGEXMATCH(D3:D45, ""\(414\)""), 1, 0))) = 1, ""Not Available"", SUM(ARRAYFORMULA(IF(REGEXMATCH(D3:D45, ""\(414\)""), 1, 0))) = 0, ""Available"", SUM(ARRAYFORMULA(IF(REGEXMATCH(D3:D45, ""\(414\)""), 1, 0))) &gt;= 2, ""Overlapped"")"),"Not Available")</f>
        <v>Not Available</v>
      </c>
      <c r="E57" s="52" t="str">
        <f>IFERROR(__xludf.DUMMYFUNCTION("IFS(SUM(ARRAYFORMULA(IF(REGEXMATCH(E3:E45, ""\(414\)""), 1, 0))) = 1, ""Not Available"", SUM(ARRAYFORMULA(IF(REGEXMATCH(E3:E45, ""\(414\)""), 1, 0))) = 0, ""Available"", SUM(ARRAYFORMULA(IF(REGEXMATCH(E3:E45, ""\(414\)""), 1, 0))) &gt;= 2, ""Overlapped"")"),"Not Available")</f>
        <v>Not Available</v>
      </c>
      <c r="F57" s="52" t="str">
        <f>IFERROR(__xludf.DUMMYFUNCTION("IFS(SUM(ARRAYFORMULA(IF(REGEXMATCH(F3:F45, ""\(414\)""), 1, 0))) = 1, ""Not Available"", SUM(ARRAYFORMULA(IF(REGEXMATCH(F3:F45, ""\(414\)""), 1, 0))) = 0, ""Available"", SUM(ARRAYFORMULA(IF(REGEXMATCH(F3:F45, ""\(414\)""), 1, 0))) &gt;= 2, ""Overlapped"")"),"Not Available")</f>
        <v>Not Available</v>
      </c>
      <c r="G57" s="43"/>
      <c r="H57" s="52" t="str">
        <f>IFERROR(__xludf.DUMMYFUNCTION("IFS(SUM(ARRAYFORMULA(IF(REGEXMATCH(H3:H45, ""\(414\)""), 1, 0))) = 1, ""Not Available"", SUM(ARRAYFORMULA(IF(REGEXMATCH(H3:H45, ""\(414\)""), 1, 0))) = 0, ""Available"", SUM(ARRAYFORMULA(IF(REGEXMATCH(H3:H45, ""\(414\)""), 1, 0))) &gt;= 2, ""Overlapped"")"),"Available")</f>
        <v>Available</v>
      </c>
      <c r="I57" s="52" t="str">
        <f>IFERROR(__xludf.DUMMYFUNCTION("IFS(SUM(ARRAYFORMULA(IF(REGEXMATCH(I3:I45, ""\(414\)""), 1, 0))) = 1, ""Not Available"", SUM(ARRAYFORMULA(IF(REGEXMATCH(I3:I45, ""\(414\)""), 1, 0))) = 0, ""Available"", SUM(ARRAYFORMULA(IF(REGEXMATCH(I3:I45, ""\(414\)""), 1, 0))) &gt;= 2, ""Overlapped"")"),"Available")</f>
        <v>Available</v>
      </c>
      <c r="J57" s="52" t="str">
        <f>IFERROR(__xludf.DUMMYFUNCTION("IFS(SUM(ARRAYFORMULA(IF(REGEXMATCH(J3:J45, ""\(414\)""), 1, 0))) = 1, ""Not Available"", SUM(ARRAYFORMULA(IF(REGEXMATCH(J3:J45, ""\(414\)""), 1, 0))) = 0, ""Available"", SUM(ARRAYFORMULA(IF(REGEXMATCH(J3:J45, ""\(414\)""), 1, 0))) &gt;= 2, ""Overlapped"")"),"Available")</f>
        <v>Available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21">
        <v>509.0</v>
      </c>
      <c r="D58" s="21" t="str">
        <f>IFERROR(__xludf.DUMMYFUNCTION("IFS(SUM(ARRAYFORMULA(IF(REGEXMATCH(D3:D45, ""\(509\)""), 1, 0))) = 1, ""Not Available"", SUM(ARRAYFORMULA(IF(REGEXMATCH(D3:D45, ""\(509\)""), 1, 0))) = 0, ""Available"", SUM(ARRAYFORMULA(IF(REGEXMATCH(D3:D45, ""\(509\)""), 1, 0))) &gt;= 2, ""Overlapped"")"),"Available")</f>
        <v>Available</v>
      </c>
      <c r="E58" s="21" t="str">
        <f>IFERROR(__xludf.DUMMYFUNCTION("IFS(SUM(ARRAYFORMULA(IF(REGEXMATCH(E3:E45, ""\(509\)""), 1, 0))) = 1, ""Not Available"", SUM(ARRAYFORMULA(IF(REGEXMATCH(E3:E45, ""\(509\)""), 1, 0))) = 0, ""Available"", SUM(ARRAYFORMULA(IF(REGEXMATCH(E3:E45, ""\(509\)""), 1, 0))) &gt;= 2, ""Overlapped"")"),"Not Available")</f>
        <v>Not Available</v>
      </c>
      <c r="F58" s="21" t="str">
        <f>IFERROR(__xludf.DUMMYFUNCTION("IFS(SUM(ARRAYFORMULA(IF(REGEXMATCH(F3:F45, ""\(509\)""), 1, 0))) = 1, ""Not Available"", SUM(ARRAYFORMULA(IF(REGEXMATCH(F3:F45, ""\(509\)""), 1, 0))) = 0, ""Available"", SUM(ARRAYFORMULA(IF(REGEXMATCH(F3:F45, ""\(509\)""), 1, 0))) &gt;= 2, ""Overlapped"")"),"Not Available")</f>
        <v>Not Available</v>
      </c>
      <c r="G58" s="43"/>
      <c r="H58" s="21" t="str">
        <f>IFERROR(__xludf.DUMMYFUNCTION("IFS(SUM(ARRAYFORMULA(IF(REGEXMATCH(H3:H45, ""\(509\)""), 1, 0))) = 1, ""Not Available"", SUM(ARRAYFORMULA(IF(REGEXMATCH(H3:H45, ""\(509\)""), 1, 0))) = 0, ""Available"", SUM(ARRAYFORMULA(IF(REGEXMATCH(H3:H45, ""\(509\)""), 1, 0))) &gt;= 2, ""Overlapped"")"),"Available")</f>
        <v>Available</v>
      </c>
      <c r="I58" s="21" t="str">
        <f>IFERROR(__xludf.DUMMYFUNCTION("IFS(SUM(ARRAYFORMULA(IF(REGEXMATCH(I3:I45, ""\(509\)""), 1, 0))) = 1, ""Not Available"", SUM(ARRAYFORMULA(IF(REGEXMATCH(I3:I45, ""\(509\)""), 1, 0))) = 0, ""Available"", SUM(ARRAYFORMULA(IF(REGEXMATCH(I3:I45, ""\(509\)""), 1, 0))) &gt;= 2, ""Overlapped"")"),"Available")</f>
        <v>Available</v>
      </c>
      <c r="J58" s="21" t="str">
        <f>IFERROR(__xludf.DUMMYFUNCTION("IFS(SUM(ARRAYFORMULA(IF(REGEXMATCH(J3:J45, ""\(509\)""), 1, 0))) = 1, ""Not Available"", SUM(ARRAYFORMULA(IF(REGEXMATCH(J3:J45, ""\(509\)""), 1, 0))) = 0, ""Available"", SUM(ARRAYFORMULA(IF(REGEXMATCH(J3:J45, ""\(509\)""), 1, 0))) &gt;= 2, ""Overlapped"")"),"Available")</f>
        <v>Available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21">
        <v>511.0</v>
      </c>
      <c r="D59" s="21" t="str">
        <f>IFERROR(__xludf.DUMMYFUNCTION("IFS(SUM(ARRAYFORMULA(IF(REGEXMATCH(D3:D45, ""\(511\)""), 1, 0))) = 1, ""Not Available"", SUM(ARRAYFORMULA(IF(REGEXMATCH(D3:D45, ""\(511\)""), 1, 0))) = 0, ""Available"", SUM(ARRAYFORMULA(IF(REGEXMATCH(D3:D45, ""\(511\)""), 1, 0))) &gt;= 2, ""Overlapped"")"),"Available")</f>
        <v>Available</v>
      </c>
      <c r="E59" s="21" t="str">
        <f>IFERROR(__xludf.DUMMYFUNCTION("IFS(SUM(ARRAYFORMULA(IF(REGEXMATCH(E3:E45, ""\(511\)""), 1, 0))) = 1, ""Not Available"", SUM(ARRAYFORMULA(IF(REGEXMATCH(E3:E45, ""\(511\)""), 1, 0))) = 0, ""Available"", SUM(ARRAYFORMULA(IF(REGEXMATCH(E3:E45, ""\(511\)""), 1, 0))) &gt;= 2, ""Overlapped"")"),"Not Available")</f>
        <v>Not Available</v>
      </c>
      <c r="F59" s="21" t="str">
        <f>IFERROR(__xludf.DUMMYFUNCTION("IFS(SUM(ARRAYFORMULA(IF(REGEXMATCH(F3:F45, ""\(511\)""), 1, 0))) = 1, ""Not Available"", SUM(ARRAYFORMULA(IF(REGEXMATCH(F3:F45, ""\(511\)""), 1, 0))) = 0, ""Available"", SUM(ARRAYFORMULA(IF(REGEXMATCH(F3:F45, ""\(511\)""), 1, 0))) &gt;= 2, ""Overlapped"")"),"Available")</f>
        <v>Available</v>
      </c>
      <c r="G59" s="43"/>
      <c r="H59" s="21" t="str">
        <f>IFERROR(__xludf.DUMMYFUNCTION("IFS(SUM(ARRAYFORMULA(IF(REGEXMATCH(H3:H45, ""\(511\)""), 1, 0))) = 1, ""Not Available"", SUM(ARRAYFORMULA(IF(REGEXMATCH(H3:H45, ""\(511\)""), 1, 0))) = 0, ""Available"", SUM(ARRAYFORMULA(IF(REGEXMATCH(H3:H45, ""\(511\)""), 1, 0))) &gt;= 2, ""Overlapped"")"),"Available")</f>
        <v>Available</v>
      </c>
      <c r="I59" s="21" t="str">
        <f>IFERROR(__xludf.DUMMYFUNCTION("IFS(SUM(ARRAYFORMULA(IF(REGEXMATCH(I3:I45, ""\(511\)""), 1, 0))) = 1, ""Not Available"", SUM(ARRAYFORMULA(IF(REGEXMATCH(I3:I45, ""\(511\)""), 1, 0))) = 0, ""Available"", SUM(ARRAYFORMULA(IF(REGEXMATCH(I3:I45, ""\(511\)""), 1, 0))) &gt;= 2, ""Overlapped"")"),"Available")</f>
        <v>Available</v>
      </c>
      <c r="J59" s="21" t="str">
        <f>IFERROR(__xludf.DUMMYFUNCTION("IFS(SUM(ARRAYFORMULA(IF(REGEXMATCH(J3:J45, ""\(511\)""), 1, 0))) = 1, ""Not Available"", SUM(ARRAYFORMULA(IF(REGEXMATCH(J3:J45, ""\(511\)""), 1, 0))) = 0, ""Available"", SUM(ARRAYFORMULA(IF(REGEXMATCH(J3:J45, ""\(511\)""), 1, 0))) &gt;= 2, ""Overlapped"")"),"Available")</f>
        <v>Available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21">
        <v>512.0</v>
      </c>
      <c r="D60" s="21" t="str">
        <f>IFERROR(__xludf.DUMMYFUNCTION("IFS(SUM(ARRAYFORMULA(IF(REGEXMATCH(D3:D45, ""\(512\)""), 1, 0))) = 1, ""Not Available"", SUM(ARRAYFORMULA(IF(REGEXMATCH(D3:D45, ""\(512\)""), 1, 0))) = 0, ""Available"", SUM(ARRAYFORMULA(IF(REGEXMATCH(D3:D45, ""\(512\)""), 1, 0))) &gt;= 2, ""Overlapped"")"),"Available")</f>
        <v>Available</v>
      </c>
      <c r="E60" s="21" t="str">
        <f>IFERROR(__xludf.DUMMYFUNCTION("IFS(SUM(ARRAYFORMULA(IF(REGEXMATCH(E3:E45, ""\(512\)""), 1, 0))) = 1, ""Not Available"", SUM(ARRAYFORMULA(IF(REGEXMATCH(E3:E45, ""\(512\)""), 1, 0))) = 0, ""Available"", SUM(ARRAYFORMULA(IF(REGEXMATCH(E3:E45, ""\(512\)""), 1, 0))) &gt;= 2, ""Overlapped"")"),"Not Available")</f>
        <v>Not Available</v>
      </c>
      <c r="F60" s="21" t="str">
        <f>IFERROR(__xludf.DUMMYFUNCTION("IFS(SUM(ARRAYFORMULA(IF(REGEXMATCH(F3:F45, ""\(512\)""), 1, 0))) = 1, ""Not Available"", SUM(ARRAYFORMULA(IF(REGEXMATCH(F3:F45, ""\(512\)""), 1, 0))) = 0, ""Available"", SUM(ARRAYFORMULA(IF(REGEXMATCH(F3:F45, ""\(512\)""), 1, 0))) &gt;= 2, ""Overlapped"")"),"Not Available")</f>
        <v>Not Available</v>
      </c>
      <c r="G60" s="43"/>
      <c r="H60" s="21" t="str">
        <f>IFERROR(__xludf.DUMMYFUNCTION("IFS(SUM(ARRAYFORMULA(IF(REGEXMATCH(H3:H45, ""\(512\)""), 1, 0))) = 1, ""Not Available"", SUM(ARRAYFORMULA(IF(REGEXMATCH(H3:H45, ""\(512\)""), 1, 0))) = 0, ""Available"", SUM(ARRAYFORMULA(IF(REGEXMATCH(H3:H45, ""\(512\)""), 1, 0))) &gt;= 2, ""Overlapped"")"),"Available")</f>
        <v>Available</v>
      </c>
      <c r="I60" s="21" t="str">
        <f>IFERROR(__xludf.DUMMYFUNCTION("IFS(SUM(ARRAYFORMULA(IF(REGEXMATCH(I3:I45, ""\(512\)""), 1, 0))) = 1, ""Not Available"", SUM(ARRAYFORMULA(IF(REGEXMATCH(I3:I45, ""\(512\)""), 1, 0))) = 0, ""Available"", SUM(ARRAYFORMULA(IF(REGEXMATCH(I3:I45, ""\(512\)""), 1, 0))) &gt;= 2, ""Overlapped"")"),"Available")</f>
        <v>Available</v>
      </c>
      <c r="J60" s="21" t="str">
        <f>IFERROR(__xludf.DUMMYFUNCTION("IFS(SUM(ARRAYFORMULA(IF(REGEXMATCH(J3:J45, ""\(512\)""), 1, 0))) = 1, ""Not Available"", SUM(ARRAYFORMULA(IF(REGEXMATCH(J3:J45, ""\(512\)""), 1, 0))) = 0, ""Available"", SUM(ARRAYFORMULA(IF(REGEXMATCH(J3:J45, ""\(512\)""), 1, 0))) &gt;= 2, ""Overlapped"")"),"Available")</f>
        <v>Available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21">
        <v>513.0</v>
      </c>
      <c r="D61" s="21" t="str">
        <f>IFERROR(__xludf.DUMMYFUNCTION("IFS(SUM(ARRAYFORMULA(IF(REGEXMATCH(D3:D45, ""\(513\)""), 1, 0))) = 1, ""Not Available"", SUM(ARRAYFORMULA(IF(REGEXMATCH(D3:D45, ""\(513\)""), 1, 0))) = 0, ""Available"", SUM(ARRAYFORMULA(IF(REGEXMATCH(D3:D45, ""\(513\)""), 1, 0))) &gt;= 2, ""Overlapped"")"),"Available")</f>
        <v>Available</v>
      </c>
      <c r="E61" s="21" t="str">
        <f>IFERROR(__xludf.DUMMYFUNCTION("IFS(SUM(ARRAYFORMULA(IF(REGEXMATCH(E3:E45, ""\(513\)""), 1, 0))) = 1, ""Not Available"", SUM(ARRAYFORMULA(IF(REGEXMATCH(E3:E45, ""\(513\)""), 1, 0))) = 0, ""Available"", SUM(ARRAYFORMULA(IF(REGEXMATCH(E3:E45, ""\(513\)""), 1, 0))) &gt;= 2, ""Overlapped"")"),"Available")</f>
        <v>Available</v>
      </c>
      <c r="F61" s="21" t="str">
        <f>IFERROR(__xludf.DUMMYFUNCTION("IFS(SUM(ARRAYFORMULA(IF(REGEXMATCH(F3:F45, ""\(513\)""), 1, 0))) = 1, ""Not Available"", SUM(ARRAYFORMULA(IF(REGEXMATCH(F3:F45, ""\(513\)""), 1, 0))) = 0, ""Available"", SUM(ARRAYFORMULA(IF(REGEXMATCH(F3:F45, ""\(513\)""), 1, 0))) &gt;= 2, ""Overlapped"")"),"Available")</f>
        <v>Available</v>
      </c>
      <c r="G61" s="43"/>
      <c r="H61" s="21" t="str">
        <f>IFERROR(__xludf.DUMMYFUNCTION("IFS(SUM(ARRAYFORMULA(IF(REGEXMATCH(H3:H45, ""\(513\)""), 1, 0))) = 1, ""Not Available"", SUM(ARRAYFORMULA(IF(REGEXMATCH(H3:H45, ""\(513\)""), 1, 0))) = 0, ""Available"", SUM(ARRAYFORMULA(IF(REGEXMATCH(H3:H45, ""\(513\)""), 1, 0))) &gt;= 2, ""Overlapped"")"),"Available")</f>
        <v>Available</v>
      </c>
      <c r="I61" s="21" t="str">
        <f>IFERROR(__xludf.DUMMYFUNCTION("IFS(SUM(ARRAYFORMULA(IF(REGEXMATCH(I3:I45, ""\(513\)""), 1, 0))) = 1, ""Not Available"", SUM(ARRAYFORMULA(IF(REGEXMATCH(I3:I45, ""\(513\)""), 1, 0))) = 0, ""Available"", SUM(ARRAYFORMULA(IF(REGEXMATCH(I3:I45, ""\(513\)""), 1, 0))) &gt;= 2, ""Overlapped"")"),"Available")</f>
        <v>Available</v>
      </c>
      <c r="J61" s="21" t="str">
        <f>IFERROR(__xludf.DUMMYFUNCTION("IFS(SUM(ARRAYFORMULA(IF(REGEXMATCH(J3:J45, ""\(513\)""), 1, 0))) = 1, ""Not Available"", SUM(ARRAYFORMULA(IF(REGEXMATCH(J3:J45, ""\(513\)""), 1, 0))) = 0, ""Available"", SUM(ARRAYFORMULA(IF(REGEXMATCH(J3:J45, ""\(513\)""), 1, 0))) &gt;= 2, ""Overlapped"")"),"Available")</f>
        <v>Available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21">
        <v>514.0</v>
      </c>
      <c r="D62" s="21" t="str">
        <f>IFERROR(__xludf.DUMMYFUNCTION("IFS(SUM(ARRAYFORMULA(IF(REGEXMATCH(D3:D45, ""\(514\)""), 1, 0))) = 1, ""Not Available"", SUM(ARRAYFORMULA(IF(REGEXMATCH(D3:D45, ""\(514\)""), 1, 0))) = 0, ""Available"", SUM(ARRAYFORMULA(IF(REGEXMATCH(D3:D45, ""\(514\)""), 1, 0))) &gt;= 2, ""Overlapped"")"),"Available")</f>
        <v>Available</v>
      </c>
      <c r="E62" s="21" t="str">
        <f>IFERROR(__xludf.DUMMYFUNCTION("IFS(SUM(ARRAYFORMULA(IF(REGEXMATCH(E3:E45, ""\(514\)""), 1, 0))) = 1, ""Not Available"", SUM(ARRAYFORMULA(IF(REGEXMATCH(E3:E45, ""\(514\)""), 1, 0))) = 0, ""Available"", SUM(ARRAYFORMULA(IF(REGEXMATCH(E3:E45, ""\(514\)""), 1, 0))) &gt;= 2, ""Overlapped"")"),"Available")</f>
        <v>Available</v>
      </c>
      <c r="F62" s="21" t="str">
        <f>IFERROR(__xludf.DUMMYFUNCTION("IFS(SUM(ARRAYFORMULA(IF(REGEXMATCH(F3:F45, ""\(514\)""), 1, 0))) = 1, ""Not Available"", SUM(ARRAYFORMULA(IF(REGEXMATCH(F3:F45, ""\(514\)""), 1, 0))) = 0, ""Available"", SUM(ARRAYFORMULA(IF(REGEXMATCH(F3:F45, ""\(514\)""), 1, 0))) &gt;= 2, ""Overlapped"")"),"Available")</f>
        <v>Available</v>
      </c>
      <c r="G62" s="43"/>
      <c r="H62" s="21" t="str">
        <f>IFERROR(__xludf.DUMMYFUNCTION("IFS(SUM(ARRAYFORMULA(IF(REGEXMATCH(H3:H45, ""\(514\)""), 1, 0))) = 1, ""Not Available"", SUM(ARRAYFORMULA(IF(REGEXMATCH(H3:H45, ""\(514\)""), 1, 0))) = 0, ""Available"", SUM(ARRAYFORMULA(IF(REGEXMATCH(H3:H45, ""\(514\)""), 1, 0))) &gt;= 2, ""Overlapped"")"),"Available")</f>
        <v>Available</v>
      </c>
      <c r="I62" s="21" t="str">
        <f>IFERROR(__xludf.DUMMYFUNCTION("IFS(SUM(ARRAYFORMULA(IF(REGEXMATCH(I3:I45, ""\(514\)""), 1, 0))) = 1, ""Not Available"", SUM(ARRAYFORMULA(IF(REGEXMATCH(I3:I45, ""\(514\)""), 1, 0))) = 0, ""Available"", SUM(ARRAYFORMULA(IF(REGEXMATCH(I3:I45, ""\(514\)""), 1, 0))) &gt;= 2, ""Overlapped"")"),"Available")</f>
        <v>Available</v>
      </c>
      <c r="J62" s="21" t="str">
        <f>IFERROR(__xludf.DUMMYFUNCTION("IFS(SUM(ARRAYFORMULA(IF(REGEXMATCH(J3:J45, ""\(514\)""), 1, 0))) = 1, ""Not Available"", SUM(ARRAYFORMULA(IF(REGEXMATCH(J3:J45, ""\(514\)""), 1, 0))) = 0, ""Available"", SUM(ARRAYFORMULA(IF(REGEXMATCH(J3:J45, ""\(514\)""), 1, 0))) &gt;= 2, ""Overlapped"")"),"Available")</f>
        <v>Available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21">
        <v>812.0</v>
      </c>
      <c r="D63" s="52" t="str">
        <f>IFERROR(__xludf.DUMMYFUNCTION("IFS(SUM(ARRAYFORMULA(IF(REGEXMATCH(D3:D45, ""\(812\)""), 1, 0))) = 1, ""Not Available"", SUM(ARRAYFORMULA(IF(REGEXMATCH(D3:D45, ""\(812\)""), 1, 0))) = 0, ""Available"", SUM(ARRAYFORMULA(IF(REGEXMATCH(D3:D45, ""\(812\)""), 1, 0))) &gt;= 2, ""Overlapped"")"),"Available")</f>
        <v>Available</v>
      </c>
      <c r="E63" s="52" t="str">
        <f>IFERROR(__xludf.DUMMYFUNCTION("IFS(SUM(ARRAYFORMULA(IF(REGEXMATCH(E3:E45, ""\(812\)""), 1, 0))) = 1, ""Not Available"", SUM(ARRAYFORMULA(IF(REGEXMATCH(E3:E45, ""\(812\)""), 1, 0))) = 0, ""Available"", SUM(ARRAYFORMULA(IF(REGEXMATCH(E3:E45, ""\(812\)""), 1, 0))) &gt;= 2, ""Overlapped"")"),"Not Available")</f>
        <v>Not Available</v>
      </c>
      <c r="F63" s="52" t="str">
        <f>IFERROR(__xludf.DUMMYFUNCTION("IFS(SUM(ARRAYFORMULA(IF(REGEXMATCH(F3:F45, ""\(812\)""), 1, 0))) = 1, ""Not Available"", SUM(ARRAYFORMULA(IF(REGEXMATCH(F3:F45, ""\(812\)""), 1, 0))) = 0, ""Available"", SUM(ARRAYFORMULA(IF(REGEXMATCH(F3:F45, ""\(812\)""), 1, 0))) &gt;= 2, ""Overlapped"")"),"Available")</f>
        <v>Available</v>
      </c>
      <c r="G63" s="43"/>
      <c r="H63" s="52" t="str">
        <f>IFERROR(__xludf.DUMMYFUNCTION("IFS(SUM(ARRAYFORMULA(IF(REGEXMATCH(H3:H45, ""\(812\)""), 1, 0))) = 1, ""Not Available"", SUM(ARRAYFORMULA(IF(REGEXMATCH(H3:H45, ""\(812\)""), 1, 0))) = 0, ""Available"", SUM(ARRAYFORMULA(IF(REGEXMATCH(H3:H45, ""\(812\)""), 1, 0))) &gt;= 2, ""Overlapped"")"),"Not Available")</f>
        <v>Not Available</v>
      </c>
      <c r="I63" s="52" t="str">
        <f>IFERROR(__xludf.DUMMYFUNCTION("IFS(SUM(ARRAYFORMULA(IF(REGEXMATCH(I3:I45, ""\(812\)""), 1, 0))) = 1, ""Not Available"", SUM(ARRAYFORMULA(IF(REGEXMATCH(I3:I45, ""\(812\)""), 1, 0))) = 0, ""Available"", SUM(ARRAYFORMULA(IF(REGEXMATCH(I3:I45, ""\(812\)""), 1, 0))) &gt;= 2, ""Overlapped"")"),"Available")</f>
        <v>Available</v>
      </c>
      <c r="J63" s="52" t="str">
        <f>IFERROR(__xludf.DUMMYFUNCTION("IFS(SUM(ARRAYFORMULA(IF(REGEXMATCH(J3:J45, ""\(812\)""), 1, 0))) = 1, ""Not Available"", SUM(ARRAYFORMULA(IF(REGEXMATCH(J3:J45, ""\(812\)""), 1, 0))) = 0, ""Available"", SUM(ARRAYFORMULA(IF(REGEXMATCH(J3:J45, ""\(812\)""), 1, 0))) &gt;= 2, ""Overlapped"")"),"Available")</f>
        <v>Available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21">
        <v>814.0</v>
      </c>
      <c r="D64" s="52" t="str">
        <f>IFERROR(__xludf.DUMMYFUNCTION("IFS(SUM(ARRAYFORMULA(IF(REGEXMATCH(D3:D45, ""\(814\)""), 1, 0))) = 1, ""Not Available"", SUM(ARRAYFORMULA(IF(REGEXMATCH(D3:D45, ""\(814\)""), 1, 0))) = 0, ""Available"", SUM(ARRAYFORMULA(IF(REGEXMATCH(D3:D45, ""\(814\)""), 1, 0))) &gt;= 2, ""Overlapped"")"),"Available")</f>
        <v>Available</v>
      </c>
      <c r="E64" s="52" t="str">
        <f>IFERROR(__xludf.DUMMYFUNCTION("IFS(SUM(ARRAYFORMULA(IF(REGEXMATCH(E3:E45, ""\(814\)""), 1, 0))) = 1, ""Not Available"", SUM(ARRAYFORMULA(IF(REGEXMATCH(E3:E45, ""\(814\)""), 1, 0))) = 0, ""Available"", SUM(ARRAYFORMULA(IF(REGEXMATCH(E3:E45, ""\(814\)""), 1, 0))) &gt;= 2, ""Overlapped"")"),"Available")</f>
        <v>Available</v>
      </c>
      <c r="F64" s="52" t="str">
        <f>IFERROR(__xludf.DUMMYFUNCTION("IFS(SUM(ARRAYFORMULA(IF(REGEXMATCH(F3:F45, ""\(814\)""), 1, 0))) = 1, ""Not Available"", SUM(ARRAYFORMULA(IF(REGEXMATCH(F3:F45, ""\(814\)""), 1, 0))) = 0, ""Available"", SUM(ARRAYFORMULA(IF(REGEXMATCH(F3:F45, ""\(814\)""), 1, 0))) &gt;= 2, ""Overlapped"")"),"Available")</f>
        <v>Available</v>
      </c>
      <c r="G64" s="43"/>
      <c r="H64" s="52" t="str">
        <f>IFERROR(__xludf.DUMMYFUNCTION("IFS(SUM(ARRAYFORMULA(IF(REGEXMATCH(H4:H45, ""\(814\)""), 1, 0))) = 1, ""Not Available"", SUM(ARRAYFORMULA(IF(REGEXMATCH(H4:H45, ""\(814\)""), 1, 0))) = 0, ""Available"", SUM(ARRAYFORMULA(IF(REGEXMATCH(H4:H45, ""\(814\)""), 1, 0))) &gt;= 2, ""Overlapped"")"),"Available")</f>
        <v>Available</v>
      </c>
      <c r="I64" s="52" t="str">
        <f>IFERROR(__xludf.DUMMYFUNCTION("IFS(SUM(ARRAYFORMULA(IF(REGEXMATCH(I3:I45, ""\(814\)""), 1, 0))) = 1, ""Not Available"", SUM(ARRAYFORMULA(IF(REGEXMATCH(I3:I45, ""\(814\)""), 1, 0))) = 0, ""Available"", SUM(ARRAYFORMULA(IF(REGEXMATCH(I3:I45, ""\(814\)""), 1, 0))) &gt;= 2, ""Overlapped"")"),"Available")</f>
        <v>Available</v>
      </c>
      <c r="J64" s="52" t="str">
        <f>IFERROR(__xludf.DUMMYFUNCTION("IFS(SUM(ARRAYFORMULA(IF(REGEXMATCH(J3:J45, ""\(814\)""), 1, 0))) = 1, ""Not Available"", SUM(ARRAYFORMULA(IF(REGEXMATCH(J3:J45, ""\(814\)""), 1, 0))) = 0, ""Available"", SUM(ARRAYFORMULA(IF(REGEXMATCH(J3:J45, ""\(814\)""), 1, 0))) &gt;= 2, ""Overlapped"")"),"Available")</f>
        <v>Available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19">
        <v>1011.0</v>
      </c>
      <c r="D65" s="21" t="str">
        <f>IFERROR(__xludf.DUMMYFUNCTION("IFS(SUM(ARRAYFORMULA(IF(REGEXMATCH(D3:D45, ""\(1011\)""), 1, 0))) = 1, ""Not Available"", SUM(ARRAYFORMULA(IF(REGEXMATCH(D3:D45, ""\(1011\)""), 1, 0))) = 0, ""Available"", SUM(ARRAYFORMULA(IF(REGEXMATCH(D3:D45, ""\(1011\)""), 1, 0))) &gt;= 2, ""Overlapped"")"),"Available")</f>
        <v>Available</v>
      </c>
      <c r="E65" s="21" t="str">
        <f>IFERROR(__xludf.DUMMYFUNCTION("IFS(SUM(ARRAYFORMULA(IF(REGEXMATCH(E3:E45, ""\(1011\)""), 1, 0))) = 1, ""Not Available"", SUM(ARRAYFORMULA(IF(REGEXMATCH(E3:E45, ""\(1011\)""), 1, 0))) = 0, ""Available"", SUM(ARRAYFORMULA(IF(REGEXMATCH(E3:E45, ""\(1011\)""), 1, 0))) &gt;= 2, ""Overlapped"")"),"Available")</f>
        <v>Available</v>
      </c>
      <c r="F65" s="21" t="str">
        <f>IFERROR(__xludf.DUMMYFUNCTION("IFS(SUM(ARRAYFORMULA(IF(REGEXMATCH(F3:F45, ""\(1011\)""), 1, 0))) = 1, ""Not Available"", SUM(ARRAYFORMULA(IF(REGEXMATCH(F3:F45, ""\(1011\)""), 1, 0))) = 0, ""Available"", SUM(ARRAYFORMULA(IF(REGEXMATCH(F3:F45, ""\(1011\)""), 1, 0))) &gt;= 2, ""Overlapped"")"),"Available")</f>
        <v>Available</v>
      </c>
      <c r="G65" s="43"/>
      <c r="H65" s="21" t="str">
        <f>IFERROR(__xludf.DUMMYFUNCTION("IFS(SUM(ARRAYFORMULA(IF(REGEXMATCH(H3:H45, ""\(1011\)""), 1, 0))) = 1, ""Not Available"", SUM(ARRAYFORMULA(IF(REGEXMATCH(H3:H45, ""\(1011\)""), 1, 0))) = 0, ""Available"", SUM(ARRAYFORMULA(IF(REGEXMATCH(H3:H45, ""\(1011\)""), 1, 0))) &gt;= 2, ""Overlapped"")"),"Available")</f>
        <v>Available</v>
      </c>
      <c r="I65" s="21" t="str">
        <f>IFERROR(__xludf.DUMMYFUNCTION("IFS(SUM(ARRAYFORMULA(IF(REGEXMATCH(I3:I45, ""\(1011\)""), 1, 0))) = 1, ""Not Available"", SUM(ARRAYFORMULA(IF(REGEXMATCH(I3:I45, ""\(1011\)""), 1, 0))) = 0, ""Available"", SUM(ARRAYFORMULA(IF(REGEXMATCH(I3:I45, ""\(1011\)""), 1, 0))) &gt;= 2, ""Overlapped"")"),"Available")</f>
        <v>Available</v>
      </c>
      <c r="J65" s="21" t="str">
        <f>IFERROR(__xludf.DUMMYFUNCTION("IFS(SUM(ARRAYFORMULA(IF(REGEXMATCH(J3:J45, ""\(1011\)""), 1, 0))) = 1, ""Not Available"", SUM(ARRAYFORMULA(IF(REGEXMATCH(J3:J45, ""\(1011\)""), 1, 0))) = 0, ""Available"", SUM(ARRAYFORMULA(IF(REGEXMATCH(J3:J45, ""\(1011\)""), 1, 0))) &gt;= 2, ""Overlapped"")"),"Available")</f>
        <v>Available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19">
        <v>1012.0</v>
      </c>
      <c r="D66" s="21" t="str">
        <f>IFERROR(__xludf.DUMMYFUNCTION("IFS(SUM(ARRAYFORMULA(IF(REGEXMATCH(D3:D45, ""\(1012\)""), 1, 0))) = 1, ""Not Available"", SUM(ARRAYFORMULA(IF(REGEXMATCH(D3:D45, ""\(1012\)""), 1, 0))) = 0, ""Available"", SUM(ARRAYFORMULA(IF(REGEXMATCH(D3:D45, ""\(1012\)""), 1, 0))) &gt;= 2, ""Overlapped"")"),"Available")</f>
        <v>Available</v>
      </c>
      <c r="E66" s="21" t="str">
        <f>IFERROR(__xludf.DUMMYFUNCTION("IFS(SUM(ARRAYFORMULA(IF(REGEXMATCH(E3:E45, ""\(1012\)""), 1, 0))) = 1, ""Not Available"", SUM(ARRAYFORMULA(IF(REGEXMATCH(E3:E45, ""\(1012\)""), 1, 0))) = 0, ""Available"", SUM(ARRAYFORMULA(IF(REGEXMATCH(E3:E45, ""\(1012\)""), 1, 0))) &gt;= 2, ""Overlapped"")"),"Available")</f>
        <v>Available</v>
      </c>
      <c r="F66" s="21" t="str">
        <f>IFERROR(__xludf.DUMMYFUNCTION("IFS(SUM(ARRAYFORMULA(IF(REGEXMATCH(F3:F45, ""\(1012\)""), 1, 0))) = 1, ""Not Available"", SUM(ARRAYFORMULA(IF(REGEXMATCH(F3:F45, ""\(1012\)""), 1, 0))) = 0, ""Available"", SUM(ARRAYFORMULA(IF(REGEXMATCH(F3:F45, ""\(1012\)""), 1, 0))) &gt;= 2, ""Overlapped"")"),"Not Available")</f>
        <v>Not Available</v>
      </c>
      <c r="G66" s="43"/>
      <c r="H66" s="21" t="str">
        <f>IFERROR(__xludf.DUMMYFUNCTION("IFS(SUM(ARRAYFORMULA(IF(REGEXMATCH(H3:H45, ""\(1012\)""), 1, 0))) = 1, ""Not Available"", SUM(ARRAYFORMULA(IF(REGEXMATCH(H3:H45, ""\(1012\)""), 1, 0))) = 0, ""Available"", SUM(ARRAYFORMULA(IF(REGEXMATCH(H3:H45, ""\(1012\)""), 1, 0))) &gt;= 2, ""Overlapped"")"),"Available")</f>
        <v>Available</v>
      </c>
      <c r="I66" s="21" t="str">
        <f>IFERROR(__xludf.DUMMYFUNCTION("IFS(SUM(ARRAYFORMULA(IF(REGEXMATCH(I3:I45, ""\(1012\)""), 1, 0))) = 1, ""Not Available"", SUM(ARRAYFORMULA(IF(REGEXMATCH(I3:I45, ""\(1012\)""), 1, 0))) = 0, ""Available"", SUM(ARRAYFORMULA(IF(REGEXMATCH(I3:I45, ""\(1012\)""), 1, 0))) &gt;= 2, ""Overlapped"")"),"Available")</f>
        <v>Available</v>
      </c>
      <c r="J66" s="21" t="str">
        <f>IFERROR(__xludf.DUMMYFUNCTION("IFS(SUM(ARRAYFORMULA(IF(REGEXMATCH(J3:J45, ""\(1012\)""), 1, 0))) = 1, ""Not Available"", SUM(ARRAYFORMULA(IF(REGEXMATCH(J3:J45, ""\(1012\)""), 1, 0))) = 0, ""Available"", SUM(ARRAYFORMULA(IF(REGEXMATCH(J3:J45, ""\(1012\)""), 1, 0))) &gt;= 2, ""Overlapped"")"),"Available")</f>
        <v>Available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18">
        <v>1013.0</v>
      </c>
      <c r="D67" s="53" t="str">
        <f>IFERROR(__xludf.DUMMYFUNCTION("IFS(SUM(ARRAYFORMULA(IF(REGEXMATCH(D3:D45, ""\(1013\)""), 1, 0))) = 1, ""Not Available"", SUM(ARRAYFORMULA(IF(REGEXMATCH(D3:D45, ""\(1013\)""), 1, 0))) = 0, ""Available"", SUM(ARRAYFORMULA(IF(REGEXMATCH(D3:D45, ""\(1013\)""), 1, 0))) &gt;= 2, ""Overlapped"")"),"Available")</f>
        <v>Available</v>
      </c>
      <c r="E67" s="53" t="str">
        <f>IFERROR(__xludf.DUMMYFUNCTION("IFS(SUM(ARRAYFORMULA(IF(REGEXMATCH(E3:E45, ""\(1013\)""), 1, 0))) = 1, ""Not Available"", SUM(ARRAYFORMULA(IF(REGEXMATCH(E3:E45, ""\(1013\)""), 1, 0))) = 0, ""Available"", SUM(ARRAYFORMULA(IF(REGEXMATCH(E3:E45, ""\(1013\)""), 1, 0))) &gt;= 2, ""Overlapped"")"),"Available")</f>
        <v>Available</v>
      </c>
      <c r="F67" s="53" t="str">
        <f>IFERROR(__xludf.DUMMYFUNCTION("IFS(SUM(ARRAYFORMULA(IF(REGEXMATCH(F3:F45, ""\(1013\)""), 1, 0))) = 1, ""Not Available"", SUM(ARRAYFORMULA(IF(REGEXMATCH(F3:F45, ""\(1013\)""), 1, 0))) = 0, ""Available"", SUM(ARRAYFORMULA(IF(REGEXMATCH(F3:F45, ""\(1013\)""), 1, 0))) &gt;= 2, ""Overlapped"")"),"Available")</f>
        <v>Available</v>
      </c>
      <c r="G67" s="54"/>
      <c r="H67" s="53" t="str">
        <f>IFERROR(__xludf.DUMMYFUNCTION("IFS(SUM(ARRAYFORMULA(IF(REGEXMATCH(H3:H45, ""\(1013\)""), 1, 0))) = 1, ""Not Available"", SUM(ARRAYFORMULA(IF(REGEXMATCH(H3:H45, ""\(1013\)""), 1, 0))) = 0, ""Available"", SUM(ARRAYFORMULA(IF(REGEXMATCH(H3:H45, ""\(1013\)""), 1, 0))) &gt;= 2, ""Overlapped"")"),"Available")</f>
        <v>Available</v>
      </c>
      <c r="I67" s="53" t="str">
        <f>IFERROR(__xludf.DUMMYFUNCTION("IFS(SUM(ARRAYFORMULA(IF(REGEXMATCH(I3:I45, ""\(1013\)""), 1, 0))) = 1, ""Not Available"", SUM(ARRAYFORMULA(IF(REGEXMATCH(I3:I45, ""\(1013\)""), 1, 0))) = 0, ""Available"", SUM(ARRAYFORMULA(IF(REGEXMATCH(I3:I45, ""\(1013\)""), 1, 0))) &gt;= 2, ""Overlapped"")"),"Available")</f>
        <v>Available</v>
      </c>
      <c r="J67" s="53" t="str">
        <f>IFERROR(__xludf.DUMMYFUNCTION("IFS(SUM(ARRAYFORMULA(IF(REGEXMATCH(J3:J45, ""\(1013\)""), 1, 0))) = 1, ""Not Available"", SUM(ARRAYFORMULA(IF(REGEXMATCH(J3:J45, ""\(1013\)""), 1, 0))) = 0, ""Available"", SUM(ARRAYFORMULA(IF(REGEXMATCH(J3:J45, ""\(1013\)""), 1, 0))) &gt;= 2, ""Overlapped"")"),"Available")</f>
        <v>Available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5" t="s">
        <v>63</v>
      </c>
      <c r="D68" s="56" t="str">
        <f>IFERROR(__xludf.DUMMYFUNCTION("IFS(SUM(ARRAYFORMULA(IF(REGEXMATCH(D3:D45, ""\(CNL\)""), 1, 0))) = 1, ""Not Available"", SUM(ARRAYFORMULA(IF(REGEXMATCH(D3:D45, ""\(CNL\)""), 1, 0))) = 0, ""Available"", SUM(ARRAYFORMULA(IF(REGEXMATCH(D3:D45, ""\(CNL\)""), 1, 0))) &gt;= 2, ""Overlapped"")"),"Available")</f>
        <v>Available</v>
      </c>
      <c r="E68" s="56" t="str">
        <f>IFERROR(__xludf.DUMMYFUNCTION("IFS(SUM(ARRAYFORMULA(IF(REGEXMATCH(E3:E45, ""\(CNL\)""), 1, 0))) = 1, ""Not Available"", SUM(ARRAYFORMULA(IF(REGEXMATCH(E3:E45, ""\(CNL\)""), 1, 0))) = 0, ""Available"", SUM(ARRAYFORMULA(IF(REGEXMATCH(E3:E45, ""\(CNL\)""), 1, 0))) &gt;= 2, ""Overlapped"")"),"Available")</f>
        <v>Available</v>
      </c>
      <c r="F68" s="56" t="str">
        <f>IFERROR(__xludf.DUMMYFUNCTION("IFS(SUM(ARRAYFORMULA(IF(REGEXMATCH(F3:F45, ""\(CNL\)""), 1, 0))) = 1, ""Not Available"", SUM(ARRAYFORMULA(IF(REGEXMATCH(F3:F45, ""\(CNL\)""), 1, 0))) = 0, ""Available"", SUM(ARRAYFORMULA(IF(REGEXMATCH(F3:F45, ""\(CNL\)""), 1, 0))) &gt;= 2, ""Overlapped"")"),"Available")</f>
        <v>Available</v>
      </c>
      <c r="G68" s="56"/>
      <c r="H68" s="56" t="str">
        <f>IFERROR(__xludf.DUMMYFUNCTION("IFS(SUM(ARRAYFORMULA(IF(REGEXMATCH(H3:H45, ""\(CNL\)""), 1, 0))) = 1, ""Not Available"", SUM(ARRAYFORMULA(IF(REGEXMATCH(H3:H45, ""\(CNL\)""), 1, 0))) = 0, ""Available"", SUM(ARRAYFORMULA(IF(REGEXMATCH(H3:H45, ""\(CNL\)""), 1, 0))) &gt;= 2, ""Overlapped"")"),"Available")</f>
        <v>Available</v>
      </c>
      <c r="I68" s="56" t="str">
        <f>IFERROR(__xludf.DUMMYFUNCTION("IFS(SUM(ARRAYFORMULA(IF(REGEXMATCH(I3:I45, ""\(CNL\)""), 1, 0))) = 1, ""Not Available"", SUM(ARRAYFORMULA(IF(REGEXMATCH(I3:I45, ""\(CNL\)""), 1, 0))) = 0, ""Available"", SUM(ARRAYFORMULA(IF(REGEXMATCH(I3:I45, ""\(CNL\)""), 1, 0))) &gt;= 2, ""Overlapped"")"),"Available")</f>
        <v>Available</v>
      </c>
      <c r="J68" s="56" t="str">
        <f>IFERROR(__xludf.DUMMYFUNCTION("IFS(SUM(ARRAYFORMULA(IF(REGEXMATCH(J3:J45, ""\(CNL\)""), 1, 0))) = 1, ""Not Available"", SUM(ARRAYFORMULA(IF(REGEXMATCH(J3:J45, ""\(CNL\)""), 1, 0))) = 0, ""Available"", SUM(ARRAYFORMULA(IF(REGEXMATCH(J3:J45, ""\(CNL\)""), 1, 0))) &gt;= 2, ""Overlapped"")"),"Available")</f>
        <v>Available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"/>
      <c r="B69" s="5"/>
      <c r="C69" s="58" t="s">
        <v>64</v>
      </c>
      <c r="D69" s="52" t="str">
        <f>IFERROR(__xludf.DUMMYFUNCTION("IFS(SUM(ARRAYFORMULA(IF(REGEXMATCH(D3:D45, ""\(SEL\)""), 1, 0))) = 1, ""Not Available"", SUM(ARRAYFORMULA(IF(REGEXMATCH(D3:D45, ""\(SEL\)""), 1, 0))) = 0, ""Available"", SUM(ARRAYFORMULA(IF(REGEXMATCH(D3:D45, ""\(SEL\)""), 1, 0))) &gt;= 2, ""Overlapped"")"),"Not Available")</f>
        <v>Not Available</v>
      </c>
      <c r="E69" s="52" t="str">
        <f>IFERROR(__xludf.DUMMYFUNCTION("IFS(SUM(ARRAYFORMULA(IF(REGEXMATCH(E3:E45, ""\(SEL\)""), 1, 0))) = 1, ""Not Available"", SUM(ARRAYFORMULA(IF(REGEXMATCH(E3:E45, ""\(SEL\)""), 1, 0))) = 0, ""Available"", SUM(ARRAYFORMULA(IF(REGEXMATCH(E3:E45, ""\(SEL\)""), 1, 0))) &gt;= 2, ""Overlapped"")"),"Available")</f>
        <v>Available</v>
      </c>
      <c r="F69" s="52" t="str">
        <f>IFERROR(__xludf.DUMMYFUNCTION("IFS(SUM(ARRAYFORMULA(IF(REGEXMATCH(F3:F45, ""\(SEL\)""), 1, 0))) = 1, ""Not Available"", SUM(ARRAYFORMULA(IF(REGEXMATCH(F3:F45, ""\(SEL\)""), 1, 0))) = 0, ""Available"", SUM(ARRAYFORMULA(IF(REGEXMATCH(F3:F45, ""\(SEL\)""), 1, 0))) &gt;= 2, ""Overlapped"")"),"Available")</f>
        <v>Available</v>
      </c>
      <c r="G69" s="43"/>
      <c r="H69" s="52" t="str">
        <f>IFERROR(__xludf.DUMMYFUNCTION("IFS(SUM(ARRAYFORMULA(IF(REGEXMATCH(H3:H45, ""\(SEL\)""), 1, 0))) = 1, ""Not Available"", SUM(ARRAYFORMULA(IF(REGEXMATCH(H3:H45, ""\(SEL\)""), 1, 0))) = 0, ""Available"", SUM(ARRAYFORMULA(IF(REGEXMATCH(H3:H45, ""\(SEL\)""), 1, 0))) &gt;= 2, ""Overlapped"")"),"Available")</f>
        <v>Available</v>
      </c>
      <c r="I69" s="52" t="str">
        <f>IFERROR(__xludf.DUMMYFUNCTION("IFS(SUM(ARRAYFORMULA(IF(REGEXMATCH(I3:I45, ""\(SEL\)""), 1, 0))) = 1, ""Not Available"", SUM(ARRAYFORMULA(IF(REGEXMATCH(I3:I45, ""\(SEL\)""), 1, 0))) = 0, ""Available"", SUM(ARRAYFORMULA(IF(REGEXMATCH(I3:I45, ""\(SEL\)""), 1, 0))) &gt;= 2, ""Overlapped"")"),"Available")</f>
        <v>Available</v>
      </c>
      <c r="J69" s="52" t="str">
        <f>IFERROR(__xludf.DUMMYFUNCTION("IFS(SUM(ARRAYFORMULA(IF(REGEXMATCH(J3:J45, ""\(SEL\)""), 1, 0))) = 1, ""Not Available"", SUM(ARRAYFORMULA(IF(REGEXMATCH(J3:J45, ""\(SEL\)""), 1, 0))) = 0, ""Available"", SUM(ARRAYFORMULA(IF(REGEXMATCH(J3:J45, ""\(SEL\)""), 1, 0))) &gt;= 2, ""Overlapped"")"),"Available")</f>
        <v>Available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8" t="s">
        <v>65</v>
      </c>
      <c r="D70" s="21" t="str">
        <f>IFERROR(__xludf.DUMMYFUNCTION("IFS(SUM(ARRAYFORMULA(IF(REGEXMATCH(D3:D45, ""\(BCL\)""), 1, 0))) = 1, ""Not Available"", SUM(ARRAYFORMULA(IF(REGEXMATCH(D3:D45, ""\(BCL\)""), 1, 0))) = 0, ""Available"", SUM(ARRAYFORMULA(IF(REGEXMATCH(D3:D45, ""\(BCL\)""), 1, 0))) &gt;= 2, ""Overlapped"")"),"Not Available")</f>
        <v>Not Available</v>
      </c>
      <c r="E70" s="21" t="str">
        <f>IFERROR(__xludf.DUMMYFUNCTION("IFS(SUM(ARRAYFORMULA(IF(REGEXMATCH(E3:E45, ""\(BCL\)""), 1, 0))) = 1, ""Not Available"", SUM(ARRAYFORMULA(IF(REGEXMATCH(E3:E45, ""\(BCL\)""), 1, 0))) = 0, ""Available"", SUM(ARRAYFORMULA(IF(REGEXMATCH(E3:E45, ""\(BCL\)""), 1, 0))) &gt;= 2, ""Overlapped"")"),"Not Available")</f>
        <v>Not Available</v>
      </c>
      <c r="F70" s="21" t="str">
        <f>IFERROR(__xludf.DUMMYFUNCTION("IFS(SUM(ARRAYFORMULA(IF(REGEXMATCH(F3:F45, ""\(BCL\)""), 1, 0))) = 1, ""Not Available"", SUM(ARRAYFORMULA(IF(REGEXMATCH(F3:F45, ""\(BCL\)""), 1, 0))) = 0, ""Available"", SUM(ARRAYFORMULA(IF(REGEXMATCH(F3:F45, ""\(BCL\)""), 1, 0))) &gt;= 2, ""Overlapped"")"),"Available")</f>
        <v>Available</v>
      </c>
      <c r="G70" s="43"/>
      <c r="H70" s="21" t="str">
        <f>IFERROR(__xludf.DUMMYFUNCTION("IFS(SUM(ARRAYFORMULA(IF(REGEXMATCH(H3:H45, ""\(BCL\)""), 1, 0))) = 1, ""Not Available"", SUM(ARRAYFORMULA(IF(REGEXMATCH(H3:H45, ""\(BCL\)""), 1, 0))) = 0, ""Available"", SUM(ARRAYFORMULA(IF(REGEXMATCH(H3:H45, ""\(BCL\)""), 1, 0))) &gt;= 2, ""Overlapped"")"),"Not Available")</f>
        <v>Not Available</v>
      </c>
      <c r="I70" s="21" t="str">
        <f>IFERROR(__xludf.DUMMYFUNCTION("IFS(SUM(ARRAYFORMULA(IF(REGEXMATCH(I3:I45, ""\(BCL\)""), 1, 0))) = 1, ""Not Available"", SUM(ARRAYFORMULA(IF(REGEXMATCH(I3:I45, ""\(BCL\)""), 1, 0))) = 0, ""Available"", SUM(ARRAYFORMULA(IF(REGEXMATCH(I3:I45, ""\(BCL\)""), 1, 0))) &gt;= 2, ""Overlapped"")"),"Available")</f>
        <v>Available</v>
      </c>
      <c r="J70" s="21" t="str">
        <f>IFERROR(__xludf.DUMMYFUNCTION("IFS(SUM(ARRAYFORMULA(IF(REGEXMATCH(J3:J45, ""\(BCL\)""), 1, 0))) = 1, ""Not Available"", SUM(ARRAYFORMULA(IF(REGEXMATCH(J3:J45, ""\(BCL\)""), 1, 0))) = 0, ""Available"", SUM(ARRAYFORMULA(IF(REGEXMATCH(J3:J45, ""\(BCL\)""), 1, 0))) &gt;= 2, ""Overlapped"")"),"Available")</f>
        <v>Available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8" t="s">
        <v>66</v>
      </c>
      <c r="D71" s="21" t="str">
        <f>IFERROR(__xludf.DUMMYFUNCTION("IFS(SUM(ARRAYFORMULA(IF(REGEXMATCH(D3:D45, ""\(DMSL\)""), 1, 0))) = 1, ""Not Available"", SUM(ARRAYFORMULA(IF(REGEXMATCH(D3:D45, ""\(DMSL\)""), 1, 0))) = 0, ""Available"", SUM(ARRAYFORMULA(IF(REGEXMATCH(D3:D45, ""\(DMSL\)""), 1, 0))) &gt;= 2, ""Overlapped"")"),"Not Available")</f>
        <v>Not Available</v>
      </c>
      <c r="E71" s="21" t="str">
        <f>IFERROR(__xludf.DUMMYFUNCTION("IFS(SUM(ARRAYFORMULA(IF(REGEXMATCH(E3:E45, ""\(DMSL\)""), 1, 0))) = 1, ""Not Available"", SUM(ARRAYFORMULA(IF(REGEXMATCH(E3:E45, ""\(DMSL\)""), 1, 0))) = 0, ""Available"", SUM(ARRAYFORMULA(IF(REGEXMATCH(E3:E45, ""\(DMSL\)""), 1, 0))) &gt;= 2, ""Overlapped"")"),"Not Available")</f>
        <v>Not Available</v>
      </c>
      <c r="F71" s="21" t="str">
        <f>IFERROR(__xludf.DUMMYFUNCTION("IFS(SUM(ARRAYFORMULA(IF(REGEXMATCH(F3:F45, ""\(DMSL\)""), 1, 0))) = 1, ""Not Available"", SUM(ARRAYFORMULA(IF(REGEXMATCH(F3:F45, ""\(DMSL\)""), 1, 0))) = 0, ""Available"", SUM(ARRAYFORMULA(IF(REGEXMATCH(F3:F45, ""\(DMSL\)""), 1, 0))) &gt;= 2, ""Overlapped"")"),"Available")</f>
        <v>Available</v>
      </c>
      <c r="G71" s="43"/>
      <c r="H71" s="21" t="str">
        <f>IFERROR(__xludf.DUMMYFUNCTION("IFS(SUM(ARRAYFORMULA(IF(REGEXMATCH(H3:H45, ""\(DMSL\)""), 1, 0))) = 1, ""Not Available"", SUM(ARRAYFORMULA(IF(REGEXMATCH(H3:H45, ""\(DMSL\)""), 1, 0))) = 0, ""Available"", SUM(ARRAYFORMULA(IF(REGEXMATCH(H3:H45, ""\(DMSL\)""), 1, 0))) &gt;= 2, ""Overlapped"")"),"Not Available")</f>
        <v>Not Available</v>
      </c>
      <c r="I71" s="21" t="str">
        <f>IFERROR(__xludf.DUMMYFUNCTION("IFS(SUM(ARRAYFORMULA(IF(REGEXMATCH(I3:I45, ""\(DMSL\)""), 1, 0))) = 1, ""Not Available"", SUM(ARRAYFORMULA(IF(REGEXMATCH(I3:I45, ""\(DMSL\)""), 1, 0))) = 0, ""Available"", SUM(ARRAYFORMULA(IF(REGEXMATCH(I3:I45, ""\(DMSL\)""), 1, 0))) &gt;= 2, ""Overlapped"")"),"Not Available")</f>
        <v>Not Available</v>
      </c>
      <c r="J71" s="21" t="str">
        <f>IFERROR(__xludf.DUMMYFUNCTION("IFS(SUM(ARRAYFORMULA(IF(REGEXMATCH(J3:J45, ""\(DMSL\)""), 1, 0))) = 1, ""Not Available"", SUM(ARRAYFORMULA(IF(REGEXMATCH(J3:J45, ""\(DMSL\)""), 1, 0))) = 0, ""Available"", SUM(ARRAYFORMULA(IF(REGEXMATCH(J3:J45, ""\(DMSL\)""), 1, 0))) &gt;= 2, ""Overlapped"")"),"Available")</f>
        <v>Available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9" t="s">
        <v>67</v>
      </c>
      <c r="D72" s="60" t="str">
        <f>IFERROR(__xludf.DUMMYFUNCTION("IFS(SUM(ARRAYFORMULA(IF(REGEXMATCH(D3:D45, ""\(DSAL\)""), 1, 0))) = 1, ""Not Available"", SUM(ARRAYFORMULA(IF(REGEXMATCH(D3:D45, ""\(DSAL\)""), 1, 0))) = 0, ""Available"", SUM(ARRAYFORMULA(IF(REGEXMATCH(D3:D45, ""\(DSAL\)""), 1, 0))) &gt;= 2, ""Overlapped"")"),"Available")</f>
        <v>Available</v>
      </c>
      <c r="E72" s="60" t="str">
        <f>IFERROR(__xludf.DUMMYFUNCTION("IFS(SUM(ARRAYFORMULA(IF(REGEXMATCH(E3:E45, ""\(DSAL\)""), 1, 0))) = 1, ""Not Available"", SUM(ARRAYFORMULA(IF(REGEXMATCH(E3:E45, ""\(DSAL\)""), 1, 0))) = 0, ""Available"", SUM(ARRAYFORMULA(IF(REGEXMATCH(E3:E45, ""\(DSAL\)""), 1, 0))) &gt;= 2, ""Overlapped"")"),"Available")</f>
        <v>Available</v>
      </c>
      <c r="F72" s="60" t="str">
        <f>IFERROR(__xludf.DUMMYFUNCTION("IFS(SUM(ARRAYFORMULA(IF(REGEXMATCH(F3:F45, ""\(DSAL\)""), 1, 0))) = 1, ""Not Available"", SUM(ARRAYFORMULA(IF(REGEXMATCH(F3:F45, ""\(DSAL\)""), 1, 0))) = 0, ""Available"", SUM(ARRAYFORMULA(IF(REGEXMATCH(F3:F45, ""\(DSAL\)""), 1, 0))) &gt;= 2, ""Overlapped"")"),"Available")</f>
        <v>Available</v>
      </c>
      <c r="G72" s="61"/>
      <c r="H72" s="60" t="str">
        <f>IFERROR(__xludf.DUMMYFUNCTION("IFS(SUM(ARRAYFORMULA(IF(REGEXMATCH(H3:H45, ""\(DSAL\)""), 1, 0))) = 1, ""Not Available"", SUM(ARRAYFORMULA(IF(REGEXMATCH(H3:H45, ""\(DSAL\)""), 1, 0))) = 0, ""Available"", SUM(ARRAYFORMULA(IF(REGEXMATCH(H3:H45, ""\(DSAL\)""), 1, 0))) &gt;= 2, ""Overlapped"")"),"Available")</f>
        <v>Available</v>
      </c>
      <c r="I72" s="60" t="str">
        <f>IFERROR(__xludf.DUMMYFUNCTION("IFS(SUM(ARRAYFORMULA(IF(REGEXMATCH(I3:I45, ""\(DSAL\)""), 1, 0))) = 1, ""Not Available"", SUM(ARRAYFORMULA(IF(REGEXMATCH(I3:I45, ""\(DSAL\)""), 1, 0))) = 0, ""Available"", SUM(ARRAYFORMULA(IF(REGEXMATCH(I3:I45, ""\(DSAL\)""), 1, 0))) &gt;= 2, ""Overlapped"")"),"Available")</f>
        <v>Available</v>
      </c>
      <c r="J72" s="60" t="str">
        <f>IFERROR(__xludf.DUMMYFUNCTION("IFS(SUM(ARRAYFORMULA(IF(REGEXMATCH(J3:J45, ""\(DSAL\)""), 1, 0))) = 1, ""Not Available"", SUM(ARRAYFORMULA(IF(REGEXMATCH(J3:J45, ""\(DSAL\)""), 1, 0))) = 0, ""Available"", SUM(ARRAYFORMULA(IF(REGEXMATCH(J3:J45, ""\(DSAL\)""), 1, 0))) &gt;= 2, ""Overlapped"")"),"Available")</f>
        <v>Available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62" t="s">
        <v>68</v>
      </c>
      <c r="D73" s="63" t="str">
        <f>IFERROR(__xludf.DUMMYFUNCTION("IFS(SUM(ARRAYFORMULA(IF(REGEXMATCH(D3:D45, ""\(MIL\)""), 1, 0))) = 1, ""Not Available"", SUM(ARRAYFORMULA(IF(REGEXMATCH(D3:D45, ""\(MIL\)""), 1, 0))) = 0, ""Available"", SUM(ARRAYFORMULA(IF(REGEXMATCH(D3:D45, ""\(MIL\)""), 1, 0))) &gt;= 2, ""Overlapped"")"),"Available")</f>
        <v>Available</v>
      </c>
      <c r="E73" s="63" t="str">
        <f>IFERROR(__xludf.DUMMYFUNCTION("IFS(SUM(ARRAYFORMULA(IF(REGEXMATCH(E3:E45, ""\(MIL\)""), 1, 0))) = 1, ""Not Available"", SUM(ARRAYFORMULA(IF(REGEXMATCH(E3:E45, ""\(MIL\)""), 1, 0))) = 0, ""Available"", SUM(ARRAYFORMULA(IF(REGEXMATCH(E3:E45, ""\(MIL\)""), 1, 0))) &gt;= 2, ""Overlapped"")"),"Available")</f>
        <v>Available</v>
      </c>
      <c r="F73" s="63" t="str">
        <f>IFERROR(__xludf.DUMMYFUNCTION("IFS(SUM(ARRAYFORMULA(IF(REGEXMATCH(F3:F45, ""\(MIL\)""), 1, 0))) = 1, ""Not Available"", SUM(ARRAYFORMULA(IF(REGEXMATCH(F3:F45, ""\(MIL\)""), 1, 0))) = 0, ""Available"", SUM(ARRAYFORMULA(IF(REGEXMATCH(F3:F45, ""\(MIL\)""), 1, 0))) &gt;= 2, ""Overlapped"")"),"Available")</f>
        <v>Available</v>
      </c>
      <c r="G73" s="64"/>
      <c r="H73" s="63" t="str">
        <f>IFERROR(__xludf.DUMMYFUNCTION("IFS(SUM(ARRAYFORMULA(IF(REGEXMATCH(H3:H45, ""\(MIL\)""), 1, 0))) = 1, ""Not Available"", SUM(ARRAYFORMULA(IF(REGEXMATCH(H3:H45, ""\(MIL\)""), 1, 0))) = 0, ""Available"", SUM(ARRAYFORMULA(IF(REGEXMATCH(H3:H45, ""\(MIL\)""), 1, 0))) &gt;= 2, ""Overlapped"")"),"Available")</f>
        <v>Available</v>
      </c>
      <c r="I73" s="63" t="str">
        <f>IFERROR(__xludf.DUMMYFUNCTION("IFS(SUM(ARRAYFORMULA(IF(REGEXMATCH(I3:I45, ""\(MIL\)""), 1, 0))) = 1, ""Not Available"", SUM(ARRAYFORMULA(IF(REGEXMATCH(I3:I45, ""\(MIL\)""), 1, 0))) = 0, ""Available"", SUM(ARRAYFORMULA(IF(REGEXMATCH(I3:I45, ""\(MIL\)""), 1, 0))) &gt;= 2, ""Overlapped"")"),"Available")</f>
        <v>Available</v>
      </c>
      <c r="J73" s="63" t="str">
        <f>IFERROR(__xludf.DUMMYFUNCTION("IFS(SUM(ARRAYFORMULA(IF(REGEXMATCH(J3:J45, ""\(MIL\)""), 1, 0))) = 1, ""Not Available"", SUM(ARRAYFORMULA(IF(REGEXMATCH(J3:J45, ""\(MIL\)""), 1, 0))) = 0, ""Available"", SUM(ARRAYFORMULA(IF(REGEXMATCH(J3:J45, ""\(MIL\)""), 1, 0))) &gt;= 2, ""Overlapped"")"),"Available")</f>
        <v>Available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21" t="s">
        <v>69</v>
      </c>
      <c r="D74" s="52" t="str">
        <f>IFERROR(__xludf.DUMMYFUNCTION("IFS(SUM(ARRAYFORMULA(IF(REGEXMATCH(D3:D45, ""\(EEL\)""), 1, 0))) = 1, ""Not Available"", SUM(ARRAYFORMULA(IF(REGEXMATCH(D3:D45, ""\(EEL\)""), 1, 0))) = 0, ""Available"", SUM(ARRAYFORMULA(IF(REGEXMATCH(D3:D45, ""\(EEL\)""), 1, 0))) &gt;= 2, ""Overlapped"")"),"Available")</f>
        <v>Available</v>
      </c>
      <c r="E74" s="52" t="str">
        <f>IFERROR(__xludf.DUMMYFUNCTION("IFS(SUM(ARRAYFORMULA(IF(REGEXMATCH(E3:E45, ""\(EEL\)""), 1, 0))) = 1, ""Not Available"", SUM(ARRAYFORMULA(IF(REGEXMATCH(E3:E45, ""\(EEL\)""), 1, 0))) = 0, ""Available"", SUM(ARRAYFORMULA(IF(REGEXMATCH(E3:E45, ""\(EEL\)""), 1, 0))) &gt;= 2, ""Overlapped"")"),"Available")</f>
        <v>Available</v>
      </c>
      <c r="F74" s="52" t="str">
        <f>IFERROR(__xludf.DUMMYFUNCTION("IFS(SUM(ARRAYFORMULA(IF(REGEXMATCH(F3:F45, ""\(EEL\)""), 1, 0))) = 1, ""Not Available"", SUM(ARRAYFORMULA(IF(REGEXMATCH(F3:F45, ""\(EEL\)""), 1, 0))) = 0, ""Available"", SUM(ARRAYFORMULA(IF(REGEXMATCH(F3:F45, ""\(EEL\)""), 1, 0))) &gt;= 2, ""Overlapped"")"),"Available")</f>
        <v>Available</v>
      </c>
      <c r="G74" s="43"/>
      <c r="H74" s="52" t="str">
        <f>IFERROR(__xludf.DUMMYFUNCTION("IFS(SUM(ARRAYFORMULA(IF(REGEXMATCH(H3:H45, ""\(EEL\)""), 1, 0))) = 1, ""Not Available"", SUM(ARRAYFORMULA(IF(REGEXMATCH(H3:H45, ""\(EEL\)""), 1, 0))) = 0, ""Available"", SUM(ARRAYFORMULA(IF(REGEXMATCH(H3:H45, ""\(EEL\)""), 1, 0))) &gt;= 2, ""Overlapped"")"),"Available")</f>
        <v>Available</v>
      </c>
      <c r="I74" s="52" t="str">
        <f>IFERROR(__xludf.DUMMYFUNCTION("IFS(SUM(ARRAYFORMULA(IF(REGEXMATCH(I3:I45, ""\(EEL\)""), 1, 0))) = 1, ""Not Available"", SUM(ARRAYFORMULA(IF(REGEXMATCH(I3:I45, ""\(EEL\)""), 1, 0))) = 0, ""Available"", SUM(ARRAYFORMULA(IF(REGEXMATCH(I3:I45, ""\(EEL\)""), 1, 0))) &gt;= 2, ""Overlapped"")"),"Available")</f>
        <v>Available</v>
      </c>
      <c r="J74" s="52" t="str">
        <f>IFERROR(__xludf.DUMMYFUNCTION("IFS(SUM(ARRAYFORMULA(IF(REGEXMATCH(J3:J45, ""\(EEL\)""), 1, 0))) = 1, ""Not Available"", SUM(ARRAYFORMULA(IF(REGEXMATCH(J3:J45, ""\(EEL\)""), 1, 0))) = 0, ""Available"", SUM(ARRAYFORMULA(IF(REGEXMATCH(J3:J45, ""\(EEL\)""), 1, 0))) &gt;= 2, ""Overlapped"")"),"Available")</f>
        <v>Available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22" t="s">
        <v>70</v>
      </c>
      <c r="D75" s="52" t="str">
        <f>IFERROR(__xludf.DUMMYFUNCTION("IFS(SUM(ARRAYFORMULA(IF(REGEXMATCH(D3:D45, ""\(DSCAL\)""), 1, 0))) = 1, ""Not Available"", SUM(ARRAYFORMULA(IF(REGEXMATCH(D3:D45, ""\(DSCAL\)""), 1, 0))) = 0, ""Available"", SUM(ARRAYFORMULA(IF(REGEXMATCH(D3:D45, ""\(DSCAL\)""), 1, 0))) &gt;= 2, ""Overlapped"&amp;""")"),"Available")</f>
        <v>Available</v>
      </c>
      <c r="E75" s="52" t="str">
        <f>IFERROR(__xludf.DUMMYFUNCTION("IFS(SUM(ARRAYFORMULA(IF(REGEXMATCH(E3:E45, ""\(DSCAL\)""), 1, 0))) = 1, ""Not Available"", SUM(ARRAYFORMULA(IF(REGEXMATCH(E3:E45, ""\(DSCAL\)""), 1, 0))) = 0, ""Available"", SUM(ARRAYFORMULA(IF(REGEXMATCH(E3:E45, ""\(DSCAL\)""), 1, 0))) &gt;= 2, ""Overlapped"&amp;""")"),"Available")</f>
        <v>Available</v>
      </c>
      <c r="F75" s="52" t="str">
        <f>IFERROR(__xludf.DUMMYFUNCTION("IFS(SUM(ARRAYFORMULA(IF(REGEXMATCH(F3:F45, ""\(DSCAL\)""), 1, 0))) = 1, ""Not Available"", SUM(ARRAYFORMULA(IF(REGEXMATCH(F3:F45, ""\(DSCAL\)""), 1, 0))) = 0, ""Available"", SUM(ARRAYFORMULA(IF(REGEXMATCH(F3:F45, ""\(DSCAL\)""), 1, 0))) &gt;= 2, ""Overlapped"&amp;""")"),"Available")</f>
        <v>Available</v>
      </c>
      <c r="G75" s="43"/>
      <c r="H75" s="52" t="str">
        <f>IFERROR(__xludf.DUMMYFUNCTION("IFS(SUM(ARRAYFORMULA(IF(REGEXMATCH(H3:H45, ""\(DSCAL\)""), 1, 0))) = 1, ""Not Available"", SUM(ARRAYFORMULA(IF(REGEXMATCH(H3:H45, ""\(DSCAL\)""), 1, 0))) = 0, ""Available"", SUM(ARRAYFORMULA(IF(REGEXMATCH(H3:H45, ""\(DSCAL\)""), 1, 0))) &gt;= 2, ""Overlapped"&amp;""")"),"Available")</f>
        <v>Available</v>
      </c>
      <c r="I75" s="52" t="str">
        <f>IFERROR(__xludf.DUMMYFUNCTION("IFS(SUM(ARRAYFORMULA(IF(REGEXMATCH(I3:I45, ""\(DSCAL\)""), 1, 0))) = 1, ""Not Available"", SUM(ARRAYFORMULA(IF(REGEXMATCH(I3:I45, ""\(DSCAL\)""), 1, 0))) = 0, ""Available"", SUM(ARRAYFORMULA(IF(REGEXMATCH(I3:I45, ""\(DSCAL\)""), 1, 0))) &gt;= 2, ""Overlapped"&amp;""")"),"Available")</f>
        <v>Available</v>
      </c>
      <c r="J75" s="52" t="str">
        <f>IFERROR(__xludf.DUMMYFUNCTION("IFS(SUM(ARRAYFORMULA(IF(REGEXMATCH(J3:J45, ""\(DSCAL\)""), 1, 0))) = 1, ""Not Available"", SUM(ARRAYFORMULA(IF(REGEXMATCH(J3:J45, ""\(DSCAL\)""), 1, 0))) = 0, ""Available"", SUM(ARRAYFORMULA(IF(REGEXMATCH(J3:J45, ""\(DSCAL\)""), 1, 0))) &gt;= 2, ""Overlapped"&amp;""")"),"Available")</f>
        <v>Available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</sheetData>
  <mergeCells count="20">
    <mergeCell ref="B10:B12"/>
    <mergeCell ref="B13:B19"/>
    <mergeCell ref="D15:E15"/>
    <mergeCell ref="E16:F16"/>
    <mergeCell ref="B3:B9"/>
    <mergeCell ref="B20:B23"/>
    <mergeCell ref="B24:B29"/>
    <mergeCell ref="B30:B31"/>
    <mergeCell ref="B32:B37"/>
    <mergeCell ref="B38:B39"/>
    <mergeCell ref="C48:C49"/>
    <mergeCell ref="B40:B44"/>
    <mergeCell ref="D48:J48"/>
    <mergeCell ref="A1:A2"/>
    <mergeCell ref="B1:B2"/>
    <mergeCell ref="C1:C2"/>
    <mergeCell ref="D1:J1"/>
    <mergeCell ref="A3:A45"/>
    <mergeCell ref="G3:G45"/>
    <mergeCell ref="H17:I17"/>
  </mergeCells>
  <conditionalFormatting sqref="E17">
    <cfRule type="containsText" dxfId="1" priority="1" operator="containsText" text="[AIM]">
      <formula>NOT(ISERROR(SEARCH(("[AIM]"),(E17))))</formula>
    </cfRule>
  </conditionalFormatting>
  <conditionalFormatting sqref="E17">
    <cfRule type="containsText" dxfId="1" priority="2" operator="containsText" text="[JI]">
      <formula>NOT(ISERROR(SEARCH(("[JI]"),(E17))))</formula>
    </cfRule>
  </conditionalFormatting>
  <conditionalFormatting sqref="E17">
    <cfRule type="containsText" dxfId="1" priority="3" operator="containsText" text="[DD]">
      <formula>NOT(ISERROR(SEARCH(("[DD]"),(E17))))</formula>
    </cfRule>
  </conditionalFormatting>
  <conditionalFormatting sqref="E17">
    <cfRule type="containsText" dxfId="1" priority="4" operator="containsText" text="[MAH]">
      <formula>NOT(ISERROR(SEARCH(("[MAH]"),(E17))))</formula>
    </cfRule>
  </conditionalFormatting>
  <conditionalFormatting sqref="E17">
    <cfRule type="containsText" dxfId="3" priority="5" operator="containsText" text="[ECO]">
      <formula>NOT(ISERROR(SEARCH(("[ECO]"),(E17))))</formula>
    </cfRule>
  </conditionalFormatting>
  <conditionalFormatting sqref="E17">
    <cfRule type="containsText" dxfId="1" priority="6" operator="containsText" text="[RUM]">
      <formula>NOT(ISERROR(SEARCH(("[RUM]"),(E17))))</formula>
    </cfRule>
  </conditionalFormatting>
  <conditionalFormatting sqref="E17">
    <cfRule type="containsText" dxfId="1" priority="7" operator="containsText" text="[EH]">
      <formula>NOT(ISERROR(SEARCH(("[EH]"),(E17))))</formula>
    </cfRule>
  </conditionalFormatting>
  <conditionalFormatting sqref="E17">
    <cfRule type="containsText" dxfId="1" priority="8" operator="containsText" text="[BSH]">
      <formula>NOT(ISERROR(SEARCH(("[BSH]"),(E17))))</formula>
    </cfRule>
  </conditionalFormatting>
  <conditionalFormatting sqref="E17">
    <cfRule type="containsText" dxfId="3" priority="9" operator="containsText" text="BAN">
      <formula>NOT(ISERROR(SEARCH(("BAN"),(E17))))</formula>
    </cfRule>
  </conditionalFormatting>
  <conditionalFormatting sqref="E17">
    <cfRule type="containsText" dxfId="1" priority="10" operator="containsText" text="[NIM]">
      <formula>NOT(ISERROR(SEARCH(("[NIM]"),(E17))))</formula>
    </cfRule>
  </conditionalFormatting>
  <conditionalFormatting sqref="E17">
    <cfRule type="containsText" dxfId="1" priority="11" operator="containsText" text="CHE-1262">
      <formula>NOT(ISERROR(SEARCH(("CHE-1262"),(E17))))</formula>
    </cfRule>
  </conditionalFormatting>
  <conditionalFormatting sqref="E17">
    <cfRule type="containsText" dxfId="1" priority="12" operator="containsText" text="[SKC]">
      <formula>NOT(ISERROR(SEARCH(("[SKC]"),(E17))))</formula>
    </cfRule>
  </conditionalFormatting>
  <conditionalFormatting sqref="E17">
    <cfRule type="containsText" dxfId="1" priority="13" operator="containsText" text="[MAR]">
      <formula>NOT(ISERROR(SEARCH(("[MAR]"),(E17))))</formula>
    </cfRule>
  </conditionalFormatting>
  <conditionalFormatting sqref="E17">
    <cfRule type="containsText" dxfId="3" priority="14" operator="containsText" text="ENG">
      <formula>NOT(ISERROR(SEARCH(("ENG"),(E17))))</formula>
    </cfRule>
  </conditionalFormatting>
  <conditionalFormatting sqref="E17">
    <cfRule type="containsText" dxfId="2" priority="15" operator="containsText" text="[GR]">
      <formula>NOT(ISERROR(SEARCH(("[GR]"),(E17))))</formula>
    </cfRule>
  </conditionalFormatting>
  <conditionalFormatting sqref="E37">
    <cfRule type="containsText" dxfId="0" priority="16" operator="containsText" text="ENG">
      <formula>NOT(ISERROR(SEARCH(("ENG"),(E37))))</formula>
    </cfRule>
  </conditionalFormatting>
  <conditionalFormatting sqref="E37">
    <cfRule type="containsText" dxfId="1" priority="17" operator="containsText" text="[MAR]">
      <formula>NOT(ISERROR(SEARCH(("[MAR]"),(E37))))</formula>
    </cfRule>
  </conditionalFormatting>
  <conditionalFormatting sqref="E37">
    <cfRule type="containsText" dxfId="1" priority="18" operator="containsText" text="[SKC]">
      <formula>NOT(ISERROR(SEARCH(("[SKC]"),(E37))))</formula>
    </cfRule>
  </conditionalFormatting>
  <conditionalFormatting sqref="E37">
    <cfRule type="containsText" dxfId="2" priority="19" operator="containsText" text="CHE-1262">
      <formula>NOT(ISERROR(SEARCH(("CHE-1262"),(E37))))</formula>
    </cfRule>
  </conditionalFormatting>
  <conditionalFormatting sqref="E37">
    <cfRule type="containsText" dxfId="1" priority="20" operator="containsText" text="[NIM]">
      <formula>NOT(ISERROR(SEARCH(("[NIM]"),(E37))))</formula>
    </cfRule>
  </conditionalFormatting>
  <conditionalFormatting sqref="E37">
    <cfRule type="containsText" dxfId="1" priority="21" operator="containsText" text="[GR]">
      <formula>NOT(ISERROR(SEARCH(("[GR]"),(E37))))</formula>
    </cfRule>
  </conditionalFormatting>
  <conditionalFormatting sqref="E37">
    <cfRule type="containsText" dxfId="3" priority="22" operator="containsText" text="BAN">
      <formula>NOT(ISERROR(SEARCH(("BAN"),(E37))))</formula>
    </cfRule>
  </conditionalFormatting>
  <conditionalFormatting sqref="E37">
    <cfRule type="containsText" dxfId="1" priority="23" operator="containsText" text="[BSH]">
      <formula>NOT(ISERROR(SEARCH(("[BSH]"),(E37))))</formula>
    </cfRule>
  </conditionalFormatting>
  <conditionalFormatting sqref="E37">
    <cfRule type="containsText" dxfId="1" priority="24" operator="containsText" text="[EH]">
      <formula>NOT(ISERROR(SEARCH(("[EH]"),(E37))))</formula>
    </cfRule>
  </conditionalFormatting>
  <conditionalFormatting sqref="E37">
    <cfRule type="containsText" dxfId="1" priority="25" operator="containsText" text="[RUM]">
      <formula>NOT(ISERROR(SEARCH(("[RUM]"),(E37))))</formula>
    </cfRule>
  </conditionalFormatting>
  <conditionalFormatting sqref="E37">
    <cfRule type="containsText" dxfId="3" priority="26" operator="containsText" text="[ECO]">
      <formula>NOT(ISERROR(SEARCH(("[ECO]"),(E37))))</formula>
    </cfRule>
  </conditionalFormatting>
  <conditionalFormatting sqref="E37">
    <cfRule type="containsText" dxfId="1" priority="27" operator="containsText" text="[MAH]">
      <formula>NOT(ISERROR(SEARCH(("[MAH]"),(E37))))</formula>
    </cfRule>
  </conditionalFormatting>
  <conditionalFormatting sqref="E37">
    <cfRule type="containsText" dxfId="1" priority="28" operator="containsText" text="[DD]">
      <formula>NOT(ISERROR(SEARCH(("[DD]"),(E37))))</formula>
    </cfRule>
  </conditionalFormatting>
  <conditionalFormatting sqref="E37">
    <cfRule type="containsText" dxfId="1" priority="29" operator="containsText" text="[JI]">
      <formula>NOT(ISERROR(SEARCH(("[JI]"),(E37))))</formula>
    </cfRule>
  </conditionalFormatting>
  <conditionalFormatting sqref="E37">
    <cfRule type="containsText" dxfId="1" priority="30" operator="containsText" text="[AIM]">
      <formula>NOT(ISERROR(SEARCH(("[AIM]"),(E37))))</formula>
    </cfRule>
  </conditionalFormatting>
  <conditionalFormatting sqref="H30:I30 E37">
    <cfRule type="containsText" dxfId="3" priority="31" operator="containsText" text="ENG">
      <formula>NOT(ISERROR(SEARCH(("ENG"),(H30))))</formula>
    </cfRule>
  </conditionalFormatting>
  <conditionalFormatting sqref="H30:I30">
    <cfRule type="containsText" dxfId="1" priority="32" operator="containsText" text="[MAR]">
      <formula>NOT(ISERROR(SEARCH(("[MAR]"),(H30))))</formula>
    </cfRule>
  </conditionalFormatting>
  <conditionalFormatting sqref="H30:I30">
    <cfRule type="containsText" dxfId="1" priority="33" operator="containsText" text="[SKC]">
      <formula>NOT(ISERROR(SEARCH(("[SKC]"),(H30))))</formula>
    </cfRule>
  </conditionalFormatting>
  <conditionalFormatting sqref="H30:I30 E37">
    <cfRule type="containsText" dxfId="1" priority="34" operator="containsText" text="CHE-1262">
      <formula>NOT(ISERROR(SEARCH(("CHE-1262"),(H30))))</formula>
    </cfRule>
  </conditionalFormatting>
  <conditionalFormatting sqref="H30:I30">
    <cfRule type="containsText" dxfId="1" priority="35" operator="containsText" text="[NIM]">
      <formula>NOT(ISERROR(SEARCH(("[NIM]"),(H30))))</formula>
    </cfRule>
  </conditionalFormatting>
  <conditionalFormatting sqref="H30:I30">
    <cfRule type="containsText" dxfId="1" priority="36" operator="containsText" text="[GR]">
      <formula>NOT(ISERROR(SEARCH(("[GR]"),(H30))))</formula>
    </cfRule>
  </conditionalFormatting>
  <conditionalFormatting sqref="H30:I30">
    <cfRule type="containsText" dxfId="3" priority="37" operator="containsText" text="BAN">
      <formula>NOT(ISERROR(SEARCH(("BAN"),(H30))))</formula>
    </cfRule>
  </conditionalFormatting>
  <conditionalFormatting sqref="H30:I30">
    <cfRule type="containsText" dxfId="1" priority="38" operator="containsText" text="[BSH]">
      <formula>NOT(ISERROR(SEARCH(("[BSH]"),(H30))))</formula>
    </cfRule>
  </conditionalFormatting>
  <conditionalFormatting sqref="H30:I30">
    <cfRule type="containsText" dxfId="1" priority="39" operator="containsText" text="[EH]">
      <formula>NOT(ISERROR(SEARCH(("[EH]"),(H30))))</formula>
    </cfRule>
  </conditionalFormatting>
  <conditionalFormatting sqref="H30:I30">
    <cfRule type="containsText" dxfId="1" priority="40" operator="containsText" text="[RUM]">
      <formula>NOT(ISERROR(SEARCH(("[RUM]"),(H30))))</formula>
    </cfRule>
  </conditionalFormatting>
  <conditionalFormatting sqref="H30:I30">
    <cfRule type="containsText" dxfId="3" priority="41" operator="containsText" text="[ECO]">
      <formula>NOT(ISERROR(SEARCH(("[ECO]"),(H30))))</formula>
    </cfRule>
  </conditionalFormatting>
  <conditionalFormatting sqref="H30:I30">
    <cfRule type="containsText" dxfId="1" priority="42" operator="containsText" text="[MAH]">
      <formula>NOT(ISERROR(SEARCH(("[MAH]"),(H30))))</formula>
    </cfRule>
  </conditionalFormatting>
  <conditionalFormatting sqref="H30:I30">
    <cfRule type="containsText" dxfId="1" priority="43" operator="containsText" text="[DD]">
      <formula>NOT(ISERROR(SEARCH(("[DD]"),(H30))))</formula>
    </cfRule>
  </conditionalFormatting>
  <conditionalFormatting sqref="H30:I30">
    <cfRule type="containsText" dxfId="1" priority="44" operator="containsText" text="[JI]">
      <formula>NOT(ISERROR(SEARCH(("[JI]"),(H30))))</formula>
    </cfRule>
  </conditionalFormatting>
  <conditionalFormatting sqref="H30:I30">
    <cfRule type="containsText" dxfId="1" priority="45" operator="containsText" text="[KIM]">
      <formula>NOT(ISERROR(SEARCH(("[KIM]"),(H30))))</formula>
    </cfRule>
  </conditionalFormatting>
  <conditionalFormatting sqref="H30:I30 H35 I36">
    <cfRule type="containsText" dxfId="1" priority="46" operator="containsText" text="[AU]">
      <formula>NOT(ISERROR(SEARCH(("[AU]"),(H30))))</formula>
    </cfRule>
  </conditionalFormatting>
  <conditionalFormatting sqref="H30:I30 E37">
    <cfRule type="containsText" dxfId="1" priority="47" operator="containsText" text="[IFF]">
      <formula>NOT(ISERROR(SEARCH(("[IFF]"),(H30))))</formula>
    </cfRule>
  </conditionalFormatting>
  <conditionalFormatting sqref="H30:I30">
    <cfRule type="containsText" dxfId="1" priority="48" operator="containsText" text="[AT]">
      <formula>NOT(ISERROR(SEARCH(("[AT]"),(H30))))</formula>
    </cfRule>
  </conditionalFormatting>
  <conditionalFormatting sqref="H30:I30">
    <cfRule type="containsText" dxfId="1" priority="49" operator="containsText" text="[MKS]">
      <formula>NOT(ISERROR(SEARCH(("[MKS]"),(H30))))</formula>
    </cfRule>
  </conditionalFormatting>
  <conditionalFormatting sqref="H30:I30">
    <cfRule type="containsText" dxfId="1" priority="50" operator="containsText" text="[DMA]">
      <formula>NOT(ISERROR(SEARCH(("[DMA]"),(H30))))</formula>
    </cfRule>
  </conditionalFormatting>
  <conditionalFormatting sqref="H30:I30 H35 I36">
    <cfRule type="containsText" dxfId="1" priority="51" operator="containsText" text="[NIS]">
      <formula>NOT(ISERROR(SEARCH(("[NIS]"),(H30))))</formula>
    </cfRule>
  </conditionalFormatting>
  <conditionalFormatting sqref="H30:I30">
    <cfRule type="containsText" dxfId="1" priority="52" operator="containsText" text="[AIM]">
      <formula>NOT(ISERROR(SEARCH(("[AIM]"),(H30))))</formula>
    </cfRule>
  </conditionalFormatting>
  <conditionalFormatting sqref="H30:I30">
    <cfRule type="containsText" dxfId="1" priority="53" operator="containsText" text="[PRC]">
      <formula>NOT(ISERROR(SEARCH(("[PRC]"),(H30))))</formula>
    </cfRule>
  </conditionalFormatting>
  <conditionalFormatting sqref="E19">
    <cfRule type="containsText" dxfId="0" priority="54" operator="containsText" text="ENG">
      <formula>NOT(ISERROR(SEARCH(("ENG"),(E19))))</formula>
    </cfRule>
  </conditionalFormatting>
  <conditionalFormatting sqref="E19">
    <cfRule type="containsText" dxfId="2" priority="55" operator="containsText" text="CHE-1262">
      <formula>NOT(ISERROR(SEARCH(("CHE-1262"),(E19))))</formula>
    </cfRule>
  </conditionalFormatting>
  <conditionalFormatting sqref="E19">
    <cfRule type="containsText" dxfId="1" priority="56" operator="containsText" text="[MAR]">
      <formula>NOT(ISERROR(SEARCH(("[MAR]"),(E19))))</formula>
    </cfRule>
  </conditionalFormatting>
  <conditionalFormatting sqref="E19">
    <cfRule type="containsText" dxfId="1" priority="57" operator="containsText" text="[SKC]">
      <formula>NOT(ISERROR(SEARCH(("[SKC]"),(E19))))</formula>
    </cfRule>
  </conditionalFormatting>
  <conditionalFormatting sqref="E19">
    <cfRule type="containsText" dxfId="1" priority="58" operator="containsText" text="[NIM]">
      <formula>NOT(ISERROR(SEARCH(("[NIM]"),(E19))))</formula>
    </cfRule>
  </conditionalFormatting>
  <conditionalFormatting sqref="E19">
    <cfRule type="containsText" dxfId="1" priority="59" operator="containsText" text="[GR]">
      <formula>NOT(ISERROR(SEARCH(("[GR]"),(E19))))</formula>
    </cfRule>
  </conditionalFormatting>
  <conditionalFormatting sqref="E19">
    <cfRule type="containsText" dxfId="3" priority="60" operator="containsText" text="BAN">
      <formula>NOT(ISERROR(SEARCH(("BAN"),(E19))))</formula>
    </cfRule>
  </conditionalFormatting>
  <conditionalFormatting sqref="E19">
    <cfRule type="containsText" dxfId="1" priority="61" operator="containsText" text="[BSH]">
      <formula>NOT(ISERROR(SEARCH(("[BSH]"),(E19))))</formula>
    </cfRule>
  </conditionalFormatting>
  <conditionalFormatting sqref="E19">
    <cfRule type="containsText" dxfId="1" priority="62" operator="containsText" text="[EH]">
      <formula>NOT(ISERROR(SEARCH(("[EH]"),(E19))))</formula>
    </cfRule>
  </conditionalFormatting>
  <conditionalFormatting sqref="E19">
    <cfRule type="containsText" dxfId="1" priority="63" operator="containsText" text="[RUM]">
      <formula>NOT(ISERROR(SEARCH(("[RUM]"),(E19))))</formula>
    </cfRule>
  </conditionalFormatting>
  <conditionalFormatting sqref="E19">
    <cfRule type="containsText" dxfId="3" priority="64" operator="containsText" text="[ECO]">
      <formula>NOT(ISERROR(SEARCH(("[ECO]"),(E19))))</formula>
    </cfRule>
  </conditionalFormatting>
  <conditionalFormatting sqref="E19">
    <cfRule type="containsText" dxfId="1" priority="65" operator="containsText" text="[MAH]">
      <formula>NOT(ISERROR(SEARCH(("[MAH]"),(E19))))</formula>
    </cfRule>
  </conditionalFormatting>
  <conditionalFormatting sqref="E19">
    <cfRule type="containsText" dxfId="1" priority="66" operator="containsText" text="[DD]">
      <formula>NOT(ISERROR(SEARCH(("[DD]"),(E19))))</formula>
    </cfRule>
  </conditionalFormatting>
  <conditionalFormatting sqref="E19">
    <cfRule type="containsText" dxfId="1" priority="67" operator="containsText" text="[JI]">
      <formula>NOT(ISERROR(SEARCH(("[JI]"),(E19))))</formula>
    </cfRule>
  </conditionalFormatting>
  <conditionalFormatting sqref="E19">
    <cfRule type="containsText" dxfId="1" priority="68" operator="containsText" text="[AIM]">
      <formula>NOT(ISERROR(SEARCH(("[AIM]"),(E19))))</formula>
    </cfRule>
  </conditionalFormatting>
  <conditionalFormatting sqref="I45">
    <cfRule type="containsText" dxfId="1" priority="69" operator="containsText" text="[IFF]">
      <formula>NOT(ISERROR(SEARCH(("[IFF]"),(I45))))</formula>
    </cfRule>
  </conditionalFormatting>
  <conditionalFormatting sqref="I45">
    <cfRule type="containsText" dxfId="3" priority="70" operator="containsText" text="ENG">
      <formula>NOT(ISERROR(SEARCH(("ENG"),(I45))))</formula>
    </cfRule>
  </conditionalFormatting>
  <conditionalFormatting sqref="I45">
    <cfRule type="containsText" dxfId="1" priority="71" operator="containsText" text="CHE-1262">
      <formula>NOT(ISERROR(SEARCH(("CHE-1262"),(I45))))</formula>
    </cfRule>
  </conditionalFormatting>
  <conditionalFormatting sqref="E37 I45">
    <cfRule type="containsText" dxfId="1" priority="72" operator="containsText" text="[NEW1]">
      <formula>NOT(ISERROR(SEARCH(("[NEW1]"),(E37))))</formula>
    </cfRule>
  </conditionalFormatting>
  <conditionalFormatting sqref="I45">
    <cfRule type="containsText" dxfId="0" priority="73" operator="containsText" text="ENG">
      <formula>NOT(ISERROR(SEARCH(("ENG"),(I45))))</formula>
    </cfRule>
  </conditionalFormatting>
  <conditionalFormatting sqref="I45">
    <cfRule type="containsText" dxfId="2" priority="74" operator="containsText" text="CHE-1262">
      <formula>NOT(ISERROR(SEARCH(("CHE-1262"),(I45))))</formula>
    </cfRule>
  </conditionalFormatting>
  <conditionalFormatting sqref="I45">
    <cfRule type="containsText" dxfId="1" priority="75" operator="containsText" text="[MAR]">
      <formula>NOT(ISERROR(SEARCH(("[MAR]"),(I45))))</formula>
    </cfRule>
  </conditionalFormatting>
  <conditionalFormatting sqref="I45">
    <cfRule type="containsText" dxfId="1" priority="76" operator="containsText" text="[SKC]">
      <formula>NOT(ISERROR(SEARCH(("[SKC]"),(I45))))</formula>
    </cfRule>
  </conditionalFormatting>
  <conditionalFormatting sqref="I45">
    <cfRule type="containsText" dxfId="1" priority="77" operator="containsText" text="[NIM]">
      <formula>NOT(ISERROR(SEARCH(("[NIM]"),(I45))))</formula>
    </cfRule>
  </conditionalFormatting>
  <conditionalFormatting sqref="I45">
    <cfRule type="containsText" dxfId="1" priority="78" operator="containsText" text="[GR]">
      <formula>NOT(ISERROR(SEARCH(("[GR]"),(I45))))</formula>
    </cfRule>
  </conditionalFormatting>
  <conditionalFormatting sqref="I45">
    <cfRule type="containsText" dxfId="3" priority="79" operator="containsText" text="BAN">
      <formula>NOT(ISERROR(SEARCH(("BAN"),(I45))))</formula>
    </cfRule>
  </conditionalFormatting>
  <conditionalFormatting sqref="I45">
    <cfRule type="containsText" dxfId="1" priority="80" operator="containsText" text="[BSH]">
      <formula>NOT(ISERROR(SEARCH(("[BSH]"),(I45))))</formula>
    </cfRule>
  </conditionalFormatting>
  <conditionalFormatting sqref="I45">
    <cfRule type="containsText" dxfId="1" priority="81" operator="containsText" text="[EH]">
      <formula>NOT(ISERROR(SEARCH(("[EH]"),(I45))))</formula>
    </cfRule>
  </conditionalFormatting>
  <conditionalFormatting sqref="I45">
    <cfRule type="containsText" dxfId="1" priority="82" operator="containsText" text="[RUM]">
      <formula>NOT(ISERROR(SEARCH(("[RUM]"),(I45))))</formula>
    </cfRule>
  </conditionalFormatting>
  <conditionalFormatting sqref="I45">
    <cfRule type="containsText" dxfId="3" priority="83" operator="containsText" text="[ECO]">
      <formula>NOT(ISERROR(SEARCH(("[ECO]"),(I45))))</formula>
    </cfRule>
  </conditionalFormatting>
  <conditionalFormatting sqref="I45">
    <cfRule type="containsText" dxfId="1" priority="84" operator="containsText" text="[MAH]">
      <formula>NOT(ISERROR(SEARCH(("[MAH]"),(I45))))</formula>
    </cfRule>
  </conditionalFormatting>
  <conditionalFormatting sqref="I45">
    <cfRule type="containsText" dxfId="1" priority="85" operator="containsText" text="[DD]">
      <formula>NOT(ISERROR(SEARCH(("[DD]"),(I45))))</formula>
    </cfRule>
  </conditionalFormatting>
  <conditionalFormatting sqref="I45">
    <cfRule type="containsText" dxfId="1" priority="86" operator="containsText" text="[JI]">
      <formula>NOT(ISERROR(SEARCH(("[JI]"),(I45))))</formula>
    </cfRule>
  </conditionalFormatting>
  <conditionalFormatting sqref="I45">
    <cfRule type="containsText" dxfId="1" priority="87" operator="containsText" text="[AIM]">
      <formula>NOT(ISERROR(SEARCH(("[AIM]"),(I45))))</formula>
    </cfRule>
  </conditionalFormatting>
  <conditionalFormatting sqref="E12">
    <cfRule type="containsText" dxfId="4" priority="88" operator="containsText" text="[PRC]">
      <formula>NOT(ISERROR(SEARCH(("[PRC]"),(E12))))</formula>
    </cfRule>
  </conditionalFormatting>
  <conditionalFormatting sqref="E12">
    <cfRule type="containsText" dxfId="4" priority="89" operator="containsText" text="[FNN]">
      <formula>NOT(ISERROR(SEARCH(("[FNN]"),(E12))))</formula>
    </cfRule>
  </conditionalFormatting>
  <conditionalFormatting sqref="E12">
    <cfRule type="containsText" dxfId="4" priority="90" operator="containsText" text="[JC]">
      <formula>NOT(ISERROR(SEARCH(("[JC]"),(E12))))</formula>
    </cfRule>
  </conditionalFormatting>
  <conditionalFormatting sqref="E12">
    <cfRule type="containsText" dxfId="4" priority="91" operator="containsText" text="[AIM]">
      <formula>NOT(ISERROR(SEARCH(("[AIM]"),(E12))))</formula>
    </cfRule>
  </conditionalFormatting>
  <conditionalFormatting sqref="E12">
    <cfRule type="containsText" dxfId="4" priority="92" operator="containsText" text="[NIS]">
      <formula>NOT(ISERROR(SEARCH(("[NIS]"),(E12))))</formula>
    </cfRule>
  </conditionalFormatting>
  <conditionalFormatting sqref="E12">
    <cfRule type="containsText" dxfId="4" priority="93" operator="containsText" text="[DMA]">
      <formula>NOT(ISERROR(SEARCH(("[DMA]"),(E12))))</formula>
    </cfRule>
  </conditionalFormatting>
  <conditionalFormatting sqref="E12">
    <cfRule type="containsText" dxfId="4" priority="94" operator="containsText" text="[MKS]">
      <formula>NOT(ISERROR(SEARCH(("[MKS]"),(E12))))</formula>
    </cfRule>
  </conditionalFormatting>
  <conditionalFormatting sqref="E12 H35 I36">
    <cfRule type="containsText" dxfId="4" priority="95" operator="containsText" text="[NEW1]">
      <formula>NOT(ISERROR(SEARCH(("[NEW1]"),(E12))))</formula>
    </cfRule>
  </conditionalFormatting>
  <conditionalFormatting sqref="E12">
    <cfRule type="containsText" dxfId="4" priority="96" operator="containsText" text="[AT]">
      <formula>NOT(ISERROR(SEARCH(("[AT]"),(E12))))</formula>
    </cfRule>
  </conditionalFormatting>
  <conditionalFormatting sqref="E12">
    <cfRule type="containsText" dxfId="4" priority="97" operator="containsText" text="[IFF]">
      <formula>NOT(ISERROR(SEARCH(("[IFF]"),(E12))))</formula>
    </cfRule>
  </conditionalFormatting>
  <conditionalFormatting sqref="E12">
    <cfRule type="containsText" dxfId="4" priority="98" operator="containsText" text="[AU]">
      <formula>NOT(ISERROR(SEARCH(("[AU]"),(E12))))</formula>
    </cfRule>
  </conditionalFormatting>
  <conditionalFormatting sqref="E12">
    <cfRule type="containsText" dxfId="4" priority="99" operator="containsText" text="[KIM]">
      <formula>NOT(ISERROR(SEARCH(("[KIM]"),(E12))))</formula>
    </cfRule>
  </conditionalFormatting>
  <conditionalFormatting sqref="E12">
    <cfRule type="containsText" dxfId="4" priority="100" operator="containsText" text="[JI]">
      <formula>NOT(ISERROR(SEARCH(("[JI]"),(E12))))</formula>
    </cfRule>
  </conditionalFormatting>
  <conditionalFormatting sqref="E12">
    <cfRule type="containsText" dxfId="4" priority="101" operator="containsText" text="[DD]">
      <formula>NOT(ISERROR(SEARCH(("[DD]"),(E12))))</formula>
    </cfRule>
  </conditionalFormatting>
  <conditionalFormatting sqref="E12">
    <cfRule type="containsText" dxfId="4" priority="102" operator="containsText" text="[MAH]">
      <formula>NOT(ISERROR(SEARCH(("[MAH]"),(E12))))</formula>
    </cfRule>
  </conditionalFormatting>
  <conditionalFormatting sqref="E12">
    <cfRule type="containsText" dxfId="4" priority="103" operator="containsText" text="[ECO]">
      <formula>NOT(ISERROR(SEARCH(("[ECO]"),(E12))))</formula>
    </cfRule>
  </conditionalFormatting>
  <conditionalFormatting sqref="E12">
    <cfRule type="containsText" dxfId="4" priority="104" operator="containsText" text="[RUM]">
      <formula>NOT(ISERROR(SEARCH(("[RUM]"),(E12))))</formula>
    </cfRule>
  </conditionalFormatting>
  <conditionalFormatting sqref="E12">
    <cfRule type="containsText" dxfId="4" priority="105" operator="containsText" text="[EH]">
      <formula>NOT(ISERROR(SEARCH(("[EH]"),(E12))))</formula>
    </cfRule>
  </conditionalFormatting>
  <conditionalFormatting sqref="E12">
    <cfRule type="containsText" dxfId="4" priority="106" operator="containsText" text="[BSH]">
      <formula>NOT(ISERROR(SEARCH(("[BSH]"),(E12))))</formula>
    </cfRule>
  </conditionalFormatting>
  <conditionalFormatting sqref="E12">
    <cfRule type="containsText" dxfId="4" priority="107" operator="containsText" text="BAN">
      <formula>NOT(ISERROR(SEARCH(("BAN"),(E12))))</formula>
    </cfRule>
  </conditionalFormatting>
  <conditionalFormatting sqref="E12">
    <cfRule type="containsText" dxfId="4" priority="108" operator="containsText" text="[GR]">
      <formula>NOT(ISERROR(SEARCH(("[GR]"),(E12))))</formula>
    </cfRule>
  </conditionalFormatting>
  <conditionalFormatting sqref="E12">
    <cfRule type="containsText" dxfId="4" priority="109" operator="containsText" text="[NIM]">
      <formula>NOT(ISERROR(SEARCH(("[NIM]"),(E12))))</formula>
    </cfRule>
  </conditionalFormatting>
  <conditionalFormatting sqref="E12">
    <cfRule type="containsText" dxfId="4" priority="110" operator="containsText" text="CHE-1262">
      <formula>NOT(ISERROR(SEARCH(("CHE-1262"),(E12))))</formula>
    </cfRule>
  </conditionalFormatting>
  <conditionalFormatting sqref="E12">
    <cfRule type="containsText" dxfId="4" priority="111" operator="containsText" text="[SKC]">
      <formula>NOT(ISERROR(SEARCH(("[SKC]"),(E12))))</formula>
    </cfRule>
  </conditionalFormatting>
  <conditionalFormatting sqref="E12">
    <cfRule type="containsText" dxfId="4" priority="112" operator="containsText" text="[MAR]">
      <formula>NOT(ISERROR(SEARCH(("[MAR]"),(E12))))</formula>
    </cfRule>
  </conditionalFormatting>
  <conditionalFormatting sqref="E12">
    <cfRule type="containsText" dxfId="4" priority="113" operator="containsText" text="ENG">
      <formula>NOT(ISERROR(SEARCH(("ENG"),(E12))))</formula>
    </cfRule>
  </conditionalFormatting>
  <conditionalFormatting sqref="H35 I36">
    <cfRule type="containsText" dxfId="3" priority="114" operator="containsText" text="ENG">
      <formula>NOT(ISERROR(SEARCH(("ENG"),(H35))))</formula>
    </cfRule>
  </conditionalFormatting>
  <conditionalFormatting sqref="E37">
    <cfRule type="containsText" dxfId="1" priority="115" operator="containsText" text="[MAR]">
      <formula>NOT(ISERROR(SEARCH(("[MAR]"),(E37))))</formula>
    </cfRule>
  </conditionalFormatting>
  <conditionalFormatting sqref="E37">
    <cfRule type="containsText" dxfId="1" priority="116" operator="containsText" text="[SKC]">
      <formula>NOT(ISERROR(SEARCH(("[SKC]"),(E37))))</formula>
    </cfRule>
  </conditionalFormatting>
  <conditionalFormatting sqref="H35 I36">
    <cfRule type="containsText" dxfId="1" priority="117" operator="containsText" text="CHE-1262">
      <formula>NOT(ISERROR(SEARCH(("CHE-1262"),(H35))))</formula>
    </cfRule>
  </conditionalFormatting>
  <conditionalFormatting sqref="E37">
    <cfRule type="containsText" dxfId="1" priority="118" operator="containsText" text="[NIM]">
      <formula>NOT(ISERROR(SEARCH(("[NIM]"),(E37))))</formula>
    </cfRule>
  </conditionalFormatting>
  <conditionalFormatting sqref="E37">
    <cfRule type="containsText" dxfId="1" priority="119" operator="containsText" text="[GR]">
      <formula>NOT(ISERROR(SEARCH(("[GR]"),(E37))))</formula>
    </cfRule>
  </conditionalFormatting>
  <conditionalFormatting sqref="E37">
    <cfRule type="containsText" dxfId="3" priority="120" operator="containsText" text="BAN">
      <formula>NOT(ISERROR(SEARCH(("BAN"),(E37))))</formula>
    </cfRule>
  </conditionalFormatting>
  <conditionalFormatting sqref="E37">
    <cfRule type="containsText" dxfId="1" priority="121" operator="containsText" text="[BSH]">
      <formula>NOT(ISERROR(SEARCH(("[BSH]"),(E37))))</formula>
    </cfRule>
  </conditionalFormatting>
  <conditionalFormatting sqref="E37">
    <cfRule type="containsText" dxfId="1" priority="122" operator="containsText" text="[EH]">
      <formula>NOT(ISERROR(SEARCH(("[EH]"),(E37))))</formula>
    </cfRule>
  </conditionalFormatting>
  <conditionalFormatting sqref="E37">
    <cfRule type="containsText" dxfId="1" priority="123" operator="containsText" text="[RUM]">
      <formula>NOT(ISERROR(SEARCH(("[RUM]"),(E37))))</formula>
    </cfRule>
  </conditionalFormatting>
  <conditionalFormatting sqref="E37">
    <cfRule type="containsText" dxfId="3" priority="124" operator="containsText" text="[ECO]">
      <formula>NOT(ISERROR(SEARCH(("[ECO]"),(E37))))</formula>
    </cfRule>
  </conditionalFormatting>
  <conditionalFormatting sqref="E37">
    <cfRule type="containsText" dxfId="1" priority="125" operator="containsText" text="[MAH]">
      <formula>NOT(ISERROR(SEARCH(("[MAH]"),(E37))))</formula>
    </cfRule>
  </conditionalFormatting>
  <conditionalFormatting sqref="E37">
    <cfRule type="containsText" dxfId="1" priority="126" operator="containsText" text="[DD]">
      <formula>NOT(ISERROR(SEARCH(("[DD]"),(E37))))</formula>
    </cfRule>
  </conditionalFormatting>
  <conditionalFormatting sqref="E37">
    <cfRule type="containsText" dxfId="1" priority="127" operator="containsText" text="[JI]">
      <formula>NOT(ISERROR(SEARCH(("[JI]"),(E37))))</formula>
    </cfRule>
  </conditionalFormatting>
  <conditionalFormatting sqref="E37">
    <cfRule type="containsText" dxfId="1" priority="128" operator="containsText" text="[AIM]">
      <formula>NOT(ISERROR(SEARCH(("[AIM]"),(E37))))</formula>
    </cfRule>
  </conditionalFormatting>
  <conditionalFormatting sqref="D22">
    <cfRule type="containsText" dxfId="3" priority="129" operator="containsText" text="ENG">
      <formula>NOT(ISERROR(SEARCH(("ENG"),(D22))))</formula>
    </cfRule>
  </conditionalFormatting>
  <conditionalFormatting sqref="D22">
    <cfRule type="containsText" dxfId="1" priority="130" operator="containsText" text="[MAR]">
      <formula>NOT(ISERROR(SEARCH(("[MAR]"),(D22))))</formula>
    </cfRule>
  </conditionalFormatting>
  <conditionalFormatting sqref="D22">
    <cfRule type="containsText" dxfId="1" priority="131" operator="containsText" text="[SKC]">
      <formula>NOT(ISERROR(SEARCH(("[SKC]"),(D22))))</formula>
    </cfRule>
  </conditionalFormatting>
  <conditionalFormatting sqref="D22">
    <cfRule type="containsText" dxfId="1" priority="132" operator="containsText" text="CHE-1262">
      <formula>NOT(ISERROR(SEARCH(("CHE-1262"),(D22))))</formula>
    </cfRule>
  </conditionalFormatting>
  <conditionalFormatting sqref="D22">
    <cfRule type="containsText" dxfId="1" priority="133" operator="containsText" text="[NIM]">
      <formula>NOT(ISERROR(SEARCH(("[NIM]"),(D22))))</formula>
    </cfRule>
  </conditionalFormatting>
  <conditionalFormatting sqref="D22">
    <cfRule type="containsText" dxfId="1" priority="134" operator="containsText" text="[GR]">
      <formula>NOT(ISERROR(SEARCH(("[GR]"),(D22))))</formula>
    </cfRule>
  </conditionalFormatting>
  <conditionalFormatting sqref="D22">
    <cfRule type="containsText" dxfId="3" priority="135" operator="containsText" text="BAN">
      <formula>NOT(ISERROR(SEARCH(("BAN"),(D22))))</formula>
    </cfRule>
  </conditionalFormatting>
  <conditionalFormatting sqref="D22">
    <cfRule type="containsText" dxfId="1" priority="136" operator="containsText" text="[BSH]">
      <formula>NOT(ISERROR(SEARCH(("[BSH]"),(D22))))</formula>
    </cfRule>
  </conditionalFormatting>
  <conditionalFormatting sqref="D22">
    <cfRule type="containsText" dxfId="1" priority="137" operator="containsText" text="[EH]">
      <formula>NOT(ISERROR(SEARCH(("[EH]"),(D22))))</formula>
    </cfRule>
  </conditionalFormatting>
  <conditionalFormatting sqref="D22">
    <cfRule type="containsText" dxfId="1" priority="138" operator="containsText" text="[RUM]">
      <formula>NOT(ISERROR(SEARCH(("[RUM]"),(D22))))</formula>
    </cfRule>
  </conditionalFormatting>
  <conditionalFormatting sqref="D22">
    <cfRule type="containsText" dxfId="3" priority="139" operator="containsText" text="[ECO]">
      <formula>NOT(ISERROR(SEARCH(("[ECO]"),(D22))))</formula>
    </cfRule>
  </conditionalFormatting>
  <conditionalFormatting sqref="D22">
    <cfRule type="containsText" dxfId="1" priority="140" operator="containsText" text="[MAH]">
      <formula>NOT(ISERROR(SEARCH(("[MAH]"),(D22))))</formula>
    </cfRule>
  </conditionalFormatting>
  <conditionalFormatting sqref="D22">
    <cfRule type="containsText" dxfId="1" priority="141" operator="containsText" text="[DD]">
      <formula>NOT(ISERROR(SEARCH(("[DD]"),(D22))))</formula>
    </cfRule>
  </conditionalFormatting>
  <conditionalFormatting sqref="D22">
    <cfRule type="containsText" dxfId="1" priority="142" operator="containsText" text="[JI]">
      <formula>NOT(ISERROR(SEARCH(("[JI]"),(D22))))</formula>
    </cfRule>
  </conditionalFormatting>
  <conditionalFormatting sqref="D22">
    <cfRule type="containsText" dxfId="1" priority="143" operator="containsText" text="[NEW1]">
      <formula>NOT(ISERROR(SEARCH(("[NEW1]"),(D22))))</formula>
    </cfRule>
  </conditionalFormatting>
  <conditionalFormatting sqref="D22">
    <cfRule type="containsText" dxfId="1" priority="144" operator="containsText" text="[AIM]">
      <formula>NOT(ISERROR(SEARCH(("[AIM]"),(D22))))</formula>
    </cfRule>
  </conditionalFormatting>
  <conditionalFormatting sqref="E43">
    <cfRule type="containsText" dxfId="3" priority="145" operator="containsText" text="ENG">
      <formula>NOT(ISERROR(SEARCH(("ENG"),(E43))))</formula>
    </cfRule>
  </conditionalFormatting>
  <conditionalFormatting sqref="E43">
    <cfRule type="containsText" dxfId="1" priority="146" operator="containsText" text="[MAR]">
      <formula>NOT(ISERROR(SEARCH(("[MAR]"),(E43))))</formula>
    </cfRule>
  </conditionalFormatting>
  <conditionalFormatting sqref="E43">
    <cfRule type="containsText" dxfId="1" priority="147" operator="containsText" text="[SKC]">
      <formula>NOT(ISERROR(SEARCH(("[SKC]"),(E43))))</formula>
    </cfRule>
  </conditionalFormatting>
  <conditionalFormatting sqref="E43">
    <cfRule type="containsText" dxfId="1" priority="148" operator="containsText" text="CHE-1262">
      <formula>NOT(ISERROR(SEARCH(("CHE-1262"),(E43))))</formula>
    </cfRule>
  </conditionalFormatting>
  <conditionalFormatting sqref="E43">
    <cfRule type="containsText" dxfId="1" priority="149" operator="containsText" text="[NIM]">
      <formula>NOT(ISERROR(SEARCH(("[NIM]"),(E43))))</formula>
    </cfRule>
  </conditionalFormatting>
  <conditionalFormatting sqref="E43">
    <cfRule type="containsText" dxfId="1" priority="150" operator="containsText" text="[GR]">
      <formula>NOT(ISERROR(SEARCH(("[GR]"),(E43))))</formula>
    </cfRule>
  </conditionalFormatting>
  <conditionalFormatting sqref="E43">
    <cfRule type="containsText" dxfId="3" priority="151" operator="containsText" text="BAN">
      <formula>NOT(ISERROR(SEARCH(("BAN"),(E43))))</formula>
    </cfRule>
  </conditionalFormatting>
  <conditionalFormatting sqref="E43">
    <cfRule type="containsText" dxfId="1" priority="152" operator="containsText" text="[BSH]">
      <formula>NOT(ISERROR(SEARCH(("[BSH]"),(E43))))</formula>
    </cfRule>
  </conditionalFormatting>
  <conditionalFormatting sqref="E43">
    <cfRule type="containsText" dxfId="1" priority="153" operator="containsText" text="[EH]">
      <formula>NOT(ISERROR(SEARCH(("[EH]"),(E43))))</formula>
    </cfRule>
  </conditionalFormatting>
  <conditionalFormatting sqref="E43">
    <cfRule type="containsText" dxfId="1" priority="154" operator="containsText" text="[RUM]">
      <formula>NOT(ISERROR(SEARCH(("[RUM]"),(E43))))</formula>
    </cfRule>
  </conditionalFormatting>
  <conditionalFormatting sqref="E43">
    <cfRule type="containsText" dxfId="3" priority="155" operator="containsText" text="[ECO]">
      <formula>NOT(ISERROR(SEARCH(("[ECO]"),(E43))))</formula>
    </cfRule>
  </conditionalFormatting>
  <conditionalFormatting sqref="E43">
    <cfRule type="containsText" dxfId="1" priority="156" operator="containsText" text="[MAH]">
      <formula>NOT(ISERROR(SEARCH(("[MAH]"),(E43))))</formula>
    </cfRule>
  </conditionalFormatting>
  <conditionalFormatting sqref="E43">
    <cfRule type="containsText" dxfId="1" priority="157" operator="containsText" text="[DD]">
      <formula>NOT(ISERROR(SEARCH(("[DD]"),(E43))))</formula>
    </cfRule>
  </conditionalFormatting>
  <conditionalFormatting sqref="E43">
    <cfRule type="containsText" dxfId="1" priority="158" operator="containsText" text="[JI]">
      <formula>NOT(ISERROR(SEARCH(("[JI]"),(E43))))</formula>
    </cfRule>
  </conditionalFormatting>
  <conditionalFormatting sqref="E43">
    <cfRule type="containsText" dxfId="1" priority="159" operator="containsText" text="[KIM]">
      <formula>NOT(ISERROR(SEARCH(("[KIM]"),(E43))))</formula>
    </cfRule>
  </conditionalFormatting>
  <conditionalFormatting sqref="E43">
    <cfRule type="containsText" dxfId="1" priority="160" operator="containsText" text="[AU]">
      <formula>NOT(ISERROR(SEARCH(("[AU]"),(E43))))</formula>
    </cfRule>
  </conditionalFormatting>
  <conditionalFormatting sqref="E43">
    <cfRule type="containsText" dxfId="1" priority="161" operator="containsText" text="[IFF]">
      <formula>NOT(ISERROR(SEARCH(("[IFF]"),(E43))))</formula>
    </cfRule>
  </conditionalFormatting>
  <conditionalFormatting sqref="E43">
    <cfRule type="containsText" dxfId="1" priority="162" operator="containsText" text="[AT]">
      <formula>NOT(ISERROR(SEARCH(("[AT]"),(E43))))</formula>
    </cfRule>
  </conditionalFormatting>
  <conditionalFormatting sqref="E43">
    <cfRule type="containsText" dxfId="1" priority="163" operator="containsText" text="[MKS]">
      <formula>NOT(ISERROR(SEARCH(("[MKS]"),(E43))))</formula>
    </cfRule>
  </conditionalFormatting>
  <conditionalFormatting sqref="E43">
    <cfRule type="containsText" dxfId="1" priority="164" operator="containsText" text="[DMA]">
      <formula>NOT(ISERROR(SEARCH(("[DMA]"),(E43))))</formula>
    </cfRule>
  </conditionalFormatting>
  <conditionalFormatting sqref="E43">
    <cfRule type="containsText" dxfId="1" priority="165" operator="containsText" text="[NIS]">
      <formula>NOT(ISERROR(SEARCH(("[NIS]"),(E43))))</formula>
    </cfRule>
  </conditionalFormatting>
  <conditionalFormatting sqref="E43">
    <cfRule type="containsText" dxfId="1" priority="166" operator="containsText" text="[AIM]">
      <formula>NOT(ISERROR(SEARCH(("[AIM]"),(E43))))</formula>
    </cfRule>
  </conditionalFormatting>
  <conditionalFormatting sqref="E43">
    <cfRule type="containsText" dxfId="1" priority="167" operator="containsText" text="[JC]">
      <formula>NOT(ISERROR(SEARCH(("[JC]"),(E43))))</formula>
    </cfRule>
  </conditionalFormatting>
  <conditionalFormatting sqref="E43">
    <cfRule type="containsText" dxfId="1" priority="168" operator="containsText" text="[PRC]">
      <formula>NOT(ISERROR(SEARCH(("[PRC]"),(E43))))</formula>
    </cfRule>
  </conditionalFormatting>
  <conditionalFormatting sqref="H43">
    <cfRule type="containsText" dxfId="0" priority="169" operator="containsText" text="ENG">
      <formula>NOT(ISERROR(SEARCH(("ENG"),(H43))))</formula>
    </cfRule>
  </conditionalFormatting>
  <conditionalFormatting sqref="H43">
    <cfRule type="containsText" dxfId="1" priority="170" operator="containsText" text="[MAR]">
      <formula>NOT(ISERROR(SEARCH(("[MAR]"),(H43))))</formula>
    </cfRule>
  </conditionalFormatting>
  <conditionalFormatting sqref="H43">
    <cfRule type="containsText" dxfId="1" priority="171" operator="containsText" text="[SKC]">
      <formula>NOT(ISERROR(SEARCH(("[SKC]"),(H43))))</formula>
    </cfRule>
  </conditionalFormatting>
  <conditionalFormatting sqref="H43">
    <cfRule type="containsText" dxfId="2" priority="172" operator="containsText" text="CHE-1262">
      <formula>NOT(ISERROR(SEARCH(("CHE-1262"),(H43))))</formula>
    </cfRule>
  </conditionalFormatting>
  <conditionalFormatting sqref="H43">
    <cfRule type="containsText" dxfId="1" priority="173" operator="containsText" text="[NIM]">
      <formula>NOT(ISERROR(SEARCH(("[NIM]"),(H43))))</formula>
    </cfRule>
  </conditionalFormatting>
  <conditionalFormatting sqref="H43">
    <cfRule type="containsText" dxfId="1" priority="174" operator="containsText" text="[GR]">
      <formula>NOT(ISERROR(SEARCH(("[GR]"),(H43))))</formula>
    </cfRule>
  </conditionalFormatting>
  <conditionalFormatting sqref="H43">
    <cfRule type="containsText" dxfId="3" priority="175" operator="containsText" text="BAN">
      <formula>NOT(ISERROR(SEARCH(("BAN"),(H43))))</formula>
    </cfRule>
  </conditionalFormatting>
  <conditionalFormatting sqref="H43">
    <cfRule type="containsText" dxfId="1" priority="176" operator="containsText" text="[BSH]">
      <formula>NOT(ISERROR(SEARCH(("[BSH]"),(H43))))</formula>
    </cfRule>
  </conditionalFormatting>
  <conditionalFormatting sqref="H43">
    <cfRule type="containsText" dxfId="1" priority="177" operator="containsText" text="[EH]">
      <formula>NOT(ISERROR(SEARCH(("[EH]"),(H43))))</formula>
    </cfRule>
  </conditionalFormatting>
  <conditionalFormatting sqref="H43">
    <cfRule type="containsText" dxfId="1" priority="178" operator="containsText" text="[RUM]">
      <formula>NOT(ISERROR(SEARCH(("[RUM]"),(H43))))</formula>
    </cfRule>
  </conditionalFormatting>
  <conditionalFormatting sqref="H43">
    <cfRule type="containsText" dxfId="3" priority="179" operator="containsText" text="[ECO]">
      <formula>NOT(ISERROR(SEARCH(("[ECO]"),(H43))))</formula>
    </cfRule>
  </conditionalFormatting>
  <conditionalFormatting sqref="H43">
    <cfRule type="containsText" dxfId="1" priority="180" operator="containsText" text="[MAH]">
      <formula>NOT(ISERROR(SEARCH(("[MAH]"),(H43))))</formula>
    </cfRule>
  </conditionalFormatting>
  <conditionalFormatting sqref="H43">
    <cfRule type="containsText" dxfId="1" priority="181" operator="containsText" text="[DD]">
      <formula>NOT(ISERROR(SEARCH(("[DD]"),(H43))))</formula>
    </cfRule>
  </conditionalFormatting>
  <conditionalFormatting sqref="H43">
    <cfRule type="containsText" dxfId="1" priority="182" operator="containsText" text="[JI]">
      <formula>NOT(ISERROR(SEARCH(("[JI]"),(H43))))</formula>
    </cfRule>
  </conditionalFormatting>
  <conditionalFormatting sqref="H43">
    <cfRule type="containsText" dxfId="1" priority="183" operator="containsText" text="[AIM]">
      <formula>NOT(ISERROR(SEARCH(("[AIM]"),(H43))))</formula>
    </cfRule>
  </conditionalFormatting>
  <conditionalFormatting sqref="I13">
    <cfRule type="containsText" dxfId="3" priority="184" operator="containsText" text="ENG">
      <formula>NOT(ISERROR(SEARCH(("ENG"),(I13))))</formula>
    </cfRule>
  </conditionalFormatting>
  <conditionalFormatting sqref="I13">
    <cfRule type="containsText" dxfId="1" priority="185" operator="containsText" text="[MAR]">
      <formula>NOT(ISERROR(SEARCH(("[MAR]"),(I13))))</formula>
    </cfRule>
  </conditionalFormatting>
  <conditionalFormatting sqref="I13">
    <cfRule type="containsText" dxfId="1" priority="186" operator="containsText" text="[SKC]">
      <formula>NOT(ISERROR(SEARCH(("[SKC]"),(I13))))</formula>
    </cfRule>
  </conditionalFormatting>
  <conditionalFormatting sqref="I13">
    <cfRule type="containsText" dxfId="1" priority="187" operator="containsText" text="CHE-1262">
      <formula>NOT(ISERROR(SEARCH(("CHE-1262"),(I13))))</formula>
    </cfRule>
  </conditionalFormatting>
  <conditionalFormatting sqref="I13">
    <cfRule type="containsText" dxfId="1" priority="188" operator="containsText" text="[NIM]">
      <formula>NOT(ISERROR(SEARCH(("[NIM]"),(I13))))</formula>
    </cfRule>
  </conditionalFormatting>
  <conditionalFormatting sqref="I13 E37">
    <cfRule type="containsText" dxfId="2" priority="189" operator="containsText" text="[GR]">
      <formula>NOT(ISERROR(SEARCH(("[GR]"),(I13))))</formula>
    </cfRule>
  </conditionalFormatting>
  <conditionalFormatting sqref="I13">
    <cfRule type="containsText" dxfId="3" priority="190" operator="containsText" text="BAN">
      <formula>NOT(ISERROR(SEARCH(("BAN"),(I13))))</formula>
    </cfRule>
  </conditionalFormatting>
  <conditionalFormatting sqref="I13">
    <cfRule type="containsText" dxfId="1" priority="191" operator="containsText" text="[BSH]">
      <formula>NOT(ISERROR(SEARCH(("[BSH]"),(I13))))</formula>
    </cfRule>
  </conditionalFormatting>
  <conditionalFormatting sqref="I13">
    <cfRule type="containsText" dxfId="1" priority="192" operator="containsText" text="[EH]">
      <formula>NOT(ISERROR(SEARCH(("[EH]"),(I13))))</formula>
    </cfRule>
  </conditionalFormatting>
  <conditionalFormatting sqref="I13">
    <cfRule type="containsText" dxfId="1" priority="193" operator="containsText" text="[RUM]">
      <formula>NOT(ISERROR(SEARCH(("[RUM]"),(I13))))</formula>
    </cfRule>
  </conditionalFormatting>
  <conditionalFormatting sqref="I13">
    <cfRule type="containsText" dxfId="3" priority="194" operator="containsText" text="[ECO]">
      <formula>NOT(ISERROR(SEARCH(("[ECO]"),(I13))))</formula>
    </cfRule>
  </conditionalFormatting>
  <conditionalFormatting sqref="I13">
    <cfRule type="containsText" dxfId="1" priority="195" operator="containsText" text="[MAH]">
      <formula>NOT(ISERROR(SEARCH(("[MAH]"),(I13))))</formula>
    </cfRule>
  </conditionalFormatting>
  <conditionalFormatting sqref="I13">
    <cfRule type="containsText" dxfId="1" priority="196" operator="containsText" text="[DD]">
      <formula>NOT(ISERROR(SEARCH(("[DD]"),(I13))))</formula>
    </cfRule>
  </conditionalFormatting>
  <conditionalFormatting sqref="I13">
    <cfRule type="containsText" dxfId="1" priority="197" operator="containsText" text="[JI]">
      <formula>NOT(ISERROR(SEARCH(("[JI]"),(I13))))</formula>
    </cfRule>
  </conditionalFormatting>
  <conditionalFormatting sqref="I13">
    <cfRule type="containsText" dxfId="1" priority="198" operator="containsText" text="[AU]">
      <formula>NOT(ISERROR(SEARCH(("[AU]"),(I13))))</formula>
    </cfRule>
  </conditionalFormatting>
  <conditionalFormatting sqref="I13">
    <cfRule type="containsText" dxfId="1" priority="199" operator="containsText" text="[NIS]">
      <formula>NOT(ISERROR(SEARCH(("[NIS]"),(I13))))</formula>
    </cfRule>
  </conditionalFormatting>
  <conditionalFormatting sqref="I13">
    <cfRule type="containsText" dxfId="1" priority="200" operator="containsText" text="[AIM]">
      <formula>NOT(ISERROR(SEARCH(("[AIM]"),(I13))))</formula>
    </cfRule>
  </conditionalFormatting>
  <conditionalFormatting sqref="I13">
    <cfRule type="containsText" dxfId="4" priority="201" operator="containsText" text="[NEW1]">
      <formula>NOT(ISERROR(SEARCH(("[NEW1]"),(I13))))</formula>
    </cfRule>
  </conditionalFormatting>
  <conditionalFormatting sqref="I44">
    <cfRule type="containsText" dxfId="3" priority="202" operator="containsText" text="ENG">
      <formula>NOT(ISERROR(SEARCH(("ENG"),(I44))))</formula>
    </cfRule>
  </conditionalFormatting>
  <conditionalFormatting sqref="I44">
    <cfRule type="containsText" dxfId="1" priority="203" operator="containsText" text="CHE-1262">
      <formula>NOT(ISERROR(SEARCH(("CHE-1262"),(I44))))</formula>
    </cfRule>
  </conditionalFormatting>
  <conditionalFormatting sqref="I44">
    <cfRule type="containsText" dxfId="1" priority="204" operator="containsText" text="[IFF]">
      <formula>NOT(ISERROR(SEARCH(("[IFF]"),(I44))))</formula>
    </cfRule>
  </conditionalFormatting>
  <conditionalFormatting sqref="I44">
    <cfRule type="containsText" dxfId="0" priority="205" operator="containsText" text="ENG">
      <formula>NOT(ISERROR(SEARCH(("ENG"),(I44))))</formula>
    </cfRule>
  </conditionalFormatting>
  <conditionalFormatting sqref="I44">
    <cfRule type="containsText" dxfId="1" priority="206" operator="containsText" text="[MAR]">
      <formula>NOT(ISERROR(SEARCH(("[MAR]"),(I44))))</formula>
    </cfRule>
  </conditionalFormatting>
  <conditionalFormatting sqref="I44">
    <cfRule type="containsText" dxfId="1" priority="207" operator="containsText" text="[SKC]">
      <formula>NOT(ISERROR(SEARCH(("[SKC]"),(I44))))</formula>
    </cfRule>
  </conditionalFormatting>
  <conditionalFormatting sqref="I44">
    <cfRule type="containsText" dxfId="2" priority="208" operator="containsText" text="CHE-1262">
      <formula>NOT(ISERROR(SEARCH(("CHE-1262"),(I44))))</formula>
    </cfRule>
  </conditionalFormatting>
  <conditionalFormatting sqref="I44">
    <cfRule type="containsText" dxfId="1" priority="209" operator="containsText" text="[NIM]">
      <formula>NOT(ISERROR(SEARCH(("[NIM]"),(I44))))</formula>
    </cfRule>
  </conditionalFormatting>
  <conditionalFormatting sqref="I44">
    <cfRule type="containsText" dxfId="1" priority="210" operator="containsText" text="[GR]">
      <formula>NOT(ISERROR(SEARCH(("[GR]"),(I44))))</formula>
    </cfRule>
  </conditionalFormatting>
  <conditionalFormatting sqref="I44">
    <cfRule type="containsText" dxfId="3" priority="211" operator="containsText" text="BAN">
      <formula>NOT(ISERROR(SEARCH(("BAN"),(I44))))</formula>
    </cfRule>
  </conditionalFormatting>
  <conditionalFormatting sqref="I44">
    <cfRule type="containsText" dxfId="1" priority="212" operator="containsText" text="[BSH]">
      <formula>NOT(ISERROR(SEARCH(("[BSH]"),(I44))))</formula>
    </cfRule>
  </conditionalFormatting>
  <conditionalFormatting sqref="I44">
    <cfRule type="containsText" dxfId="1" priority="213" operator="containsText" text="[EH]">
      <formula>NOT(ISERROR(SEARCH(("[EH]"),(I44))))</formula>
    </cfRule>
  </conditionalFormatting>
  <conditionalFormatting sqref="I44">
    <cfRule type="containsText" dxfId="1" priority="214" operator="containsText" text="[RUM]">
      <formula>NOT(ISERROR(SEARCH(("[RUM]"),(I44))))</formula>
    </cfRule>
  </conditionalFormatting>
  <conditionalFormatting sqref="I44">
    <cfRule type="containsText" dxfId="3" priority="215" operator="containsText" text="[ECO]">
      <formula>NOT(ISERROR(SEARCH(("[ECO]"),(I44))))</formula>
    </cfRule>
  </conditionalFormatting>
  <conditionalFormatting sqref="I44">
    <cfRule type="containsText" dxfId="1" priority="216" operator="containsText" text="[MAH]">
      <formula>NOT(ISERROR(SEARCH(("[MAH]"),(I44))))</formula>
    </cfRule>
  </conditionalFormatting>
  <conditionalFormatting sqref="I44">
    <cfRule type="containsText" dxfId="1" priority="217" operator="containsText" text="[DD]">
      <formula>NOT(ISERROR(SEARCH(("[DD]"),(I44))))</formula>
    </cfRule>
  </conditionalFormatting>
  <conditionalFormatting sqref="I44">
    <cfRule type="containsText" dxfId="1" priority="218" operator="containsText" text="[JI]">
      <formula>NOT(ISERROR(SEARCH(("[JI]"),(I44))))</formula>
    </cfRule>
  </conditionalFormatting>
  <conditionalFormatting sqref="I44">
    <cfRule type="containsText" dxfId="1" priority="219" operator="containsText" text="[AIM]">
      <formula>NOT(ISERROR(SEARCH(("[AIM]"),(I44))))</formula>
    </cfRule>
  </conditionalFormatting>
  <conditionalFormatting sqref="F41">
    <cfRule type="containsText" dxfId="0" priority="220" operator="containsText" text="ENG">
      <formula>NOT(ISERROR(SEARCH(("ENG"),(F41))))</formula>
    </cfRule>
  </conditionalFormatting>
  <conditionalFormatting sqref="F41">
    <cfRule type="containsText" dxfId="1" priority="221" operator="containsText" text="[MAR]">
      <formula>NOT(ISERROR(SEARCH(("[MAR]"),(F41))))</formula>
    </cfRule>
  </conditionalFormatting>
  <conditionalFormatting sqref="F41">
    <cfRule type="containsText" dxfId="1" priority="222" operator="containsText" text="[SKC]">
      <formula>NOT(ISERROR(SEARCH(("[SKC]"),(F41))))</formula>
    </cfRule>
  </conditionalFormatting>
  <conditionalFormatting sqref="F41">
    <cfRule type="containsText" dxfId="2" priority="223" operator="containsText" text="CHE-1262">
      <formula>NOT(ISERROR(SEARCH(("CHE-1262"),(F41))))</formula>
    </cfRule>
  </conditionalFormatting>
  <conditionalFormatting sqref="F41">
    <cfRule type="containsText" dxfId="1" priority="224" operator="containsText" text="[NIM]">
      <formula>NOT(ISERROR(SEARCH(("[NIM]"),(F41))))</formula>
    </cfRule>
  </conditionalFormatting>
  <conditionalFormatting sqref="F41">
    <cfRule type="containsText" dxfId="1" priority="225" operator="containsText" text="[GR]">
      <formula>NOT(ISERROR(SEARCH(("[GR]"),(F41))))</formula>
    </cfRule>
  </conditionalFormatting>
  <conditionalFormatting sqref="F41">
    <cfRule type="containsText" dxfId="3" priority="226" operator="containsText" text="BAN">
      <formula>NOT(ISERROR(SEARCH(("BAN"),(F41))))</formula>
    </cfRule>
  </conditionalFormatting>
  <conditionalFormatting sqref="F41">
    <cfRule type="containsText" dxfId="1" priority="227" operator="containsText" text="[BSH]">
      <formula>NOT(ISERROR(SEARCH(("[BSH]"),(F41))))</formula>
    </cfRule>
  </conditionalFormatting>
  <conditionalFormatting sqref="F41">
    <cfRule type="containsText" dxfId="1" priority="228" operator="containsText" text="[EH]">
      <formula>NOT(ISERROR(SEARCH(("[EH]"),(F41))))</formula>
    </cfRule>
  </conditionalFormatting>
  <conditionalFormatting sqref="F41">
    <cfRule type="containsText" dxfId="1" priority="229" operator="containsText" text="[RUM]">
      <formula>NOT(ISERROR(SEARCH(("[RUM]"),(F41))))</formula>
    </cfRule>
  </conditionalFormatting>
  <conditionalFormatting sqref="F41">
    <cfRule type="containsText" dxfId="3" priority="230" operator="containsText" text="[ECO]">
      <formula>NOT(ISERROR(SEARCH(("[ECO]"),(F41))))</formula>
    </cfRule>
  </conditionalFormatting>
  <conditionalFormatting sqref="F41">
    <cfRule type="containsText" dxfId="1" priority="231" operator="containsText" text="[MAH]">
      <formula>NOT(ISERROR(SEARCH(("[MAH]"),(F41))))</formula>
    </cfRule>
  </conditionalFormatting>
  <conditionalFormatting sqref="F41">
    <cfRule type="containsText" dxfId="1" priority="232" operator="containsText" text="[DD]">
      <formula>NOT(ISERROR(SEARCH(("[DD]"),(F41))))</formula>
    </cfRule>
  </conditionalFormatting>
  <conditionalFormatting sqref="F41">
    <cfRule type="containsText" dxfId="1" priority="233" operator="containsText" text="[JI]">
      <formula>NOT(ISERROR(SEARCH(("[JI]"),(F41))))</formula>
    </cfRule>
  </conditionalFormatting>
  <conditionalFormatting sqref="F41">
    <cfRule type="containsText" dxfId="1" priority="234" operator="containsText" text="[AIM]">
      <formula>NOT(ISERROR(SEARCH(("[AIM]"),(F41))))</formula>
    </cfRule>
  </conditionalFormatting>
  <conditionalFormatting sqref="J13">
    <cfRule type="containsText" dxfId="3" priority="235" operator="containsText" text="ENG">
      <formula>NOT(ISERROR(SEARCH(("ENG"),(J13))))</formula>
    </cfRule>
  </conditionalFormatting>
  <conditionalFormatting sqref="J13">
    <cfRule type="containsText" dxfId="1" priority="236" operator="containsText" text="[MAR]">
      <formula>NOT(ISERROR(SEARCH(("[MAR]"),(J13))))</formula>
    </cfRule>
  </conditionalFormatting>
  <conditionalFormatting sqref="J13">
    <cfRule type="containsText" dxfId="1" priority="237" operator="containsText" text="[SKC]">
      <formula>NOT(ISERROR(SEARCH(("[SKC]"),(J13))))</formula>
    </cfRule>
  </conditionalFormatting>
  <conditionalFormatting sqref="J13">
    <cfRule type="containsText" dxfId="1" priority="238" operator="containsText" text="CHE-1262">
      <formula>NOT(ISERROR(SEARCH(("CHE-1262"),(J13))))</formula>
    </cfRule>
  </conditionalFormatting>
  <conditionalFormatting sqref="J13">
    <cfRule type="containsText" dxfId="1" priority="239" operator="containsText" text="[NIM]">
      <formula>NOT(ISERROR(SEARCH(("[NIM]"),(J13))))</formula>
    </cfRule>
  </conditionalFormatting>
  <conditionalFormatting sqref="J13">
    <cfRule type="containsText" dxfId="3" priority="240" operator="containsText" text="BAN">
      <formula>NOT(ISERROR(SEARCH(("BAN"),(J13))))</formula>
    </cfRule>
  </conditionalFormatting>
  <conditionalFormatting sqref="J13">
    <cfRule type="containsText" dxfId="1" priority="241" operator="containsText" text="[BSH]">
      <formula>NOT(ISERROR(SEARCH(("[BSH]"),(J13))))</formula>
    </cfRule>
  </conditionalFormatting>
  <conditionalFormatting sqref="J13">
    <cfRule type="containsText" dxfId="1" priority="242" operator="containsText" text="[EH]">
      <formula>NOT(ISERROR(SEARCH(("[EH]"),(J13))))</formula>
    </cfRule>
  </conditionalFormatting>
  <conditionalFormatting sqref="J13">
    <cfRule type="containsText" dxfId="1" priority="243" operator="containsText" text="[RUM]">
      <formula>NOT(ISERROR(SEARCH(("[RUM]"),(J13))))</formula>
    </cfRule>
  </conditionalFormatting>
  <conditionalFormatting sqref="J13">
    <cfRule type="containsText" dxfId="3" priority="244" operator="containsText" text="[ECO]">
      <formula>NOT(ISERROR(SEARCH(("[ECO]"),(J13))))</formula>
    </cfRule>
  </conditionalFormatting>
  <conditionalFormatting sqref="J13">
    <cfRule type="containsText" dxfId="1" priority="245" operator="containsText" text="[MAH]">
      <formula>NOT(ISERROR(SEARCH(("[MAH]"),(J13))))</formula>
    </cfRule>
  </conditionalFormatting>
  <conditionalFormatting sqref="J13">
    <cfRule type="containsText" dxfId="1" priority="246" operator="containsText" text="[DD]">
      <formula>NOT(ISERROR(SEARCH(("[DD]"),(J13))))</formula>
    </cfRule>
  </conditionalFormatting>
  <conditionalFormatting sqref="J13">
    <cfRule type="containsText" dxfId="1" priority="247" operator="containsText" text="[JI]">
      <formula>NOT(ISERROR(SEARCH(("[JI]"),(J13))))</formula>
    </cfRule>
  </conditionalFormatting>
  <conditionalFormatting sqref="J13">
    <cfRule type="containsText" dxfId="1" priority="248" operator="containsText" text="[KIM]">
      <formula>NOT(ISERROR(SEARCH(("[KIM]"),(J13))))</formula>
    </cfRule>
  </conditionalFormatting>
  <conditionalFormatting sqref="J13">
    <cfRule type="containsText" dxfId="1" priority="249" operator="containsText" text="[AU]">
      <formula>NOT(ISERROR(SEARCH(("[AU]"),(J13))))</formula>
    </cfRule>
  </conditionalFormatting>
  <conditionalFormatting sqref="J13">
    <cfRule type="containsText" dxfId="1" priority="250" operator="containsText" text="[AT]">
      <formula>NOT(ISERROR(SEARCH(("[AT]"),(J13))))</formula>
    </cfRule>
  </conditionalFormatting>
  <conditionalFormatting sqref="J13">
    <cfRule type="containsText" dxfId="1" priority="251" operator="containsText" text="[MKS]">
      <formula>NOT(ISERROR(SEARCH(("[MKS]"),(J13))))</formula>
    </cfRule>
  </conditionalFormatting>
  <conditionalFormatting sqref="J13">
    <cfRule type="containsText" dxfId="1" priority="252" operator="containsText" text="[DMA]">
      <formula>NOT(ISERROR(SEARCH(("[DMA]"),(J13))))</formula>
    </cfRule>
  </conditionalFormatting>
  <conditionalFormatting sqref="J13">
    <cfRule type="containsText" dxfId="1" priority="253" operator="containsText" text="[NIS]">
      <formula>NOT(ISERROR(SEARCH(("[NIS]"),(J13))))</formula>
    </cfRule>
  </conditionalFormatting>
  <conditionalFormatting sqref="J13">
    <cfRule type="containsText" dxfId="1" priority="254" operator="containsText" text="[AIM]">
      <formula>NOT(ISERROR(SEARCH(("[AIM]"),(J13))))</formula>
    </cfRule>
  </conditionalFormatting>
  <conditionalFormatting sqref="J13">
    <cfRule type="containsText" dxfId="1" priority="255" operator="containsText" text="[JC]">
      <formula>NOT(ISERROR(SEARCH(("[JC]"),(J13))))</formula>
    </cfRule>
  </conditionalFormatting>
  <conditionalFormatting sqref="J13">
    <cfRule type="containsText" dxfId="1" priority="256" operator="containsText" text="[PRC]">
      <formula>NOT(ISERROR(SEARCH(("[PRC]"),(J13))))</formula>
    </cfRule>
  </conditionalFormatting>
  <conditionalFormatting sqref="E27">
    <cfRule type="containsText" dxfId="0" priority="257" operator="containsText" text="ENG">
      <formula>NOT(ISERROR(SEARCH(("ENG"),(E27))))</formula>
    </cfRule>
  </conditionalFormatting>
  <conditionalFormatting sqref="E27">
    <cfRule type="containsText" dxfId="1" priority="258" operator="containsText" text="[MAR]">
      <formula>NOT(ISERROR(SEARCH(("[MAR]"),(E27))))</formula>
    </cfRule>
  </conditionalFormatting>
  <conditionalFormatting sqref="E27">
    <cfRule type="containsText" dxfId="1" priority="259" operator="containsText" text="[SKC]">
      <formula>NOT(ISERROR(SEARCH(("[SKC]"),(E27))))</formula>
    </cfRule>
  </conditionalFormatting>
  <conditionalFormatting sqref="E27">
    <cfRule type="containsText" dxfId="2" priority="260" operator="containsText" text="CHE-1262">
      <formula>NOT(ISERROR(SEARCH(("CHE-1262"),(E27))))</formula>
    </cfRule>
  </conditionalFormatting>
  <conditionalFormatting sqref="E27">
    <cfRule type="containsText" dxfId="1" priority="261" operator="containsText" text="[NIM]">
      <formula>NOT(ISERROR(SEARCH(("[NIM]"),(E27))))</formula>
    </cfRule>
  </conditionalFormatting>
  <conditionalFormatting sqref="E27">
    <cfRule type="containsText" dxfId="1" priority="262" operator="containsText" text="[GR]">
      <formula>NOT(ISERROR(SEARCH(("[GR]"),(E27))))</formula>
    </cfRule>
  </conditionalFormatting>
  <conditionalFormatting sqref="E27">
    <cfRule type="containsText" dxfId="3" priority="263" operator="containsText" text="BAN">
      <formula>NOT(ISERROR(SEARCH(("BAN"),(E27))))</formula>
    </cfRule>
  </conditionalFormatting>
  <conditionalFormatting sqref="E27">
    <cfRule type="containsText" dxfId="1" priority="264" operator="containsText" text="[BSH]">
      <formula>NOT(ISERROR(SEARCH(("[BSH]"),(E27))))</formula>
    </cfRule>
  </conditionalFormatting>
  <conditionalFormatting sqref="E27">
    <cfRule type="containsText" dxfId="1" priority="265" operator="containsText" text="[EH]">
      <formula>NOT(ISERROR(SEARCH(("[EH]"),(E27))))</formula>
    </cfRule>
  </conditionalFormatting>
  <conditionalFormatting sqref="E27">
    <cfRule type="containsText" dxfId="1" priority="266" operator="containsText" text="[RUM]">
      <formula>NOT(ISERROR(SEARCH(("[RUM]"),(E27))))</formula>
    </cfRule>
  </conditionalFormatting>
  <conditionalFormatting sqref="E27">
    <cfRule type="containsText" dxfId="3" priority="267" operator="containsText" text="[ECO]">
      <formula>NOT(ISERROR(SEARCH(("[ECO]"),(E27))))</formula>
    </cfRule>
  </conditionalFormatting>
  <conditionalFormatting sqref="E27">
    <cfRule type="containsText" dxfId="1" priority="268" operator="containsText" text="[MAH]">
      <formula>NOT(ISERROR(SEARCH(("[MAH]"),(E27))))</formula>
    </cfRule>
  </conditionalFormatting>
  <conditionalFormatting sqref="E27">
    <cfRule type="containsText" dxfId="1" priority="269" operator="containsText" text="[DD]">
      <formula>NOT(ISERROR(SEARCH(("[DD]"),(E27))))</formula>
    </cfRule>
  </conditionalFormatting>
  <conditionalFormatting sqref="E27">
    <cfRule type="containsText" dxfId="1" priority="270" operator="containsText" text="[JI]">
      <formula>NOT(ISERROR(SEARCH(("[JI]"),(E27))))</formula>
    </cfRule>
  </conditionalFormatting>
  <conditionalFormatting sqref="E27">
    <cfRule type="containsText" dxfId="1" priority="271" operator="containsText" text="[AIM]">
      <formula>NOT(ISERROR(SEARCH(("[AIM]"),(E27))))</formula>
    </cfRule>
  </conditionalFormatting>
  <conditionalFormatting sqref="E38">
    <cfRule type="containsText" dxfId="3" priority="272" operator="containsText" text="ENG">
      <formula>NOT(ISERROR(SEARCH(("ENG"),(E38))))</formula>
    </cfRule>
  </conditionalFormatting>
  <conditionalFormatting sqref="E38">
    <cfRule type="containsText" dxfId="1" priority="273" operator="containsText" text="[MAR]">
      <formula>NOT(ISERROR(SEARCH(("[MAR]"),(E38))))</formula>
    </cfRule>
  </conditionalFormatting>
  <conditionalFormatting sqref="E38">
    <cfRule type="containsText" dxfId="1" priority="274" operator="containsText" text="[SKC]">
      <formula>NOT(ISERROR(SEARCH(("[SKC]"),(E38))))</formula>
    </cfRule>
  </conditionalFormatting>
  <conditionalFormatting sqref="E38">
    <cfRule type="containsText" dxfId="1" priority="275" operator="containsText" text="CHE-1262">
      <formula>NOT(ISERROR(SEARCH(("CHE-1262"),(E38))))</formula>
    </cfRule>
  </conditionalFormatting>
  <conditionalFormatting sqref="E38">
    <cfRule type="containsText" dxfId="1" priority="276" operator="containsText" text="[NIM]">
      <formula>NOT(ISERROR(SEARCH(("[NIM]"),(E38))))</formula>
    </cfRule>
  </conditionalFormatting>
  <conditionalFormatting sqref="E38">
    <cfRule type="containsText" dxfId="1" priority="277" operator="containsText" text="[GR]">
      <formula>NOT(ISERROR(SEARCH(("[GR]"),(E38))))</formula>
    </cfRule>
  </conditionalFormatting>
  <conditionalFormatting sqref="E38">
    <cfRule type="containsText" dxfId="3" priority="278" operator="containsText" text="BAN">
      <formula>NOT(ISERROR(SEARCH(("BAN"),(E38))))</formula>
    </cfRule>
  </conditionalFormatting>
  <conditionalFormatting sqref="E38">
    <cfRule type="containsText" dxfId="1" priority="279" operator="containsText" text="[BSH]">
      <formula>NOT(ISERROR(SEARCH(("[BSH]"),(E38))))</formula>
    </cfRule>
  </conditionalFormatting>
  <conditionalFormatting sqref="E38">
    <cfRule type="containsText" dxfId="1" priority="280" operator="containsText" text="[EH]">
      <formula>NOT(ISERROR(SEARCH(("[EH]"),(E38))))</formula>
    </cfRule>
  </conditionalFormatting>
  <conditionalFormatting sqref="E38">
    <cfRule type="containsText" dxfId="1" priority="281" operator="containsText" text="[RUM]">
      <formula>NOT(ISERROR(SEARCH(("[RUM]"),(E38))))</formula>
    </cfRule>
  </conditionalFormatting>
  <conditionalFormatting sqref="E38">
    <cfRule type="containsText" dxfId="3" priority="282" operator="containsText" text="[ECO]">
      <formula>NOT(ISERROR(SEARCH(("[ECO]"),(E38))))</formula>
    </cfRule>
  </conditionalFormatting>
  <conditionalFormatting sqref="E38">
    <cfRule type="containsText" dxfId="1" priority="283" operator="containsText" text="[MAH]">
      <formula>NOT(ISERROR(SEARCH(("[MAH]"),(E38))))</formula>
    </cfRule>
  </conditionalFormatting>
  <conditionalFormatting sqref="E38">
    <cfRule type="containsText" dxfId="1" priority="284" operator="containsText" text="[DD]">
      <formula>NOT(ISERROR(SEARCH(("[DD]"),(E38))))</formula>
    </cfRule>
  </conditionalFormatting>
  <conditionalFormatting sqref="E38">
    <cfRule type="containsText" dxfId="1" priority="285" operator="containsText" text="[JI]">
      <formula>NOT(ISERROR(SEARCH(("[JI]"),(E38))))</formula>
    </cfRule>
  </conditionalFormatting>
  <conditionalFormatting sqref="E38">
    <cfRule type="containsText" dxfId="1" priority="286" operator="containsText" text="[KIM]">
      <formula>NOT(ISERROR(SEARCH(("[KIM]"),(E38))))</formula>
    </cfRule>
  </conditionalFormatting>
  <conditionalFormatting sqref="E38">
    <cfRule type="containsText" dxfId="1" priority="287" operator="containsText" text="[AU]">
      <formula>NOT(ISERROR(SEARCH(("[AU]"),(E38))))</formula>
    </cfRule>
  </conditionalFormatting>
  <conditionalFormatting sqref="E38">
    <cfRule type="containsText" dxfId="1" priority="288" operator="containsText" text="[IFF]">
      <formula>NOT(ISERROR(SEARCH(("[IFF]"),(E38))))</formula>
    </cfRule>
  </conditionalFormatting>
  <conditionalFormatting sqref="E38">
    <cfRule type="containsText" dxfId="1" priority="289" operator="containsText" text="[AT]">
      <formula>NOT(ISERROR(SEARCH(("[AT]"),(E38))))</formula>
    </cfRule>
  </conditionalFormatting>
  <conditionalFormatting sqref="E38">
    <cfRule type="containsText" dxfId="1" priority="290" operator="containsText" text="[NEW1]">
      <formula>NOT(ISERROR(SEARCH(("[NEW1]"),(E38))))</formula>
    </cfRule>
  </conditionalFormatting>
  <conditionalFormatting sqref="E38">
    <cfRule type="containsText" dxfId="1" priority="291" operator="containsText" text="[MKS]">
      <formula>NOT(ISERROR(SEARCH(("[MKS]"),(E38))))</formula>
    </cfRule>
  </conditionalFormatting>
  <conditionalFormatting sqref="E38">
    <cfRule type="containsText" dxfId="1" priority="292" operator="containsText" text="[DMA]">
      <formula>NOT(ISERROR(SEARCH(("[DMA]"),(E38))))</formula>
    </cfRule>
  </conditionalFormatting>
  <conditionalFormatting sqref="E38">
    <cfRule type="containsText" dxfId="1" priority="293" operator="containsText" text="[NIS]">
      <formula>NOT(ISERROR(SEARCH(("[NIS]"),(E38))))</formula>
    </cfRule>
  </conditionalFormatting>
  <conditionalFormatting sqref="E38">
    <cfRule type="containsText" dxfId="1" priority="294" operator="containsText" text="[AIM]">
      <formula>NOT(ISERROR(SEARCH(("[AIM]"),(E38))))</formula>
    </cfRule>
  </conditionalFormatting>
  <conditionalFormatting sqref="E38">
    <cfRule type="containsText" dxfId="1" priority="295" operator="containsText" text="[JC]">
      <formula>NOT(ISERROR(SEARCH(("[JC]"),(E38))))</formula>
    </cfRule>
  </conditionalFormatting>
  <conditionalFormatting sqref="E38">
    <cfRule type="containsText" dxfId="1" priority="296" operator="containsText" text="[FNN]">
      <formula>NOT(ISERROR(SEARCH(("[FNN]"),(E38))))</formula>
    </cfRule>
  </conditionalFormatting>
  <conditionalFormatting sqref="E38">
    <cfRule type="containsText" dxfId="1" priority="297" operator="containsText" text="[PRC]">
      <formula>NOT(ISERROR(SEARCH(("[PRC]"),(E38))))</formula>
    </cfRule>
  </conditionalFormatting>
  <conditionalFormatting sqref="H22">
    <cfRule type="containsText" dxfId="3" priority="298" operator="containsText" text="ENG">
      <formula>NOT(ISERROR(SEARCH(("ENG"),(H22))))</formula>
    </cfRule>
  </conditionalFormatting>
  <conditionalFormatting sqref="H22">
    <cfRule type="containsText" dxfId="1" priority="299" operator="containsText" text="[MAR]">
      <formula>NOT(ISERROR(SEARCH(("[MAR]"),(H22))))</formula>
    </cfRule>
  </conditionalFormatting>
  <conditionalFormatting sqref="H22">
    <cfRule type="containsText" dxfId="1" priority="300" operator="containsText" text="[SKC]">
      <formula>NOT(ISERROR(SEARCH(("[SKC]"),(H22))))</formula>
    </cfRule>
  </conditionalFormatting>
  <conditionalFormatting sqref="H22">
    <cfRule type="containsText" dxfId="1" priority="301" operator="containsText" text="CHE-1262">
      <formula>NOT(ISERROR(SEARCH(("CHE-1262"),(H22))))</formula>
    </cfRule>
  </conditionalFormatting>
  <conditionalFormatting sqref="H22">
    <cfRule type="containsText" dxfId="1" priority="302" operator="containsText" text="[NIM]">
      <formula>NOT(ISERROR(SEARCH(("[NIM]"),(H22))))</formula>
    </cfRule>
  </conditionalFormatting>
  <conditionalFormatting sqref="H22">
    <cfRule type="containsText" dxfId="1" priority="303" operator="containsText" text="[GR]">
      <formula>NOT(ISERROR(SEARCH(("[GR]"),(H22))))</formula>
    </cfRule>
  </conditionalFormatting>
  <conditionalFormatting sqref="H22">
    <cfRule type="containsText" dxfId="3" priority="304" operator="containsText" text="BAN">
      <formula>NOT(ISERROR(SEARCH(("BAN"),(H22))))</formula>
    </cfRule>
  </conditionalFormatting>
  <conditionalFormatting sqref="H22">
    <cfRule type="containsText" dxfId="1" priority="305" operator="containsText" text="[BSH]">
      <formula>NOT(ISERROR(SEARCH(("[BSH]"),(H22))))</formula>
    </cfRule>
  </conditionalFormatting>
  <conditionalFormatting sqref="H22">
    <cfRule type="containsText" dxfId="1" priority="306" operator="containsText" text="[EH]">
      <formula>NOT(ISERROR(SEARCH(("[EH]"),(H22))))</formula>
    </cfRule>
  </conditionalFormatting>
  <conditionalFormatting sqref="H22">
    <cfRule type="containsText" dxfId="1" priority="307" operator="containsText" text="[RUM]">
      <formula>NOT(ISERROR(SEARCH(("[RUM]"),(H22))))</formula>
    </cfRule>
  </conditionalFormatting>
  <conditionalFormatting sqref="H22">
    <cfRule type="containsText" dxfId="3" priority="308" operator="containsText" text="[ECO]">
      <formula>NOT(ISERROR(SEARCH(("[ECO]"),(H22))))</formula>
    </cfRule>
  </conditionalFormatting>
  <conditionalFormatting sqref="H22">
    <cfRule type="containsText" dxfId="1" priority="309" operator="containsText" text="[MAH]">
      <formula>NOT(ISERROR(SEARCH(("[MAH]"),(H22))))</formula>
    </cfRule>
  </conditionalFormatting>
  <conditionalFormatting sqref="H22">
    <cfRule type="containsText" dxfId="1" priority="310" operator="containsText" text="[DD]">
      <formula>NOT(ISERROR(SEARCH(("[DD]"),(H22))))</formula>
    </cfRule>
  </conditionalFormatting>
  <conditionalFormatting sqref="H22">
    <cfRule type="containsText" dxfId="1" priority="311" operator="containsText" text="[JI]">
      <formula>NOT(ISERROR(SEARCH(("[JI]"),(H22))))</formula>
    </cfRule>
  </conditionalFormatting>
  <conditionalFormatting sqref="H22">
    <cfRule type="containsText" dxfId="1" priority="312" operator="containsText" text="[KIM]">
      <formula>NOT(ISERROR(SEARCH(("[KIM]"),(H22))))</formula>
    </cfRule>
  </conditionalFormatting>
  <conditionalFormatting sqref="H22">
    <cfRule type="containsText" dxfId="1" priority="313" operator="containsText" text="[AU]">
      <formula>NOT(ISERROR(SEARCH(("[AU]"),(H22))))</formula>
    </cfRule>
  </conditionalFormatting>
  <conditionalFormatting sqref="H22">
    <cfRule type="containsText" dxfId="1" priority="314" operator="containsText" text="[IFF]">
      <formula>NOT(ISERROR(SEARCH(("[IFF]"),(H22))))</formula>
    </cfRule>
  </conditionalFormatting>
  <conditionalFormatting sqref="H22">
    <cfRule type="containsText" dxfId="1" priority="315" operator="containsText" text="[AT]">
      <formula>NOT(ISERROR(SEARCH(("[AT]"),(H22))))</formula>
    </cfRule>
  </conditionalFormatting>
  <conditionalFormatting sqref="H22">
    <cfRule type="containsText" dxfId="1" priority="316" operator="containsText" text="[NEW1]">
      <formula>NOT(ISERROR(SEARCH(("[NEW1]"),(H22))))</formula>
    </cfRule>
  </conditionalFormatting>
  <conditionalFormatting sqref="H22">
    <cfRule type="containsText" dxfId="1" priority="317" operator="containsText" text="[MKS]">
      <formula>NOT(ISERROR(SEARCH(("[MKS]"),(H22))))</formula>
    </cfRule>
  </conditionalFormatting>
  <conditionalFormatting sqref="H22">
    <cfRule type="containsText" dxfId="1" priority="318" operator="containsText" text="[DMA]">
      <formula>NOT(ISERROR(SEARCH(("[DMA]"),(H22))))</formula>
    </cfRule>
  </conditionalFormatting>
  <conditionalFormatting sqref="H22">
    <cfRule type="containsText" dxfId="1" priority="319" operator="containsText" text="[NIS]">
      <formula>NOT(ISERROR(SEARCH(("[NIS]"),(H22))))</formula>
    </cfRule>
  </conditionalFormatting>
  <conditionalFormatting sqref="H22">
    <cfRule type="containsText" dxfId="1" priority="320" operator="containsText" text="[AIM]">
      <formula>NOT(ISERROR(SEARCH(("[AIM]"),(H22))))</formula>
    </cfRule>
  </conditionalFormatting>
  <conditionalFormatting sqref="H22">
    <cfRule type="containsText" dxfId="1" priority="321" operator="containsText" text="[JC]">
      <formula>NOT(ISERROR(SEARCH(("[JC]"),(H22))))</formula>
    </cfRule>
  </conditionalFormatting>
  <conditionalFormatting sqref="H22">
    <cfRule type="containsText" dxfId="1" priority="322" operator="containsText" text="[FNN]">
      <formula>NOT(ISERROR(SEARCH(("[FNN]"),(H22))))</formula>
    </cfRule>
  </conditionalFormatting>
  <conditionalFormatting sqref="H22">
    <cfRule type="containsText" dxfId="1" priority="323" operator="containsText" text="[PRC]">
      <formula>NOT(ISERROR(SEARCH(("[PRC]"),(H22))))</formula>
    </cfRule>
  </conditionalFormatting>
  <conditionalFormatting sqref="H20">
    <cfRule type="containsText" dxfId="3" priority="324" operator="containsText" text="ENG">
      <formula>NOT(ISERROR(SEARCH(("ENG"),(H20))))</formula>
    </cfRule>
  </conditionalFormatting>
  <conditionalFormatting sqref="H20">
    <cfRule type="containsText" dxfId="1" priority="325" operator="containsText" text="[MAR]">
      <formula>NOT(ISERROR(SEARCH(("[MAR]"),(H20))))</formula>
    </cfRule>
  </conditionalFormatting>
  <conditionalFormatting sqref="H20">
    <cfRule type="containsText" dxfId="1" priority="326" operator="containsText" text="[SKC]">
      <formula>NOT(ISERROR(SEARCH(("[SKC]"),(H20))))</formula>
    </cfRule>
  </conditionalFormatting>
  <conditionalFormatting sqref="H20">
    <cfRule type="containsText" dxfId="1" priority="327" operator="containsText" text="CHE-1262">
      <formula>NOT(ISERROR(SEARCH(("CHE-1262"),(H20))))</formula>
    </cfRule>
  </conditionalFormatting>
  <conditionalFormatting sqref="H20">
    <cfRule type="containsText" dxfId="1" priority="328" operator="containsText" text="[NIM]">
      <formula>NOT(ISERROR(SEARCH(("[NIM]"),(H20))))</formula>
    </cfRule>
  </conditionalFormatting>
  <conditionalFormatting sqref="H20">
    <cfRule type="containsText" dxfId="1" priority="329" operator="containsText" text="[GR]">
      <formula>NOT(ISERROR(SEARCH(("[GR]"),(H20))))</formula>
    </cfRule>
  </conditionalFormatting>
  <conditionalFormatting sqref="H20">
    <cfRule type="containsText" dxfId="3" priority="330" operator="containsText" text="BAN">
      <formula>NOT(ISERROR(SEARCH(("BAN"),(H20))))</formula>
    </cfRule>
  </conditionalFormatting>
  <conditionalFormatting sqref="H20">
    <cfRule type="containsText" dxfId="1" priority="331" operator="containsText" text="[BSH]">
      <formula>NOT(ISERROR(SEARCH(("[BSH]"),(H20))))</formula>
    </cfRule>
  </conditionalFormatting>
  <conditionalFormatting sqref="H20">
    <cfRule type="containsText" dxfId="1" priority="332" operator="containsText" text="[EH]">
      <formula>NOT(ISERROR(SEARCH(("[EH]"),(H20))))</formula>
    </cfRule>
  </conditionalFormatting>
  <conditionalFormatting sqref="H20">
    <cfRule type="containsText" dxfId="1" priority="333" operator="containsText" text="[RUM]">
      <formula>NOT(ISERROR(SEARCH(("[RUM]"),(H20))))</formula>
    </cfRule>
  </conditionalFormatting>
  <conditionalFormatting sqref="H20">
    <cfRule type="containsText" dxfId="3" priority="334" operator="containsText" text="[ECO]">
      <formula>NOT(ISERROR(SEARCH(("[ECO]"),(H20))))</formula>
    </cfRule>
  </conditionalFormatting>
  <conditionalFormatting sqref="H20">
    <cfRule type="containsText" dxfId="1" priority="335" operator="containsText" text="[MAH]">
      <formula>NOT(ISERROR(SEARCH(("[MAH]"),(H20))))</formula>
    </cfRule>
  </conditionalFormatting>
  <conditionalFormatting sqref="H20">
    <cfRule type="containsText" dxfId="1" priority="336" operator="containsText" text="[DD]">
      <formula>NOT(ISERROR(SEARCH(("[DD]"),(H20))))</formula>
    </cfRule>
  </conditionalFormatting>
  <conditionalFormatting sqref="H20">
    <cfRule type="containsText" dxfId="1" priority="337" operator="containsText" text="[JI]">
      <formula>NOT(ISERROR(SEARCH(("[JI]"),(H20))))</formula>
    </cfRule>
  </conditionalFormatting>
  <conditionalFormatting sqref="H20">
    <cfRule type="containsText" dxfId="1" priority="338" operator="containsText" text="[NEW1]">
      <formula>NOT(ISERROR(SEARCH(("[NEW1]"),(H20))))</formula>
    </cfRule>
  </conditionalFormatting>
  <conditionalFormatting sqref="H20">
    <cfRule type="containsText" dxfId="1" priority="339" operator="containsText" text="[AIM]">
      <formula>NOT(ISERROR(SEARCH(("[AIM]"),(H20))))</formula>
    </cfRule>
  </conditionalFormatting>
  <conditionalFormatting sqref="H16 F18">
    <cfRule type="containsText" dxfId="1" priority="340" operator="containsText" text="[GR]">
      <formula>NOT(ISERROR(SEARCH(("[GR]"),(H16))))</formula>
    </cfRule>
  </conditionalFormatting>
  <conditionalFormatting sqref="H16 F18">
    <cfRule type="containsText" dxfId="1" priority="341" operator="containsText" text="[NEW1]">
      <formula>NOT(ISERROR(SEARCH(("[NEW1]"),(H16))))</formula>
    </cfRule>
  </conditionalFormatting>
  <conditionalFormatting sqref="H16 F18">
    <cfRule type="containsText" dxfId="3" priority="342" operator="containsText" text="ENG">
      <formula>NOT(ISERROR(SEARCH(("ENG"),(H16))))</formula>
    </cfRule>
  </conditionalFormatting>
  <conditionalFormatting sqref="H16 F18">
    <cfRule type="containsText" dxfId="1" priority="343" operator="containsText" text="[MAR]">
      <formula>NOT(ISERROR(SEARCH(("[MAR]"),(H16))))</formula>
    </cfRule>
  </conditionalFormatting>
  <conditionalFormatting sqref="H16 F18">
    <cfRule type="containsText" dxfId="1" priority="344" operator="containsText" text="[SKC]">
      <formula>NOT(ISERROR(SEARCH(("[SKC]"),(H16))))</formula>
    </cfRule>
  </conditionalFormatting>
  <conditionalFormatting sqref="H16 F18">
    <cfRule type="containsText" dxfId="1" priority="345" operator="containsText" text="CHE-1262">
      <formula>NOT(ISERROR(SEARCH(("CHE-1262"),(H16))))</formula>
    </cfRule>
  </conditionalFormatting>
  <conditionalFormatting sqref="H16 F18">
    <cfRule type="containsText" dxfId="1" priority="346" operator="containsText" text="[NIM]">
      <formula>NOT(ISERROR(SEARCH(("[NIM]"),(H16))))</formula>
    </cfRule>
  </conditionalFormatting>
  <conditionalFormatting sqref="H16 F18">
    <cfRule type="containsText" dxfId="3" priority="347" operator="containsText" text="BAN">
      <formula>NOT(ISERROR(SEARCH(("BAN"),(H16))))</formula>
    </cfRule>
  </conditionalFormatting>
  <conditionalFormatting sqref="H16 F18">
    <cfRule type="containsText" dxfId="1" priority="348" operator="containsText" text="[BSH]">
      <formula>NOT(ISERROR(SEARCH(("[BSH]"),(H16))))</formula>
    </cfRule>
  </conditionalFormatting>
  <conditionalFormatting sqref="H16 F18">
    <cfRule type="containsText" dxfId="1" priority="349" operator="containsText" text="[EH]">
      <formula>NOT(ISERROR(SEARCH(("[EH]"),(H16))))</formula>
    </cfRule>
  </conditionalFormatting>
  <conditionalFormatting sqref="H16 F18">
    <cfRule type="containsText" dxfId="1" priority="350" operator="containsText" text="[RUM]">
      <formula>NOT(ISERROR(SEARCH(("[RUM]"),(H16))))</formula>
    </cfRule>
  </conditionalFormatting>
  <conditionalFormatting sqref="H16 F18">
    <cfRule type="containsText" dxfId="3" priority="351" operator="containsText" text="[ECO]">
      <formula>NOT(ISERROR(SEARCH(("[ECO]"),(H16))))</formula>
    </cfRule>
  </conditionalFormatting>
  <conditionalFormatting sqref="H16 F18">
    <cfRule type="containsText" dxfId="1" priority="352" operator="containsText" text="[MAH]">
      <formula>NOT(ISERROR(SEARCH(("[MAH]"),(H16))))</formula>
    </cfRule>
  </conditionalFormatting>
  <conditionalFormatting sqref="H16 F18">
    <cfRule type="containsText" dxfId="1" priority="353" operator="containsText" text="[DD]">
      <formula>NOT(ISERROR(SEARCH(("[DD]"),(H16))))</formula>
    </cfRule>
  </conditionalFormatting>
  <conditionalFormatting sqref="H16 F18">
    <cfRule type="containsText" dxfId="1" priority="354" operator="containsText" text="[JI]">
      <formula>NOT(ISERROR(SEARCH(("[JI]"),(H16))))</formula>
    </cfRule>
  </conditionalFormatting>
  <conditionalFormatting sqref="H16 F18">
    <cfRule type="containsText" dxfId="1" priority="355" operator="containsText" text="[AIM]">
      <formula>NOT(ISERROR(SEARCH(("[AIM]"),(H16))))</formula>
    </cfRule>
  </conditionalFormatting>
  <conditionalFormatting sqref="H44">
    <cfRule type="containsText" dxfId="3" priority="356" operator="containsText" text="ENG">
      <formula>NOT(ISERROR(SEARCH(("ENG"),(H44))))</formula>
    </cfRule>
  </conditionalFormatting>
  <conditionalFormatting sqref="H44">
    <cfRule type="containsText" dxfId="1" priority="357" operator="containsText" text="[MAR]">
      <formula>NOT(ISERROR(SEARCH(("[MAR]"),(H44))))</formula>
    </cfRule>
  </conditionalFormatting>
  <conditionalFormatting sqref="H44">
    <cfRule type="containsText" dxfId="1" priority="358" operator="containsText" text="[SKC]">
      <formula>NOT(ISERROR(SEARCH(("[SKC]"),(H44))))</formula>
    </cfRule>
  </conditionalFormatting>
  <conditionalFormatting sqref="H44">
    <cfRule type="containsText" dxfId="1" priority="359" operator="containsText" text="CHE-1262">
      <formula>NOT(ISERROR(SEARCH(("CHE-1262"),(H44))))</formula>
    </cfRule>
  </conditionalFormatting>
  <conditionalFormatting sqref="H44">
    <cfRule type="containsText" dxfId="1" priority="360" operator="containsText" text="[NIM]">
      <formula>NOT(ISERROR(SEARCH(("[NIM]"),(H44))))</formula>
    </cfRule>
  </conditionalFormatting>
  <conditionalFormatting sqref="H44">
    <cfRule type="containsText" dxfId="1" priority="361" operator="containsText" text="[GR]">
      <formula>NOT(ISERROR(SEARCH(("[GR]"),(H44))))</formula>
    </cfRule>
  </conditionalFormatting>
  <conditionalFormatting sqref="H44">
    <cfRule type="containsText" dxfId="1" priority="362" operator="containsText" text="[BSH]">
      <formula>NOT(ISERROR(SEARCH(("[BSH]"),(H44))))</formula>
    </cfRule>
  </conditionalFormatting>
  <conditionalFormatting sqref="H44">
    <cfRule type="containsText" dxfId="1" priority="363" operator="containsText" text="[EH]">
      <formula>NOT(ISERROR(SEARCH(("[EH]"),(H44))))</formula>
    </cfRule>
  </conditionalFormatting>
  <conditionalFormatting sqref="H44">
    <cfRule type="containsText" dxfId="1" priority="364" operator="containsText" text="[RUM]">
      <formula>NOT(ISERROR(SEARCH(("[RUM]"),(H44))))</formula>
    </cfRule>
  </conditionalFormatting>
  <conditionalFormatting sqref="H44">
    <cfRule type="containsText" dxfId="3" priority="365" operator="containsText" text="BAN">
      <formula>NOT(ISERROR(SEARCH(("BAN"),(H44))))</formula>
    </cfRule>
  </conditionalFormatting>
  <conditionalFormatting sqref="H44">
    <cfRule type="containsText" dxfId="3" priority="366" operator="containsText" text="[ECO]">
      <formula>NOT(ISERROR(SEARCH(("[ECO]"),(H44))))</formula>
    </cfRule>
  </conditionalFormatting>
  <conditionalFormatting sqref="H44">
    <cfRule type="containsText" dxfId="1" priority="367" operator="containsText" text="[MAH]">
      <formula>NOT(ISERROR(SEARCH(("[MAH]"),(H44))))</formula>
    </cfRule>
  </conditionalFormatting>
  <conditionalFormatting sqref="H44">
    <cfRule type="containsText" dxfId="1" priority="368" operator="containsText" text="[DD]">
      <formula>NOT(ISERROR(SEARCH(("[DD]"),(H44))))</formula>
    </cfRule>
  </conditionalFormatting>
  <conditionalFormatting sqref="H44">
    <cfRule type="containsText" dxfId="1" priority="369" operator="containsText" text="[JI]">
      <formula>NOT(ISERROR(SEARCH(("[JI]"),(H44))))</formula>
    </cfRule>
  </conditionalFormatting>
  <conditionalFormatting sqref="H44">
    <cfRule type="containsText" dxfId="1" priority="370" operator="containsText" text="[KIM]">
      <formula>NOT(ISERROR(SEARCH(("[KIM]"),(H44))))</formula>
    </cfRule>
  </conditionalFormatting>
  <conditionalFormatting sqref="H44">
    <cfRule type="containsText" dxfId="1" priority="371" operator="containsText" text="[AU]">
      <formula>NOT(ISERROR(SEARCH(("[AU]"),(H44))))</formula>
    </cfRule>
  </conditionalFormatting>
  <conditionalFormatting sqref="H44">
    <cfRule type="containsText" dxfId="1" priority="372" operator="containsText" text="[IFF]">
      <formula>NOT(ISERROR(SEARCH(("[IFF]"),(H44))))</formula>
    </cfRule>
  </conditionalFormatting>
  <conditionalFormatting sqref="H44">
    <cfRule type="containsText" dxfId="1" priority="373" operator="containsText" text="[AT]">
      <formula>NOT(ISERROR(SEARCH(("[AT]"),(H44))))</formula>
    </cfRule>
  </conditionalFormatting>
  <conditionalFormatting sqref="H44">
    <cfRule type="containsText" dxfId="1" priority="374" operator="containsText" text="[NEW1]">
      <formula>NOT(ISERROR(SEARCH(("[NEW1]"),(H44))))</formula>
    </cfRule>
  </conditionalFormatting>
  <conditionalFormatting sqref="H44">
    <cfRule type="containsText" dxfId="1" priority="375" operator="containsText" text="[MKS]">
      <formula>NOT(ISERROR(SEARCH(("[MKS]"),(H44))))</formula>
    </cfRule>
  </conditionalFormatting>
  <conditionalFormatting sqref="H44">
    <cfRule type="containsText" dxfId="1" priority="376" operator="containsText" text="[DMA]">
      <formula>NOT(ISERROR(SEARCH(("[DMA]"),(H44))))</formula>
    </cfRule>
  </conditionalFormatting>
  <conditionalFormatting sqref="H44">
    <cfRule type="containsText" dxfId="1" priority="377" operator="containsText" text="[NIS]">
      <formula>NOT(ISERROR(SEARCH(("[NIS]"),(H44))))</formula>
    </cfRule>
  </conditionalFormatting>
  <conditionalFormatting sqref="H44">
    <cfRule type="containsText" dxfId="1" priority="378" operator="containsText" text="[AIM]">
      <formula>NOT(ISERROR(SEARCH(("[AIM]"),(H44))))</formula>
    </cfRule>
  </conditionalFormatting>
  <conditionalFormatting sqref="H44">
    <cfRule type="containsText" dxfId="1" priority="379" operator="containsText" text="[JC]">
      <formula>NOT(ISERROR(SEARCH(("[JC]"),(H44))))</formula>
    </cfRule>
  </conditionalFormatting>
  <conditionalFormatting sqref="H44">
    <cfRule type="containsText" dxfId="1" priority="380" operator="containsText" text="[FNN]">
      <formula>NOT(ISERROR(SEARCH(("[FNN]"),(H44))))</formula>
    </cfRule>
  </conditionalFormatting>
  <conditionalFormatting sqref="H44">
    <cfRule type="containsText" dxfId="1" priority="381" operator="containsText" text="[PRC]">
      <formula>NOT(ISERROR(SEARCH(("[PRC]"),(H44))))</formula>
    </cfRule>
  </conditionalFormatting>
  <conditionalFormatting sqref="D50:J75">
    <cfRule type="cellIs" dxfId="6" priority="382" operator="equal">
      <formula>"Available"</formula>
    </cfRule>
  </conditionalFormatting>
  <conditionalFormatting sqref="D50:J75">
    <cfRule type="cellIs" dxfId="7" priority="383" operator="equal">
      <formula>"Not Available"</formula>
    </cfRule>
  </conditionalFormatting>
  <conditionalFormatting sqref="D50:J75">
    <cfRule type="cellIs" dxfId="8" priority="384" operator="equal">
      <formula>"Overlapped"</formula>
    </cfRule>
  </conditionalFormatting>
  <conditionalFormatting sqref="D3:D34 E3:E45 F3:F35 G3:G45 H3:I20 J3:J45 H22:I22 H24:I45 D36 D38:D45 F38:F45">
    <cfRule type="expression" dxfId="9" priority="385">
      <formula>REGEXMATCH(D3, "(?i)(ECO|BAN|ENG)")</formula>
    </cfRule>
  </conditionalFormatting>
  <conditionalFormatting sqref="D3:D34 E3:E45 F3:F35 G3:G45 H3:I20 J3:J45 H22:I22 H24:I45 D36 D38:D45 F38:F45">
    <cfRule type="expression" dxfId="1" priority="386">
      <formula>REGEXMATCH(D3, "(?i)(BSH|JI|MFH|MMI|JEH|SKC|EH|IAK|JH|GR|MHI|ABP|SZ)")</formula>
    </cfRule>
  </conditionalFormatting>
  <conditionalFormatting sqref="D14">
    <cfRule type="notContainsBlanks" dxfId="6" priority="387">
      <formula>LEN(TRIM(D14))&gt;0</formula>
    </cfRule>
  </conditionalFormatting>
  <conditionalFormatting sqref="D3:D34 E3:E45 F3:F35 G3:G45 H3:I20 J3:J45 H22:I22 H24:I45 D36 D38:D45 F38:F45">
    <cfRule type="expression" dxfId="10" priority="388">
      <formula>REGEXMATCH(D3, "(?i)(SHS|MMR|DMA|JC|ATQ|MTK|FTN|MFI)")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75"/>
    <col customWidth="1" min="2" max="2" width="8.75"/>
    <col customWidth="1" min="3" max="3" width="9.75"/>
    <col customWidth="1" min="4" max="4" width="30.0"/>
    <col customWidth="1" min="5" max="5" width="32.5"/>
    <col customWidth="1" min="6" max="6" width="33.13"/>
    <col customWidth="1" min="7" max="7" width="29.5"/>
    <col customWidth="1" min="8" max="8" width="28.38"/>
    <col customWidth="1" min="9" max="9" width="29.5"/>
    <col customWidth="1" min="10" max="10" width="27.25"/>
  </cols>
  <sheetData>
    <row r="1">
      <c r="A1" s="1"/>
      <c r="B1" s="1" t="s">
        <v>15</v>
      </c>
      <c r="C1" s="1" t="s">
        <v>1</v>
      </c>
      <c r="D1" s="2" t="s">
        <v>2</v>
      </c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8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8" t="s">
        <v>23</v>
      </c>
      <c r="C3" s="11" t="s">
        <v>4</v>
      </c>
      <c r="D3" s="40"/>
      <c r="E3" s="65"/>
      <c r="F3" s="66" t="s">
        <v>71</v>
      </c>
      <c r="G3" s="67"/>
      <c r="H3" s="28" t="s">
        <v>72</v>
      </c>
      <c r="I3" s="68" t="s">
        <v>73</v>
      </c>
      <c r="J3" s="6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14"/>
      <c r="C4" s="11" t="s">
        <v>5</v>
      </c>
      <c r="D4" s="32"/>
      <c r="E4" s="32"/>
      <c r="F4" s="32"/>
      <c r="G4" s="16"/>
      <c r="H4" s="26" t="s">
        <v>74</v>
      </c>
      <c r="I4" s="25" t="s">
        <v>75</v>
      </c>
      <c r="J4" s="3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/>
      <c r="B5" s="14"/>
      <c r="C5" s="11" t="s">
        <v>6</v>
      </c>
      <c r="D5" s="70" t="s">
        <v>76</v>
      </c>
      <c r="E5" s="28" t="s">
        <v>77</v>
      </c>
      <c r="F5" s="71"/>
      <c r="G5" s="17"/>
      <c r="H5" s="72"/>
      <c r="I5" s="28"/>
      <c r="J5" s="6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14"/>
      <c r="C6" s="11" t="s">
        <v>7</v>
      </c>
      <c r="E6" s="26"/>
      <c r="F6" s="32"/>
      <c r="G6" s="16"/>
      <c r="H6" s="25" t="s">
        <v>78</v>
      </c>
      <c r="I6" s="73" t="s">
        <v>79</v>
      </c>
      <c r="J6" s="74" t="s">
        <v>80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/>
      <c r="B7" s="14"/>
      <c r="C7" s="11" t="s">
        <v>8</v>
      </c>
      <c r="D7" s="72"/>
      <c r="F7" s="75" t="s">
        <v>76</v>
      </c>
      <c r="G7" s="17"/>
      <c r="H7" s="28" t="s">
        <v>81</v>
      </c>
      <c r="I7" s="74" t="s">
        <v>82</v>
      </c>
      <c r="J7" s="4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/>
      <c r="B8" s="14"/>
      <c r="C8" s="11" t="s">
        <v>9</v>
      </c>
      <c r="D8" s="76"/>
      <c r="E8" s="32"/>
      <c r="F8" s="32"/>
      <c r="G8" s="16"/>
      <c r="H8" s="74" t="s">
        <v>83</v>
      </c>
      <c r="I8" s="25" t="s">
        <v>84</v>
      </c>
      <c r="J8" s="3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6"/>
      <c r="C9" s="11" t="s">
        <v>10</v>
      </c>
      <c r="D9" s="28" t="s">
        <v>85</v>
      </c>
      <c r="E9" s="28" t="s">
        <v>86</v>
      </c>
      <c r="F9" s="77" t="s">
        <v>87</v>
      </c>
      <c r="G9" s="17"/>
      <c r="J9" s="6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/>
      <c r="B10" s="78" t="s">
        <v>24</v>
      </c>
      <c r="C10" s="11" t="s">
        <v>4</v>
      </c>
      <c r="D10" s="76"/>
      <c r="F10" s="74" t="s">
        <v>88</v>
      </c>
      <c r="G10" s="16"/>
      <c r="H10" s="79" t="s">
        <v>89</v>
      </c>
      <c r="I10" s="25" t="s">
        <v>90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4"/>
      <c r="B11" s="14"/>
      <c r="C11" s="11" t="s">
        <v>5</v>
      </c>
      <c r="D11" s="40"/>
      <c r="E11" s="40"/>
      <c r="F11" s="28" t="s">
        <v>91</v>
      </c>
      <c r="G11" s="17"/>
      <c r="H11" s="80"/>
      <c r="I11" s="73" t="s">
        <v>92</v>
      </c>
      <c r="J11" s="6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6"/>
      <c r="C12" s="11" t="s">
        <v>6</v>
      </c>
      <c r="D12" s="25" t="s">
        <v>90</v>
      </c>
      <c r="E12" s="81" t="s">
        <v>93</v>
      </c>
      <c r="G12" s="16"/>
      <c r="H12" s="69"/>
      <c r="I12" s="76"/>
      <c r="J12" s="6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10" t="s">
        <v>25</v>
      </c>
      <c r="C13" s="19" t="s">
        <v>4</v>
      </c>
      <c r="D13" s="40"/>
      <c r="F13" s="40"/>
      <c r="G13" s="17"/>
      <c r="H13" s="28" t="s">
        <v>94</v>
      </c>
      <c r="I13" s="28" t="s">
        <v>95</v>
      </c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14"/>
      <c r="C14" s="19" t="s">
        <v>5</v>
      </c>
      <c r="D14" s="41" t="s">
        <v>96</v>
      </c>
      <c r="E14" s="25" t="s">
        <v>97</v>
      </c>
      <c r="F14" s="25" t="s">
        <v>98</v>
      </c>
      <c r="G14" s="16"/>
      <c r="H14" s="41"/>
      <c r="I14" s="41"/>
      <c r="J14" s="3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14"/>
      <c r="C15" s="19" t="s">
        <v>6</v>
      </c>
      <c r="D15" s="19"/>
      <c r="E15" s="19"/>
      <c r="F15" s="19"/>
      <c r="G15" s="14"/>
      <c r="H15" s="82"/>
      <c r="I15" s="19"/>
      <c r="J15" s="2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14"/>
      <c r="C16" s="19" t="s">
        <v>7</v>
      </c>
      <c r="D16" s="41"/>
      <c r="E16" s="19"/>
      <c r="F16" s="19"/>
      <c r="G16" s="14"/>
      <c r="H16" s="82"/>
      <c r="I16" s="21"/>
      <c r="J16" s="2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14"/>
      <c r="C17" s="19" t="s">
        <v>8</v>
      </c>
      <c r="D17" s="45"/>
      <c r="E17" s="41"/>
      <c r="F17" s="21"/>
      <c r="G17" s="14"/>
      <c r="H17" s="41"/>
      <c r="I17" s="19"/>
      <c r="J17" s="2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14"/>
      <c r="C18" s="19" t="s">
        <v>9</v>
      </c>
      <c r="E18" s="26"/>
      <c r="G18" s="14"/>
      <c r="H18" s="34" t="s">
        <v>99</v>
      </c>
      <c r="I18" s="4"/>
      <c r="J18" s="81" t="s">
        <v>100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6"/>
      <c r="C19" s="19" t="s">
        <v>10</v>
      </c>
      <c r="D19" s="83" t="s">
        <v>101</v>
      </c>
      <c r="E19" s="34" t="s">
        <v>102</v>
      </c>
      <c r="F19" s="4"/>
      <c r="G19" s="14"/>
      <c r="H19" s="26" t="s">
        <v>103</v>
      </c>
      <c r="I19" s="44"/>
      <c r="J19" s="2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18" t="s">
        <v>31</v>
      </c>
      <c r="C20" s="11" t="s">
        <v>4</v>
      </c>
      <c r="D20" s="84" t="s">
        <v>104</v>
      </c>
      <c r="E20" s="85" t="s">
        <v>105</v>
      </c>
      <c r="F20" s="11" t="s">
        <v>106</v>
      </c>
      <c r="G20" s="14"/>
      <c r="I20" s="86"/>
      <c r="J20" s="8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14"/>
      <c r="C21" s="11" t="s">
        <v>5</v>
      </c>
      <c r="D21" s="11" t="s">
        <v>107</v>
      </c>
      <c r="E21" s="25" t="s">
        <v>108</v>
      </c>
      <c r="F21" s="11" t="s">
        <v>109</v>
      </c>
      <c r="G21" s="14"/>
      <c r="H21" s="41" t="s">
        <v>110</v>
      </c>
      <c r="I21" s="41"/>
      <c r="J21" s="8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14"/>
      <c r="C22" s="11" t="s">
        <v>6</v>
      </c>
      <c r="D22" s="41" t="s">
        <v>111</v>
      </c>
      <c r="E22" s="11" t="s">
        <v>112</v>
      </c>
      <c r="F22" s="44"/>
      <c r="G22" s="14"/>
      <c r="H22" s="44"/>
      <c r="I22" s="44"/>
      <c r="J22" s="8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6"/>
      <c r="C23" s="11" t="s">
        <v>7</v>
      </c>
      <c r="D23" s="11" t="s">
        <v>113</v>
      </c>
      <c r="E23" s="22" t="s">
        <v>114</v>
      </c>
      <c r="F23" s="44"/>
      <c r="G23" s="14"/>
      <c r="H23" s="25" t="s">
        <v>115</v>
      </c>
      <c r="J23" s="8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10" t="s">
        <v>35</v>
      </c>
      <c r="C24" s="19" t="s">
        <v>4</v>
      </c>
      <c r="E24" s="22" t="s">
        <v>116</v>
      </c>
      <c r="F24" s="87" t="s">
        <v>117</v>
      </c>
      <c r="G24" s="14"/>
      <c r="H24" s="88" t="s">
        <v>118</v>
      </c>
      <c r="I24" s="4"/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14"/>
      <c r="C25" s="19" t="s">
        <v>5</v>
      </c>
      <c r="D25" s="87" t="s">
        <v>119</v>
      </c>
      <c r="E25" s="11" t="s">
        <v>120</v>
      </c>
      <c r="F25" s="85" t="s">
        <v>121</v>
      </c>
      <c r="G25" s="14"/>
      <c r="H25" s="44"/>
      <c r="I25" s="25"/>
      <c r="J25" s="8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4"/>
      <c r="C26" s="19" t="s">
        <v>6</v>
      </c>
      <c r="D26" s="41" t="s">
        <v>122</v>
      </c>
      <c r="E26" s="85" t="s">
        <v>123</v>
      </c>
      <c r="F26" s="85" t="s">
        <v>124</v>
      </c>
      <c r="G26" s="14"/>
      <c r="H26" s="44"/>
      <c r="J26" s="4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14"/>
      <c r="C27" s="19" t="s">
        <v>7</v>
      </c>
      <c r="D27" s="44"/>
      <c r="E27" s="44"/>
      <c r="F27" s="11" t="s">
        <v>125</v>
      </c>
      <c r="G27" s="14"/>
      <c r="H27" s="22" t="s">
        <v>126</v>
      </c>
      <c r="I27" s="11" t="s">
        <v>127</v>
      </c>
      <c r="J27" s="4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14"/>
      <c r="C28" s="19" t="s">
        <v>8</v>
      </c>
      <c r="D28" s="22" t="s">
        <v>128</v>
      </c>
      <c r="E28" s="22" t="s">
        <v>129</v>
      </c>
      <c r="F28" s="89" t="s">
        <v>130</v>
      </c>
      <c r="G28" s="14"/>
      <c r="H28" s="44"/>
      <c r="I28" s="44"/>
      <c r="J28" s="4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6"/>
      <c r="C29" s="19" t="s">
        <v>9</v>
      </c>
      <c r="D29" s="89" t="s">
        <v>131</v>
      </c>
      <c r="E29" s="22" t="s">
        <v>132</v>
      </c>
      <c r="F29" s="11" t="s">
        <v>133</v>
      </c>
      <c r="G29" s="14"/>
      <c r="H29" s="44"/>
      <c r="I29" s="25"/>
      <c r="J29" s="9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18" t="s">
        <v>41</v>
      </c>
      <c r="C30" s="11" t="s">
        <v>4</v>
      </c>
      <c r="D30" s="34" t="s">
        <v>134</v>
      </c>
      <c r="E30" s="4"/>
      <c r="F30" s="11" t="s">
        <v>44</v>
      </c>
      <c r="G30" s="14"/>
      <c r="H30" s="85" t="s">
        <v>135</v>
      </c>
      <c r="I30" s="91" t="s">
        <v>136</v>
      </c>
      <c r="J30" s="8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6"/>
      <c r="C31" s="11" t="s">
        <v>5</v>
      </c>
      <c r="D31" s="92" t="s">
        <v>137</v>
      </c>
      <c r="E31" s="45" t="s">
        <v>138</v>
      </c>
      <c r="F31" s="19" t="s">
        <v>139</v>
      </c>
      <c r="G31" s="14"/>
      <c r="H31" s="85" t="s">
        <v>140</v>
      </c>
      <c r="I31" s="89" t="s">
        <v>141</v>
      </c>
      <c r="J31" s="4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10" t="s">
        <v>47</v>
      </c>
      <c r="C32" s="19" t="s">
        <v>4</v>
      </c>
      <c r="D32" s="44"/>
      <c r="E32" s="19" t="s">
        <v>142</v>
      </c>
      <c r="F32" s="85" t="s">
        <v>143</v>
      </c>
      <c r="G32" s="14"/>
      <c r="H32" s="85" t="s">
        <v>144</v>
      </c>
      <c r="I32" s="19" t="s">
        <v>145</v>
      </c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14"/>
      <c r="C33" s="19" t="s">
        <v>5</v>
      </c>
      <c r="D33" s="19" t="s">
        <v>146</v>
      </c>
      <c r="E33" s="22" t="s">
        <v>147</v>
      </c>
      <c r="F33" s="44"/>
      <c r="G33" s="14"/>
      <c r="H33" s="41"/>
      <c r="I33" s="41"/>
      <c r="J33" s="8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14"/>
      <c r="C34" s="19" t="s">
        <v>6</v>
      </c>
      <c r="D34" s="19" t="s">
        <v>148</v>
      </c>
      <c r="E34" s="19" t="s">
        <v>149</v>
      </c>
      <c r="F34" s="85" t="s">
        <v>150</v>
      </c>
      <c r="G34" s="14"/>
      <c r="H34" s="44"/>
      <c r="I34" s="19"/>
      <c r="J34" s="2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14"/>
      <c r="C35" s="19" t="s">
        <v>7</v>
      </c>
      <c r="D35" s="19" t="s">
        <v>151</v>
      </c>
      <c r="E35" s="19" t="s">
        <v>152</v>
      </c>
      <c r="F35" s="41" t="s">
        <v>153</v>
      </c>
      <c r="G35" s="14"/>
      <c r="H35" s="44"/>
      <c r="I35" s="44"/>
      <c r="J35" s="4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14"/>
      <c r="C36" s="19" t="s">
        <v>8</v>
      </c>
      <c r="D36" s="93" t="s">
        <v>154</v>
      </c>
      <c r="E36" s="85" t="s">
        <v>155</v>
      </c>
      <c r="F36" s="19" t="s">
        <v>156</v>
      </c>
      <c r="G36" s="14"/>
      <c r="H36" s="44"/>
      <c r="I36" s="44"/>
      <c r="J36" s="4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4"/>
      <c r="B37" s="6"/>
      <c r="C37" s="19" t="s">
        <v>9</v>
      </c>
      <c r="D37" s="25" t="s">
        <v>157</v>
      </c>
      <c r="E37" s="22" t="s">
        <v>158</v>
      </c>
      <c r="F37" s="19" t="s">
        <v>159</v>
      </c>
      <c r="G37" s="14"/>
      <c r="I37" s="19"/>
      <c r="J37" s="2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4"/>
      <c r="B38" s="18" t="s">
        <v>52</v>
      </c>
      <c r="C38" s="11" t="s">
        <v>4</v>
      </c>
      <c r="D38" s="41" t="s">
        <v>160</v>
      </c>
      <c r="E38" s="41" t="s">
        <v>161</v>
      </c>
      <c r="F38" s="41" t="s">
        <v>162</v>
      </c>
      <c r="G38" s="14"/>
      <c r="H38" s="44"/>
      <c r="I38" s="44"/>
      <c r="J38" s="8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4"/>
      <c r="B39" s="6"/>
      <c r="C39" s="11" t="s">
        <v>5</v>
      </c>
      <c r="D39" s="44"/>
      <c r="E39" s="44"/>
      <c r="F39" s="44"/>
      <c r="G39" s="14"/>
      <c r="H39" s="41" t="s">
        <v>163</v>
      </c>
      <c r="I39" s="41" t="s">
        <v>164</v>
      </c>
      <c r="J39" s="41" t="s">
        <v>165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4"/>
      <c r="B40" s="10" t="s">
        <v>53</v>
      </c>
      <c r="C40" s="19" t="s">
        <v>4</v>
      </c>
      <c r="D40" s="82"/>
      <c r="E40" s="44"/>
      <c r="F40" s="44"/>
      <c r="G40" s="14"/>
      <c r="H40" s="41" t="s">
        <v>166</v>
      </c>
      <c r="I40" s="85" t="s">
        <v>167</v>
      </c>
      <c r="J40" s="4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4"/>
      <c r="B41" s="14"/>
      <c r="C41" s="19" t="s">
        <v>5</v>
      </c>
      <c r="D41" s="19"/>
      <c r="E41" s="19"/>
      <c r="F41" s="44"/>
      <c r="G41" s="14"/>
      <c r="H41" s="19" t="s">
        <v>168</v>
      </c>
      <c r="I41" s="41" t="s">
        <v>169</v>
      </c>
      <c r="J41" s="4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/>
      <c r="B42" s="14"/>
      <c r="C42" s="19" t="s">
        <v>6</v>
      </c>
      <c r="D42" s="19"/>
      <c r="E42" s="19"/>
      <c r="F42" s="44"/>
      <c r="G42" s="14"/>
      <c r="H42" s="41" t="s">
        <v>170</v>
      </c>
      <c r="I42" s="41" t="s">
        <v>171</v>
      </c>
      <c r="J42" s="85" t="s">
        <v>172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4"/>
      <c r="B43" s="14"/>
      <c r="C43" s="41" t="s">
        <v>7</v>
      </c>
      <c r="D43" s="82"/>
      <c r="E43" s="41"/>
      <c r="F43" s="82"/>
      <c r="G43" s="14"/>
      <c r="H43" s="44"/>
      <c r="I43" s="85" t="s">
        <v>173</v>
      </c>
      <c r="J43" s="85" t="s">
        <v>174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/>
      <c r="B44" s="6"/>
      <c r="C44" s="41" t="s">
        <v>8</v>
      </c>
      <c r="D44" s="44"/>
      <c r="E44" s="44"/>
      <c r="F44" s="85" t="s">
        <v>175</v>
      </c>
      <c r="G44" s="14"/>
      <c r="H44" s="85" t="s">
        <v>176</v>
      </c>
      <c r="I44" s="5"/>
      <c r="J44" s="4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/>
      <c r="B45" s="19"/>
      <c r="C45" s="48" t="s">
        <v>54</v>
      </c>
      <c r="D45" s="48"/>
      <c r="E45" s="48"/>
      <c r="F45" s="48" t="s">
        <v>177</v>
      </c>
      <c r="G45" s="6"/>
      <c r="H45" s="48"/>
      <c r="I45" s="48" t="s">
        <v>178</v>
      </c>
      <c r="J45" s="9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9" t="s">
        <v>55</v>
      </c>
      <c r="D48" s="50" t="s">
        <v>56</v>
      </c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6"/>
      <c r="D49" s="51" t="s">
        <v>57</v>
      </c>
      <c r="E49" s="51" t="s">
        <v>58</v>
      </c>
      <c r="F49" s="51" t="s">
        <v>59</v>
      </c>
      <c r="G49" s="27"/>
      <c r="H49" s="51" t="s">
        <v>60</v>
      </c>
      <c r="I49" s="51" t="s">
        <v>61</v>
      </c>
      <c r="J49" s="51" t="s">
        <v>62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21">
        <v>311.0</v>
      </c>
      <c r="D50" s="21" t="str">
        <f>IFERROR(__xludf.DUMMYFUNCTION("IFS(SUM(ARRAYFORMULA(IF(REGEXMATCH(D3:D45, ""\(311\)""), 1, 0))) = 1, ""Not Available"", SUM(ARRAYFORMULA(IF(REGEXMATCH(D3:D45, ""\(311\)""), 1, 0))) = 0, ""Available"", SUM(ARRAYFORMULA(IF(REGEXMATCH(D3:D45, ""\(311\)""), 1, 0))) &gt;= 2, ""Overlapped"")"),"Not Available")</f>
        <v>Not Available</v>
      </c>
      <c r="E50" s="21" t="str">
        <f>IFERROR(__xludf.DUMMYFUNCTION("IFS(SUM(ARRAYFORMULA(IF(REGEXMATCH(E3:E45, ""\(311\)""), 1, 0))) = 1, ""Not Available"", SUM(ARRAYFORMULA(IF(REGEXMATCH(E3:E45, ""\(311\)""), 1, 0))) = 0, ""Available"", SUM(ARRAYFORMULA(IF(REGEXMATCH(E3:E45, ""\(311\)""), 1, 0))) &gt;= 2, ""Overlapped"")"),"Not Available")</f>
        <v>Not Available</v>
      </c>
      <c r="F50" s="21" t="str">
        <f>IFERROR(__xludf.DUMMYFUNCTION("IFS(SUM(ARRAYFORMULA(IF(REGEXMATCH(F3:F45, ""\(311\)""), 1, 0))) = 1, ""Not Available"", SUM(ARRAYFORMULA(IF(REGEXMATCH(F3:F45, ""\(311\)""), 1, 0))) = 0, ""Available"", SUM(ARRAYFORMULA(IF(REGEXMATCH(F3:F45, ""\(311\)""), 1, 0))) &gt;= 2, ""Overlapped"")"),"Not Available")</f>
        <v>Not Available</v>
      </c>
      <c r="G50" s="43"/>
      <c r="H50" s="21" t="str">
        <f>IFERROR(__xludf.DUMMYFUNCTION("IFS(SUM(ARRAYFORMULA(IF(REGEXMATCH(H3:H45, ""\(311\)""), 1, 0))) = 1, ""Not Available"", SUM(ARRAYFORMULA(IF(REGEXMATCH(H3:H45, ""\(311\)""), 1, 0))) = 0, ""Available"", SUM(ARRAYFORMULA(IF(REGEXMATCH(H3:H45, ""\(311\)""), 1, 0))) &gt;= 2, ""Overlapped"")"),"Not Available")</f>
        <v>Not Available</v>
      </c>
      <c r="I50" s="21" t="str">
        <f>IFERROR(__xludf.DUMMYFUNCTION("IFS(SUM(ARRAYFORMULA(IF(REGEXMATCH(I3:I45, ""\(311\)""), 1, 0))) = 1, ""Not Available"", SUM(ARRAYFORMULA(IF(REGEXMATCH(I3:I45, ""\(311\)""), 1, 0))) = 0, ""Available"", SUM(ARRAYFORMULA(IF(REGEXMATCH(I3:I45, ""\(311\)""), 1, 0))) &gt;= 2, ""Overlapped"")"),"Not Available")</f>
        <v>Not Available</v>
      </c>
      <c r="J50" s="21" t="str">
        <f>IFERROR(__xludf.DUMMYFUNCTION("IFS(SUM(ARRAYFORMULA(IF(REGEXMATCH(J3:J45, ""\(311\)""), 1, 0))) = 1, ""Not Available"", SUM(ARRAYFORMULA(IF(REGEXMATCH(J3:J45, ""\(311\)""), 1, 0))) = 0, ""Available"", SUM(ARRAYFORMULA(IF(REGEXMATCH(J3:J45, ""\(311\)""), 1, 0))) &gt;= 2, ""Overlapped"")"),"Not Available")</f>
        <v>Not Available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21">
        <v>313.0</v>
      </c>
      <c r="D51" s="21" t="str">
        <f>IFERROR(__xludf.DUMMYFUNCTION("IFS(SUM(ARRAYFORMULA(IF(REGEXMATCH(D3:D45, ""\(313\)""), 1, 0))) = 1, ""Not Available"", SUM(ARRAYFORMULA(IF(REGEXMATCH(D3:D45, ""\(313\)""), 1, 0))) = 0, ""Available"", SUM(ARRAYFORMULA(IF(REGEXMATCH(D3:D45, ""\(313\)""), 1, 0))) &gt;= 2, ""Overlapped"")"),"Not Available")</f>
        <v>Not Available</v>
      </c>
      <c r="E51" s="21" t="str">
        <f>IFERROR(__xludf.DUMMYFUNCTION("IFS(SUM(ARRAYFORMULA(IF(REGEXMATCH(E3:E45, ""\(313\)""), 1, 0))) = 1, ""Not Available"", SUM(ARRAYFORMULA(IF(REGEXMATCH(E3:E45, ""\(313\)""), 1, 0))) = 0, ""Available"", SUM(ARRAYFORMULA(IF(REGEXMATCH(E3:E45, ""\(313\)""), 1, 0))) &gt;= 2, ""Overlapped"")"),"Not Available")</f>
        <v>Not Available</v>
      </c>
      <c r="F51" s="21" t="str">
        <f>IFERROR(__xludf.DUMMYFUNCTION("IFS(SUM(ARRAYFORMULA(IF(REGEXMATCH(F3:F45, ""\(313\)""), 1, 0))) = 1, ""Not Available"", SUM(ARRAYFORMULA(IF(REGEXMATCH(F3:F45, ""\(313\)""), 1, 0))) = 0, ""Available"", SUM(ARRAYFORMULA(IF(REGEXMATCH(F3:F45, ""\(313\)""), 1, 0))) &gt;= 2, ""Overlapped"")"),"Not Available")</f>
        <v>Not Available</v>
      </c>
      <c r="G51" s="43"/>
      <c r="H51" s="21" t="str">
        <f>IFERROR(__xludf.DUMMYFUNCTION("IFS(SUM(ARRAYFORMULA(IF(REGEXMATCH(H3:H45, ""\(313\)""), 1, 0))) = 1, ""Not Available"", SUM(ARRAYFORMULA(IF(REGEXMATCH(H3:H45, ""\(313\)""), 1, 0))) = 0, ""Available"", SUM(ARRAYFORMULA(IF(REGEXMATCH(H3:H45, ""\(313\)""), 1, 0))) &gt;= 2, ""Overlapped"")"),"Not Available")</f>
        <v>Not Available</v>
      </c>
      <c r="I51" s="21" t="str">
        <f>IFERROR(__xludf.DUMMYFUNCTION("IFS(SUM(ARRAYFORMULA(IF(REGEXMATCH(I3:I45, ""\(313\)""), 1, 0))) = 1, ""Not Available"", SUM(ARRAYFORMULA(IF(REGEXMATCH(I3:I45, ""\(313\)""), 1, 0))) = 0, ""Available"", SUM(ARRAYFORMULA(IF(REGEXMATCH(I3:I45, ""\(313\)""), 1, 0))) &gt;= 2, ""Overlapped"")"),"Not Available")</f>
        <v>Not Available</v>
      </c>
      <c r="J51" s="21" t="str">
        <f>IFERROR(__xludf.DUMMYFUNCTION("IFS(SUM(ARRAYFORMULA(IF(REGEXMATCH(J3:J45, ""\(313\)""), 1, 0))) = 1, ""Not Available"", SUM(ARRAYFORMULA(IF(REGEXMATCH(J3:J45, ""\(313\)""), 1, 0))) = 0, ""Available"", SUM(ARRAYFORMULA(IF(REGEXMATCH(J3:J45, ""\(313\)""), 1, 0))) &gt;= 2, ""Overlapped"")"),"Not Available")</f>
        <v>Not Available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21">
        <v>314.0</v>
      </c>
      <c r="D52" s="21" t="str">
        <f>IFERROR(__xludf.DUMMYFUNCTION("IFS(SUM(ARRAYFORMULA(IF(REGEXMATCH(D3:D45, ""\(314\)""), 1, 0))) = 1, ""Not Available"", SUM(ARRAYFORMULA(IF(REGEXMATCH(D3:D45, ""\(314\)""), 1, 0))) = 0, ""Available"", SUM(ARRAYFORMULA(IF(REGEXMATCH(D3:D45, ""\(314\)""), 1, 0))) &gt;= 2, ""Overlapped"")"),"Available")</f>
        <v>Available</v>
      </c>
      <c r="E52" s="21" t="str">
        <f>IFERROR(__xludf.DUMMYFUNCTION("IFS(SUM(ARRAYFORMULA(IF(REGEXMATCH(E3:E45, ""\(314\)""), 1, 0))) = 1, ""Not Available"", SUM(ARRAYFORMULA(IF(REGEXMATCH(E3:E45, ""\(314\)""), 1, 0))) = 0, ""Available"", SUM(ARRAYFORMULA(IF(REGEXMATCH(E3:E45, ""\(314\)""), 1, 0))) &gt;= 2, ""Overlapped"")"),"Not Available")</f>
        <v>Not Available</v>
      </c>
      <c r="F52" s="21" t="str">
        <f>IFERROR(__xludf.DUMMYFUNCTION("IFS(SUM(ARRAYFORMULA(IF(REGEXMATCH(F3:F45, ""\(314\)""), 1, 0))) = 1, ""Not Available"", SUM(ARRAYFORMULA(IF(REGEXMATCH(F3:F45, ""\(314\)""), 1, 0))) = 0, ""Available"", SUM(ARRAYFORMULA(IF(REGEXMATCH(F3:F45, ""\(314\)""), 1, 0))) &gt;= 2, ""Overlapped"")"),"Not Available")</f>
        <v>Not Available</v>
      </c>
      <c r="G52" s="43"/>
      <c r="H52" s="21" t="str">
        <f>IFERROR(__xludf.DUMMYFUNCTION("IFS(SUM(ARRAYFORMULA(IF(REGEXMATCH(H3:H45, ""\(314\)""), 1, 0))) = 1, ""Not Available"", SUM(ARRAYFORMULA(IF(REGEXMATCH(H3:H45, ""\(314\)""), 1, 0))) = 0, ""Available"", SUM(ARRAYFORMULA(IF(REGEXMATCH(H3:H45, ""\(314\)""), 1, 0))) &gt;= 2, ""Overlapped"")"),"Not Available")</f>
        <v>Not Available</v>
      </c>
      <c r="I52" s="21" t="str">
        <f>IFERROR(__xludf.DUMMYFUNCTION("IFS(SUM(ARRAYFORMULA(IF(REGEXMATCH(I3:I45, ""\(314\)""), 1, 0))) = 1, ""Not Available"", SUM(ARRAYFORMULA(IF(REGEXMATCH(I3:I45, ""\(314\)""), 1, 0))) = 0, ""Available"", SUM(ARRAYFORMULA(IF(REGEXMATCH(I3:I45, ""\(314\)""), 1, 0))) &gt;= 2, ""Overlapped"")"),"Not Available")</f>
        <v>Not Available</v>
      </c>
      <c r="J52" s="21" t="str">
        <f>IFERROR(__xludf.DUMMYFUNCTION("IFS(SUM(ARRAYFORMULA(IF(REGEXMATCH(J3:J45, ""\(314\)""), 1, 0))) = 1, ""Not Available"", SUM(ARRAYFORMULA(IF(REGEXMATCH(J3:J45, ""\(314\)""), 1, 0))) = 0, ""Available"", SUM(ARRAYFORMULA(IF(REGEXMATCH(J3:J45, ""\(314\)""), 1, 0))) &gt;= 2, ""Overlapped"")"),"Available")</f>
        <v>Available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21">
        <v>408.0</v>
      </c>
      <c r="D53" s="21" t="str">
        <f>IFERROR(__xludf.DUMMYFUNCTION("IFS(SUM(ARRAYFORMULA(IF(REGEXMATCH(D3:D45, ""\(408\)""), 1, 0))) = 1, ""Not Available"", SUM(ARRAYFORMULA(IF(REGEXMATCH(D3:D45, ""\(408\)""), 1, 0))) = 0, ""Available"", SUM(ARRAYFORMULA(IF(REGEXMATCH(D3:D45, ""\(408\)""), 1, 0))) &gt;= 2, ""Overlapped"")"),"Not Available")</f>
        <v>Not Available</v>
      </c>
      <c r="E53" s="21" t="str">
        <f>IFERROR(__xludf.DUMMYFUNCTION("IFS(SUM(ARRAYFORMULA(IF(REGEXMATCH(E3:E45, ""\(408\)""), 1, 0))) = 1, ""Not Available"", SUM(ARRAYFORMULA(IF(REGEXMATCH(E3:E45, ""\(408\)""), 1, 0))) = 0, ""Available"", SUM(ARRAYFORMULA(IF(REGEXMATCH(E3:E45, ""\(408\)""), 1, 0))) &gt;= 2, ""Overlapped"")"),"Not Available")</f>
        <v>Not Available</v>
      </c>
      <c r="F53" s="21" t="str">
        <f>IFERROR(__xludf.DUMMYFUNCTION("IFS(SUM(ARRAYFORMULA(IF(REGEXMATCH(F3:F45, ""\(408\)""), 1, 0))) = 1, ""Not Available"", SUM(ARRAYFORMULA(IF(REGEXMATCH(F3:F45, ""\(408\)""), 1, 0))) = 0, ""Available"", SUM(ARRAYFORMULA(IF(REGEXMATCH(F3:F45, ""\(408\)""), 1, 0))) &gt;= 2, ""Overlapped"")"),"Not Available")</f>
        <v>Not Available</v>
      </c>
      <c r="G53" s="43"/>
      <c r="H53" s="21" t="str">
        <f>IFERROR(__xludf.DUMMYFUNCTION("IFS(SUM(ARRAYFORMULA(IF(REGEXMATCH(H4:H45, ""\(408\)""), 1, 0))) = 1, ""Not Available"", SUM(ARRAYFORMULA(IF(REGEXMATCH(H4:H45, ""\(408\)""), 1, 0))) = 0, ""Available"", SUM(ARRAYFORMULA(IF(REGEXMATCH(H4:H45, ""\(408\)""), 1, 0))) &gt;= 2, ""Overlapped"")"),"Not Available")</f>
        <v>Not Available</v>
      </c>
      <c r="I53" s="21" t="str">
        <f>IFERROR(__xludf.DUMMYFUNCTION("IFS(SUM(ARRAYFORMULA(IF(REGEXMATCH(I3:I45, ""\(408\)""), 1, 0))) = 1, ""Not Available"", SUM(ARRAYFORMULA(IF(REGEXMATCH(I3:I45, ""\(408\)""), 1, 0))) = 0, ""Available"", SUM(ARRAYFORMULA(IF(REGEXMATCH(I3:I45, ""\(408\)""), 1, 0))) &gt;= 2, ""Overlapped"")"),"Not Available")</f>
        <v>Not Available</v>
      </c>
      <c r="J53" s="21" t="str">
        <f>IFERROR(__xludf.DUMMYFUNCTION("IFS(SUM(ARRAYFORMULA(IF(REGEXMATCH(J3:J45, ""\(408\)""), 1, 0))) = 1, ""Not Available"", SUM(ARRAYFORMULA(IF(REGEXMATCH(J3:J45, ""\(408\)""), 1, 0))) = 0, ""Available"", SUM(ARRAYFORMULA(IF(REGEXMATCH(J3:J45, ""\(408\)""), 1, 0))) &gt;= 2, ""Overlapped"")"),"Not Available")</f>
        <v>Not Available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21">
        <v>411.0</v>
      </c>
      <c r="D54" s="21" t="str">
        <f>IFERROR(__xludf.DUMMYFUNCTION("IFS(SUM(ARRAYFORMULA(IF(REGEXMATCH(D3:D45, ""\(411\)""), 1, 0))) = 1, ""Not Available"", SUM(ARRAYFORMULA(IF(REGEXMATCH(D3:D45, ""\(411\)""), 1, 0))) = 0, ""Available"", SUM(ARRAYFORMULA(IF(REGEXMATCH(D3:D45, ""\(411\)""), 1, 0))) &gt;= 2, ""Overlapped"")"),"Available")</f>
        <v>Available</v>
      </c>
      <c r="E54" s="21" t="str">
        <f>IFERROR(__xludf.DUMMYFUNCTION("IFS(SUM(ARRAYFORMULA(IF(REGEXMATCH(E3:E45, ""\(411\)""), 1, 0))) = 1, ""Not Available"", SUM(ARRAYFORMULA(IF(REGEXMATCH(E3:E45, ""\(411\)""), 1, 0))) = 0, ""Available"", SUM(ARRAYFORMULA(IF(REGEXMATCH(E3:E45, ""\(411\)""), 1, 0))) &gt;= 2, ""Overlapped"")"),"Not Available")</f>
        <v>Not Available</v>
      </c>
      <c r="F54" s="21" t="str">
        <f>IFERROR(__xludf.DUMMYFUNCTION("IFS(SUM(ARRAYFORMULA(IF(REGEXMATCH(F3:F45, ""\(411\)""), 1, 0))) = 1, ""Not Available"", SUM(ARRAYFORMULA(IF(REGEXMATCH(F3:F45, ""\(411\)""), 1, 0))) = 0, ""Available"", SUM(ARRAYFORMULA(IF(REGEXMATCH(F3:F45, ""\(411\)""), 1, 0))) &gt;= 2, ""Overlapped"")"),"Not Available")</f>
        <v>Not Available</v>
      </c>
      <c r="G54" s="43"/>
      <c r="H54" s="21" t="str">
        <f>IFERROR(__xludf.DUMMYFUNCTION("IFS(SUM(ARRAYFORMULA(IF(REGEXMATCH(H3:H45, ""\(411\)""), 1, 0))) = 1, ""Not Available"", SUM(ARRAYFORMULA(IF(REGEXMATCH(H3:H45, ""\(411\)""), 1, 0))) = 0, ""Available"", SUM(ARRAYFORMULA(IF(REGEXMATCH(H3:H45, ""\(411\)""), 1, 0))) &gt;= 2, ""Overlapped"")"),"Available")</f>
        <v>Available</v>
      </c>
      <c r="I54" s="21" t="str">
        <f>IFERROR(__xludf.DUMMYFUNCTION("IFS(SUM(ARRAYFORMULA(IF(REGEXMATCH(I3:I45, ""\(411\)""), 1, 0))) = 1, ""Not Available"", SUM(ARRAYFORMULA(IF(REGEXMATCH(I3:I45, ""\(411\)""), 1, 0))) = 0, ""Available"", SUM(ARRAYFORMULA(IF(REGEXMATCH(I3:I45, ""\(411\)""), 1, 0))) &gt;= 2, ""Overlapped"")"),"Available")</f>
        <v>Available</v>
      </c>
      <c r="J54" s="21" t="str">
        <f>IFERROR(__xludf.DUMMYFUNCTION("IFS(SUM(ARRAYFORMULA(IF(REGEXMATCH(J3:J45, ""\(411\)""), 1, 0))) = 1, ""Not Available"", SUM(ARRAYFORMULA(IF(REGEXMATCH(J3:J45, ""\(411\)""), 1, 0))) = 0, ""Available"", SUM(ARRAYFORMULA(IF(REGEXMATCH(J3:J45, ""\(411\)""), 1, 0))) &gt;= 2, ""Overlapped"")"),"Available")</f>
        <v>Available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21">
        <v>412.0</v>
      </c>
      <c r="D55" s="21" t="str">
        <f>IFERROR(__xludf.DUMMYFUNCTION("IFS(SUM(ARRAYFORMULA(IF(REGEXMATCH(D3:D45, ""\(412\)""), 1, 0))) = 1, ""Not Available"", SUM(ARRAYFORMULA(IF(REGEXMATCH(D3:D45, ""\(412\)""), 1, 0))) = 0, ""Available"", SUM(ARRAYFORMULA(IF(REGEXMATCH(D3:D45, ""\(412\)""), 1, 0))) &gt;= 2, ""Overlapped"")"),"Available")</f>
        <v>Available</v>
      </c>
      <c r="E55" s="21" t="str">
        <f>IFERROR(__xludf.DUMMYFUNCTION("IFS(SUM(ARRAYFORMULA(IF(REGEXMATCH(E3:E45, ""\(412\)""), 1, 0))) = 1, ""Not Available"", SUM(ARRAYFORMULA(IF(REGEXMATCH(E3:E45, ""\(412\)""), 1, 0))) = 0, ""Available"", SUM(ARRAYFORMULA(IF(REGEXMATCH(E3:E45, ""\(412\)""), 1, 0))) &gt;= 2, ""Overlapped"")"),"Not Available")</f>
        <v>Not Available</v>
      </c>
      <c r="F55" s="21" t="str">
        <f>IFERROR(__xludf.DUMMYFUNCTION("IFS(SUM(ARRAYFORMULA(IF(REGEXMATCH(F3:F45, ""\(412\)""), 1, 0))) = 1, ""Not Available"", SUM(ARRAYFORMULA(IF(REGEXMATCH(F3:F45, ""\(412\)""), 1, 0))) = 0, ""Available"", SUM(ARRAYFORMULA(IF(REGEXMATCH(F3:F45, ""\(412\)""), 1, 0))) &gt;= 2, ""Overlapped"")"),"Not Available")</f>
        <v>Not Available</v>
      </c>
      <c r="G55" s="43"/>
      <c r="H55" s="21" t="str">
        <f>IFERROR(__xludf.DUMMYFUNCTION("IFS(SUM(ARRAYFORMULA(IF(REGEXMATCH(H3:H45, ""\(412\)""), 1, 0))) = 1, ""Not Available"", SUM(ARRAYFORMULA(IF(REGEXMATCH(H3:H45, ""\(412\)""), 1, 0))) = 0, ""Available"", SUM(ARRAYFORMULA(IF(REGEXMATCH(H3:H45, ""\(412\)""), 1, 0))) &gt;= 2, ""Overlapped"")"),"Not Available")</f>
        <v>Not Available</v>
      </c>
      <c r="I55" s="21" t="str">
        <f>IFERROR(__xludf.DUMMYFUNCTION("IFS(SUM(ARRAYFORMULA(IF(REGEXMATCH(I3:I45, ""\(412\)""), 1, 0))) = 1, ""Not Available"", SUM(ARRAYFORMULA(IF(REGEXMATCH(I3:I45, ""\(412\)""), 1, 0))) = 0, ""Available"", SUM(ARRAYFORMULA(IF(REGEXMATCH(I3:I45, ""\(412\)""), 1, 0))) &gt;= 2, ""Overlapped"")"),"Available")</f>
        <v>Available</v>
      </c>
      <c r="J55" s="21" t="str">
        <f>IFERROR(__xludf.DUMMYFUNCTION("IFS(SUM(ARRAYFORMULA(IF(REGEXMATCH(J3:J45, ""\(412\)""), 1, 0))) = 1, ""Not Available"", SUM(ARRAYFORMULA(IF(REGEXMATCH(J3:J45, ""\(412\)""), 1, 0))) = 0, ""Available"", SUM(ARRAYFORMULA(IF(REGEXMATCH(J3:J45, ""\(412\)""), 1, 0))) &gt;= 2, ""Overlapped"")"),"Available")</f>
        <v>Available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21">
        <v>413.0</v>
      </c>
      <c r="D56" s="21" t="str">
        <f>IFERROR(__xludf.DUMMYFUNCTION("IFS(SUM(ARRAYFORMULA(IF(REGEXMATCH(D3:D45, ""\(413\)""), 1, 0))) = 1, ""Not Available"", SUM(ARRAYFORMULA(IF(REGEXMATCH(D3:D45, ""\(413\)""), 1, 0))) = 0, ""Available"", SUM(ARRAYFORMULA(IF(REGEXMATCH(D3:D45, ""\(413\)""), 1, 0))) &gt;= 2, ""Overlapped"")"),"Not Available")</f>
        <v>Not Available</v>
      </c>
      <c r="E56" s="21" t="str">
        <f>IFERROR(__xludf.DUMMYFUNCTION("IFS(SUM(ARRAYFORMULA(IF(REGEXMATCH(E3:E45, ""\(413\)""), 1, 0))) = 1, ""Not Available"", SUM(ARRAYFORMULA(IF(REGEXMATCH(E3:E45, ""\(413\)""), 1, 0))) = 0, ""Available"", SUM(ARRAYFORMULA(IF(REGEXMATCH(E3:E45, ""\(413\)""), 1, 0))) &gt;= 2, ""Overlapped"")"),"Not Available")</f>
        <v>Not Available</v>
      </c>
      <c r="F56" s="21" t="str">
        <f>IFERROR(__xludf.DUMMYFUNCTION("IFS(SUM(ARRAYFORMULA(IF(REGEXMATCH(F3:F45, ""\(413\)""), 1, 0))) = 1, ""Not Available"", SUM(ARRAYFORMULA(IF(REGEXMATCH(F3:F45, ""\(413\)""), 1, 0))) = 0, ""Available"", SUM(ARRAYFORMULA(IF(REGEXMATCH(F3:F45, ""\(413\)""), 1, 0))) &gt;= 2, ""Overlapped"")"),"Not Available")</f>
        <v>Not Available</v>
      </c>
      <c r="G56" s="43"/>
      <c r="H56" s="21" t="str">
        <f>IFERROR(__xludf.DUMMYFUNCTION("IFS(SUM(ARRAYFORMULA(IF(REGEXMATCH(H3:H45, ""\(413\)""), 1, 0))) = 1, ""Not Available"", SUM(ARRAYFORMULA(IF(REGEXMATCH(H3:H45, ""\(413\)""), 1, 0))) = 0, ""Available"", SUM(ARRAYFORMULA(IF(REGEXMATCH(H3:H45, ""\(413\)""), 1, 0))) &gt;= 2, ""Overlapped"")"),"Not Available")</f>
        <v>Not Available</v>
      </c>
      <c r="I56" s="21" t="str">
        <f>IFERROR(__xludf.DUMMYFUNCTION("IFS(SUM(ARRAYFORMULA(IF(REGEXMATCH(I3:I45, ""\(413\)""), 1, 0))) = 1, ""Not Available"", SUM(ARRAYFORMULA(IF(REGEXMATCH(I3:I45, ""\(413\)""), 1, 0))) = 0, ""Available"", SUM(ARRAYFORMULA(IF(REGEXMATCH(I3:I45, ""\(413\)""), 1, 0))) &gt;= 2, ""Overlapped"")"),"Not Available")</f>
        <v>Not Available</v>
      </c>
      <c r="J56" s="21" t="str">
        <f>IFERROR(__xludf.DUMMYFUNCTION("IFS(SUM(ARRAYFORMULA(IF(REGEXMATCH(J3:J45, ""\(413\)""), 1, 0))) = 1, ""Not Available"", SUM(ARRAYFORMULA(IF(REGEXMATCH(J3:J45, ""\(413\)""), 1, 0))) = 0, ""Available"", SUM(ARRAYFORMULA(IF(REGEXMATCH(J3:J45, ""\(413\)""), 1, 0))) &gt;= 2, ""Overlapped"")"),"Not Available")</f>
        <v>Not Available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21">
        <v>414.0</v>
      </c>
      <c r="D57" s="52" t="str">
        <f>IFERROR(__xludf.DUMMYFUNCTION("IFS(SUM(ARRAYFORMULA(IF(REGEXMATCH(D3:D45, ""\(414\)""), 1, 0))) = 1, ""Not Available"", SUM(ARRAYFORMULA(IF(REGEXMATCH(D3:D45, ""\(414\)""), 1, 0))) = 0, ""Available"", SUM(ARRAYFORMULA(IF(REGEXMATCH(D3:D45, ""\(414\)""), 1, 0))) &gt;= 2, ""Overlapped"")"),"Not Available")</f>
        <v>Not Available</v>
      </c>
      <c r="E57" s="52" t="str">
        <f>IFERROR(__xludf.DUMMYFUNCTION("IFS(SUM(ARRAYFORMULA(IF(REGEXMATCH(E3:E45, ""\(414\)""), 1, 0))) = 1, ""Not Available"", SUM(ARRAYFORMULA(IF(REGEXMATCH(E3:E45, ""\(414\)""), 1, 0))) = 0, ""Available"", SUM(ARRAYFORMULA(IF(REGEXMATCH(E3:E45, ""\(414\)""), 1, 0))) &gt;= 2, ""Overlapped"")"),"Not Available")</f>
        <v>Not Available</v>
      </c>
      <c r="F57" s="52" t="str">
        <f>IFERROR(__xludf.DUMMYFUNCTION("IFS(SUM(ARRAYFORMULA(IF(REGEXMATCH(F3:F45, ""\(414\)""), 1, 0))) = 1, ""Not Available"", SUM(ARRAYFORMULA(IF(REGEXMATCH(F3:F45, ""\(414\)""), 1, 0))) = 0, ""Available"", SUM(ARRAYFORMULA(IF(REGEXMATCH(F3:F45, ""\(414\)""), 1, 0))) &gt;= 2, ""Overlapped"")"),"Not Available")</f>
        <v>Not Available</v>
      </c>
      <c r="G57" s="43"/>
      <c r="H57" s="52" t="str">
        <f>IFERROR(__xludf.DUMMYFUNCTION("IFS(SUM(ARRAYFORMULA(IF(REGEXMATCH(H3:H45, ""\(414\)""), 1, 0))) = 1, ""Not Available"", SUM(ARRAYFORMULA(IF(REGEXMATCH(H3:H45, ""\(414\)""), 1, 0))) = 0, ""Available"", SUM(ARRAYFORMULA(IF(REGEXMATCH(H3:H45, ""\(414\)""), 1, 0))) &gt;= 2, ""Overlapped"")"),"Not Available")</f>
        <v>Not Available</v>
      </c>
      <c r="I57" s="52" t="str">
        <f>IFERROR(__xludf.DUMMYFUNCTION("IFS(SUM(ARRAYFORMULA(IF(REGEXMATCH(I3:I45, ""\(414\)""), 1, 0))) = 1, ""Not Available"", SUM(ARRAYFORMULA(IF(REGEXMATCH(I3:I45, ""\(414\)""), 1, 0))) = 0, ""Available"", SUM(ARRAYFORMULA(IF(REGEXMATCH(I3:I45, ""\(414\)""), 1, 0))) &gt;= 2, ""Overlapped"")"),"Not Available")</f>
        <v>Not Available</v>
      </c>
      <c r="J57" s="52" t="str">
        <f>IFERROR(__xludf.DUMMYFUNCTION("IFS(SUM(ARRAYFORMULA(IF(REGEXMATCH(J3:J45, ""\(414\)""), 1, 0))) = 1, ""Not Available"", SUM(ARRAYFORMULA(IF(REGEXMATCH(J3:J45, ""\(414\)""), 1, 0))) = 0, ""Available"", SUM(ARRAYFORMULA(IF(REGEXMATCH(J3:J45, ""\(414\)""), 1, 0))) &gt;= 2, ""Overlapped"")"),"Available")</f>
        <v>Available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21">
        <v>509.0</v>
      </c>
      <c r="D58" s="21" t="str">
        <f>IFERROR(__xludf.DUMMYFUNCTION("IFS(SUM(ARRAYFORMULA(IF(REGEXMATCH(D3:D45, ""\(509\)""), 1, 0))) = 1, ""Not Available"", SUM(ARRAYFORMULA(IF(REGEXMATCH(D3:D45, ""\(509\)""), 1, 0))) = 0, ""Available"", SUM(ARRAYFORMULA(IF(REGEXMATCH(D3:D45, ""\(509\)""), 1, 0))) &gt;= 2, ""Overlapped"")"),"Not Available")</f>
        <v>Not Available</v>
      </c>
      <c r="E58" s="21" t="str">
        <f>IFERROR(__xludf.DUMMYFUNCTION("IFS(SUM(ARRAYFORMULA(IF(REGEXMATCH(E3:E45, ""\(509\)""), 1, 0))) = 1, ""Not Available"", SUM(ARRAYFORMULA(IF(REGEXMATCH(E3:E45, ""\(509\)""), 1, 0))) = 0, ""Available"", SUM(ARRAYFORMULA(IF(REGEXMATCH(E3:E45, ""\(509\)""), 1, 0))) &gt;= 2, ""Overlapped"")"),"Not Available")</f>
        <v>Not Available</v>
      </c>
      <c r="F58" s="21" t="str">
        <f>IFERROR(__xludf.DUMMYFUNCTION("IFS(SUM(ARRAYFORMULA(IF(REGEXMATCH(F3:F45, ""\(509\)""), 1, 0))) = 1, ""Not Available"", SUM(ARRAYFORMULA(IF(REGEXMATCH(F3:F45, ""\(509\)""), 1, 0))) = 0, ""Available"", SUM(ARRAYFORMULA(IF(REGEXMATCH(F3:F45, ""\(509\)""), 1, 0))) &gt;= 2, ""Overlapped"")"),"Not Available")</f>
        <v>Not Available</v>
      </c>
      <c r="G58" s="43"/>
      <c r="H58" s="21" t="str">
        <f>IFERROR(__xludf.DUMMYFUNCTION("IFS(SUM(ARRAYFORMULA(IF(REGEXMATCH(H3:H45, ""\(509\)""), 1, 0))) = 1, ""Not Available"", SUM(ARRAYFORMULA(IF(REGEXMATCH(H3:H45, ""\(509\)""), 1, 0))) = 0, ""Available"", SUM(ARRAYFORMULA(IF(REGEXMATCH(H3:H45, ""\(509\)""), 1, 0))) &gt;= 2, ""Overlapped"")"),"Not Available")</f>
        <v>Not Available</v>
      </c>
      <c r="I58" s="21" t="str">
        <f>IFERROR(__xludf.DUMMYFUNCTION("IFS(SUM(ARRAYFORMULA(IF(REGEXMATCH(I3:I45, ""\(509\)""), 1, 0))) = 1, ""Not Available"", SUM(ARRAYFORMULA(IF(REGEXMATCH(I3:I45, ""\(509\)""), 1, 0))) = 0, ""Available"", SUM(ARRAYFORMULA(IF(REGEXMATCH(I3:I45, ""\(509\)""), 1, 0))) &gt;= 2, ""Overlapped"")"),"Not Available")</f>
        <v>Not Available</v>
      </c>
      <c r="J58" s="21" t="str">
        <f>IFERROR(__xludf.DUMMYFUNCTION("IFS(SUM(ARRAYFORMULA(IF(REGEXMATCH(J3:J45, ""\(509\)""), 1, 0))) = 1, ""Not Available"", SUM(ARRAYFORMULA(IF(REGEXMATCH(J3:J45, ""\(509\)""), 1, 0))) = 0, ""Available"", SUM(ARRAYFORMULA(IF(REGEXMATCH(J3:J45, ""\(509\)""), 1, 0))) &gt;= 2, ""Overlapped"")"),"Available")</f>
        <v>Available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21">
        <v>511.0</v>
      </c>
      <c r="D59" s="21" t="str">
        <f>IFERROR(__xludf.DUMMYFUNCTION("IFS(SUM(ARRAYFORMULA(IF(REGEXMATCH(D3:D45, ""\(511\)""), 1, 0))) = 1, ""Not Available"", SUM(ARRAYFORMULA(IF(REGEXMATCH(D3:D45, ""\(511\)""), 1, 0))) = 0, ""Available"", SUM(ARRAYFORMULA(IF(REGEXMATCH(D3:D45, ""\(511\)""), 1, 0))) &gt;= 2, ""Overlapped"")"),"Not Available")</f>
        <v>Not Available</v>
      </c>
      <c r="E59" s="21" t="str">
        <f>IFERROR(__xludf.DUMMYFUNCTION("IFS(SUM(ARRAYFORMULA(IF(REGEXMATCH(E3:E45, ""\(511\)""), 1, 0))) = 1, ""Not Available"", SUM(ARRAYFORMULA(IF(REGEXMATCH(E3:E45, ""\(511\)""), 1, 0))) = 0, ""Available"", SUM(ARRAYFORMULA(IF(REGEXMATCH(E3:E45, ""\(511\)""), 1, 0))) &gt;= 2, ""Overlapped"")"),"Not Available")</f>
        <v>Not Available</v>
      </c>
      <c r="F59" s="21" t="str">
        <f>IFERROR(__xludf.DUMMYFUNCTION("IFS(SUM(ARRAYFORMULA(IF(REGEXMATCH(F3:F45, ""\(511\)""), 1, 0))) = 1, ""Not Available"", SUM(ARRAYFORMULA(IF(REGEXMATCH(F3:F45, ""\(511\)""), 1, 0))) = 0, ""Available"", SUM(ARRAYFORMULA(IF(REGEXMATCH(F3:F45, ""\(511\)""), 1, 0))) &gt;= 2, ""Overlapped"")"),"Not Available")</f>
        <v>Not Available</v>
      </c>
      <c r="G59" s="43"/>
      <c r="H59" s="21" t="str">
        <f>IFERROR(__xludf.DUMMYFUNCTION("IFS(SUM(ARRAYFORMULA(IF(REGEXMATCH(H3:H45, ""\(511\)""), 1, 0))) = 1, ""Not Available"", SUM(ARRAYFORMULA(IF(REGEXMATCH(H3:H45, ""\(511\)""), 1, 0))) = 0, ""Available"", SUM(ARRAYFORMULA(IF(REGEXMATCH(H3:H45, ""\(511\)""), 1, 0))) &gt;= 2, ""Overlapped"")"),"Not Available")</f>
        <v>Not Available</v>
      </c>
      <c r="I59" s="21" t="str">
        <f>IFERROR(__xludf.DUMMYFUNCTION("IFS(SUM(ARRAYFORMULA(IF(REGEXMATCH(I3:I45, ""\(511\)""), 1, 0))) = 1, ""Not Available"", SUM(ARRAYFORMULA(IF(REGEXMATCH(I3:I45, ""\(511\)""), 1, 0))) = 0, ""Available"", SUM(ARRAYFORMULA(IF(REGEXMATCH(I3:I45, ""\(511\)""), 1, 0))) &gt;= 2, ""Overlapped"")"),"Not Available")</f>
        <v>Not Available</v>
      </c>
      <c r="J59" s="21" t="str">
        <f>IFERROR(__xludf.DUMMYFUNCTION("IFS(SUM(ARRAYFORMULA(IF(REGEXMATCH(J3:J45, ""\(511\)""), 1, 0))) = 1, ""Not Available"", SUM(ARRAYFORMULA(IF(REGEXMATCH(J3:J45, ""\(511\)""), 1, 0))) = 0, ""Available"", SUM(ARRAYFORMULA(IF(REGEXMATCH(J3:J45, ""\(511\)""), 1, 0))) &gt;= 2, ""Overlapped"")"),"Available")</f>
        <v>Available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21">
        <v>512.0</v>
      </c>
      <c r="D60" s="21" t="str">
        <f>IFERROR(__xludf.DUMMYFUNCTION("IFS(SUM(ARRAYFORMULA(IF(REGEXMATCH(D3:D45, ""\(512\)""), 1, 0))) = 1, ""Not Available"", SUM(ARRAYFORMULA(IF(REGEXMATCH(D3:D45, ""\(512\)""), 1, 0))) = 0, ""Available"", SUM(ARRAYFORMULA(IF(REGEXMATCH(D3:D45, ""\(512\)""), 1, 0))) &gt;= 2, ""Overlapped"")"),"Not Available")</f>
        <v>Not Available</v>
      </c>
      <c r="E60" s="21" t="str">
        <f>IFERROR(__xludf.DUMMYFUNCTION("IFS(SUM(ARRAYFORMULA(IF(REGEXMATCH(E3:E45, ""\(512\)""), 1, 0))) = 1, ""Not Available"", SUM(ARRAYFORMULA(IF(REGEXMATCH(E3:E45, ""\(512\)""), 1, 0))) = 0, ""Available"", SUM(ARRAYFORMULA(IF(REGEXMATCH(E3:E45, ""\(512\)""), 1, 0))) &gt;= 2, ""Overlapped"")"),"Not Available")</f>
        <v>Not Available</v>
      </c>
      <c r="F60" s="21" t="str">
        <f>IFERROR(__xludf.DUMMYFUNCTION("IFS(SUM(ARRAYFORMULA(IF(REGEXMATCH(F3:F45, ""\(512\)""), 1, 0))) = 1, ""Not Available"", SUM(ARRAYFORMULA(IF(REGEXMATCH(F3:F45, ""\(512\)""), 1, 0))) = 0, ""Available"", SUM(ARRAYFORMULA(IF(REGEXMATCH(F3:F45, ""\(512\)""), 1, 0))) &gt;= 2, ""Overlapped"")"),"Not Available")</f>
        <v>Not Available</v>
      </c>
      <c r="G60" s="43"/>
      <c r="H60" s="21" t="str">
        <f>IFERROR(__xludf.DUMMYFUNCTION("IFS(SUM(ARRAYFORMULA(IF(REGEXMATCH(H3:H45, ""\(512\)""), 1, 0))) = 1, ""Not Available"", SUM(ARRAYFORMULA(IF(REGEXMATCH(H3:H45, ""\(512\)""), 1, 0))) = 0, ""Available"", SUM(ARRAYFORMULA(IF(REGEXMATCH(H3:H45, ""\(512\)""), 1, 0))) &gt;= 2, ""Overlapped"")"),"Not Available")</f>
        <v>Not Available</v>
      </c>
      <c r="I60" s="21" t="str">
        <f>IFERROR(__xludf.DUMMYFUNCTION("IFS(SUM(ARRAYFORMULA(IF(REGEXMATCH(I3:I45, ""\(512\)""), 1, 0))) = 1, ""Not Available"", SUM(ARRAYFORMULA(IF(REGEXMATCH(I3:I45, ""\(512\)""), 1, 0))) = 0, ""Available"", SUM(ARRAYFORMULA(IF(REGEXMATCH(I3:I45, ""\(512\)""), 1, 0))) &gt;= 2, ""Overlapped"")"),"Not Available")</f>
        <v>Not Available</v>
      </c>
      <c r="J60" s="21" t="str">
        <f>IFERROR(__xludf.DUMMYFUNCTION("IFS(SUM(ARRAYFORMULA(IF(REGEXMATCH(J3:J45, ""\(512\)""), 1, 0))) = 1, ""Not Available"", SUM(ARRAYFORMULA(IF(REGEXMATCH(J3:J45, ""\(512\)""), 1, 0))) = 0, ""Available"", SUM(ARRAYFORMULA(IF(REGEXMATCH(J3:J45, ""\(512\)""), 1, 0))) &gt;= 2, ""Overlapped"")"),"Available")</f>
        <v>Available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21">
        <v>513.0</v>
      </c>
      <c r="D61" s="21" t="str">
        <f>IFERROR(__xludf.DUMMYFUNCTION("IFS(SUM(ARRAYFORMULA(IF(REGEXMATCH(D3:D45, ""\(513\)""), 1, 0))) = 1, ""Not Available"", SUM(ARRAYFORMULA(IF(REGEXMATCH(D3:D45, ""\(513\)""), 1, 0))) = 0, ""Available"", SUM(ARRAYFORMULA(IF(REGEXMATCH(D3:D45, ""\(513\)""), 1, 0))) &gt;= 2, ""Overlapped"")"),"Not Available")</f>
        <v>Not Available</v>
      </c>
      <c r="E61" s="21" t="str">
        <f>IFERROR(__xludf.DUMMYFUNCTION("IFS(SUM(ARRAYFORMULA(IF(REGEXMATCH(E3:E45, ""\(513\)""), 1, 0))) = 1, ""Not Available"", SUM(ARRAYFORMULA(IF(REGEXMATCH(E3:E45, ""\(513\)""), 1, 0))) = 0, ""Available"", SUM(ARRAYFORMULA(IF(REGEXMATCH(E3:E45, ""\(513\)""), 1, 0))) &gt;= 2, ""Overlapped"")"),"Not Available")</f>
        <v>Not Available</v>
      </c>
      <c r="F61" s="21" t="str">
        <f>IFERROR(__xludf.DUMMYFUNCTION("IFS(SUM(ARRAYFORMULA(IF(REGEXMATCH(F3:F45, ""\(513\)""), 1, 0))) = 1, ""Not Available"", SUM(ARRAYFORMULA(IF(REGEXMATCH(F3:F45, ""\(513\)""), 1, 0))) = 0, ""Available"", SUM(ARRAYFORMULA(IF(REGEXMATCH(F3:F45, ""\(513\)""), 1, 0))) &gt;= 2, ""Overlapped"")"),"Not Available")</f>
        <v>Not Available</v>
      </c>
      <c r="G61" s="43"/>
      <c r="H61" s="21" t="str">
        <f>IFERROR(__xludf.DUMMYFUNCTION("IFS(SUM(ARRAYFORMULA(IF(REGEXMATCH(H3:H45, ""\(513\)""), 1, 0))) = 1, ""Not Available"", SUM(ARRAYFORMULA(IF(REGEXMATCH(H3:H45, ""\(513\)""), 1, 0))) = 0, ""Available"", SUM(ARRAYFORMULA(IF(REGEXMATCH(H3:H45, ""\(513\)""), 1, 0))) &gt;= 2, ""Overlapped"")"),"Not Available")</f>
        <v>Not Available</v>
      </c>
      <c r="I61" s="21" t="str">
        <f>IFERROR(__xludf.DUMMYFUNCTION("IFS(SUM(ARRAYFORMULA(IF(REGEXMATCH(I3:I45, ""\(513\)""), 1, 0))) = 1, ""Not Available"", SUM(ARRAYFORMULA(IF(REGEXMATCH(I3:I45, ""\(513\)""), 1, 0))) = 0, ""Available"", SUM(ARRAYFORMULA(IF(REGEXMATCH(I3:I45, ""\(513\)""), 1, 0))) &gt;= 2, ""Overlapped"")"),"Not Available")</f>
        <v>Not Available</v>
      </c>
      <c r="J61" s="21" t="str">
        <f>IFERROR(__xludf.DUMMYFUNCTION("IFS(SUM(ARRAYFORMULA(IF(REGEXMATCH(J3:J45, ""\(513\)""), 1, 0))) = 1, ""Not Available"", SUM(ARRAYFORMULA(IF(REGEXMATCH(J3:J45, ""\(513\)""), 1, 0))) = 0, ""Available"", SUM(ARRAYFORMULA(IF(REGEXMATCH(J3:J45, ""\(513\)""), 1, 0))) &gt;= 2, ""Overlapped"")"),"Available")</f>
        <v>Available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21">
        <v>514.0</v>
      </c>
      <c r="D62" s="21" t="str">
        <f>IFERROR(__xludf.DUMMYFUNCTION("IFS(SUM(ARRAYFORMULA(IF(REGEXMATCH(D3:D45, ""\(514\)""), 1, 0))) = 1, ""Not Available"", SUM(ARRAYFORMULA(IF(REGEXMATCH(D3:D45, ""\(514\)""), 1, 0))) = 0, ""Available"", SUM(ARRAYFORMULA(IF(REGEXMATCH(D3:D45, ""\(514\)""), 1, 0))) &gt;= 2, ""Overlapped"")"),"Not Available")</f>
        <v>Not Available</v>
      </c>
      <c r="E62" s="21" t="str">
        <f>IFERROR(__xludf.DUMMYFUNCTION("IFS(SUM(ARRAYFORMULA(IF(REGEXMATCH(E3:E45, ""\(514\)""), 1, 0))) = 1, ""Not Available"", SUM(ARRAYFORMULA(IF(REGEXMATCH(E3:E45, ""\(514\)""), 1, 0))) = 0, ""Available"", SUM(ARRAYFORMULA(IF(REGEXMATCH(E3:E45, ""\(514\)""), 1, 0))) &gt;= 2, ""Overlapped"")"),"Not Available")</f>
        <v>Not Available</v>
      </c>
      <c r="F62" s="21" t="str">
        <f>IFERROR(__xludf.DUMMYFUNCTION("IFS(SUM(ARRAYFORMULA(IF(REGEXMATCH(F3:F45, ""\(514\)""), 1, 0))) = 1, ""Not Available"", SUM(ARRAYFORMULA(IF(REGEXMATCH(F3:F45, ""\(514\)""), 1, 0))) = 0, ""Available"", SUM(ARRAYFORMULA(IF(REGEXMATCH(F3:F45, ""\(514\)""), 1, 0))) &gt;= 2, ""Overlapped"")"),"Not Available")</f>
        <v>Not Available</v>
      </c>
      <c r="G62" s="43"/>
      <c r="H62" s="21" t="str">
        <f>IFERROR(__xludf.DUMMYFUNCTION("IFS(SUM(ARRAYFORMULA(IF(REGEXMATCH(H3:H45, ""\(514\)""), 1, 0))) = 1, ""Not Available"", SUM(ARRAYFORMULA(IF(REGEXMATCH(H3:H45, ""\(514\)""), 1, 0))) = 0, ""Available"", SUM(ARRAYFORMULA(IF(REGEXMATCH(H3:H45, ""\(514\)""), 1, 0))) &gt;= 2, ""Overlapped"")"),"Available")</f>
        <v>Available</v>
      </c>
      <c r="I62" s="21" t="str">
        <f>IFERROR(__xludf.DUMMYFUNCTION("IFS(SUM(ARRAYFORMULA(IF(REGEXMATCH(I3:I45, ""\(514\)""), 1, 0))) = 1, ""Not Available"", SUM(ARRAYFORMULA(IF(REGEXMATCH(I3:I45, ""\(514\)""), 1, 0))) = 0, ""Available"", SUM(ARRAYFORMULA(IF(REGEXMATCH(I3:I45, ""\(514\)""), 1, 0))) &gt;= 2, ""Overlapped"")"),"Available")</f>
        <v>Available</v>
      </c>
      <c r="J62" s="21" t="str">
        <f>IFERROR(__xludf.DUMMYFUNCTION("IFS(SUM(ARRAYFORMULA(IF(REGEXMATCH(J3:J45, ""\(514\)""), 1, 0))) = 1, ""Not Available"", SUM(ARRAYFORMULA(IF(REGEXMATCH(J3:J45, ""\(514\)""), 1, 0))) = 0, ""Available"", SUM(ARRAYFORMULA(IF(REGEXMATCH(J3:J45, ""\(514\)""), 1, 0))) &gt;= 2, ""Overlapped"")"),"Available")</f>
        <v>Available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21">
        <v>812.0</v>
      </c>
      <c r="D63" s="52" t="str">
        <f>IFERROR(__xludf.DUMMYFUNCTION("IFS(SUM(ARRAYFORMULA(IF(REGEXMATCH(D3:D45, ""\(812\)""), 1, 0))) = 1, ""Not Available"", SUM(ARRAYFORMULA(IF(REGEXMATCH(D3:D45, ""\(812\)""), 1, 0))) = 0, ""Available"", SUM(ARRAYFORMULA(IF(REGEXMATCH(D3:D45, ""\(812\)""), 1, 0))) &gt;= 2, ""Overlapped"")"),"Not Available")</f>
        <v>Not Available</v>
      </c>
      <c r="E63" s="52" t="str">
        <f>IFERROR(__xludf.DUMMYFUNCTION("IFS(SUM(ARRAYFORMULA(IF(REGEXMATCH(E3:E45, ""\(812\)""), 1, 0))) = 1, ""Not Available"", SUM(ARRAYFORMULA(IF(REGEXMATCH(E3:E45, ""\(812\)""), 1, 0))) = 0, ""Available"", SUM(ARRAYFORMULA(IF(REGEXMATCH(E3:E45, ""\(812\)""), 1, 0))) &gt;= 2, ""Overlapped"")"),"Not Available")</f>
        <v>Not Available</v>
      </c>
      <c r="F63" s="52" t="str">
        <f>IFERROR(__xludf.DUMMYFUNCTION("IFS(SUM(ARRAYFORMULA(IF(REGEXMATCH(F3:F45, ""\(812\)""), 1, 0))) = 1, ""Not Available"", SUM(ARRAYFORMULA(IF(REGEXMATCH(F3:F45, ""\(812\)""), 1, 0))) = 0, ""Available"", SUM(ARRAYFORMULA(IF(REGEXMATCH(F3:F45, ""\(812\)""), 1, 0))) &gt;= 2, ""Overlapped"")"),"Not Available")</f>
        <v>Not Available</v>
      </c>
      <c r="G63" s="43"/>
      <c r="H63" s="52" t="str">
        <f>IFERROR(__xludf.DUMMYFUNCTION("IFS(SUM(ARRAYFORMULA(IF(REGEXMATCH(H3:H45, ""\(812\)""), 1, 0))) = 1, ""Not Available"", SUM(ARRAYFORMULA(IF(REGEXMATCH(H3:H45, ""\(812\)""), 1, 0))) = 0, ""Available"", SUM(ARRAYFORMULA(IF(REGEXMATCH(H3:H45, ""\(812\)""), 1, 0))) &gt;= 2, ""Overlapped"")"),"Not Available")</f>
        <v>Not Available</v>
      </c>
      <c r="I63" s="52" t="str">
        <f>IFERROR(__xludf.DUMMYFUNCTION("IFS(SUM(ARRAYFORMULA(IF(REGEXMATCH(I3:I45, ""\(812\)""), 1, 0))) = 1, ""Not Available"", SUM(ARRAYFORMULA(IF(REGEXMATCH(I3:I45, ""\(812\)""), 1, 0))) = 0, ""Available"", SUM(ARRAYFORMULA(IF(REGEXMATCH(I3:I45, ""\(812\)""), 1, 0))) &gt;= 2, ""Overlapped"")"),"Not Available")</f>
        <v>Not Available</v>
      </c>
      <c r="J63" s="52" t="str">
        <f>IFERROR(__xludf.DUMMYFUNCTION("IFS(SUM(ARRAYFORMULA(IF(REGEXMATCH(J3:J45, ""\(812\)""), 1, 0))) = 1, ""Not Available"", SUM(ARRAYFORMULA(IF(REGEXMATCH(J3:J45, ""\(812\)""), 1, 0))) = 0, ""Available"", SUM(ARRAYFORMULA(IF(REGEXMATCH(J3:J45, ""\(812\)""), 1, 0))) &gt;= 2, ""Overlapped"")"),"Not Available")</f>
        <v>Not Available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21">
        <v>814.0</v>
      </c>
      <c r="D64" s="52" t="str">
        <f>IFERROR(__xludf.DUMMYFUNCTION("IFS(SUM(ARRAYFORMULA(IF(REGEXMATCH(D3:D45, ""\(814\)""), 1, 0))) = 1, ""Not Available"", SUM(ARRAYFORMULA(IF(REGEXMATCH(D3:D45, ""\(814\)""), 1, 0))) = 0, ""Available"", SUM(ARRAYFORMULA(IF(REGEXMATCH(D3:D45, ""\(814\)""), 1, 0))) &gt;= 2, ""Overlapped"")"),"Available")</f>
        <v>Available</v>
      </c>
      <c r="E64" s="52" t="str">
        <f>IFERROR(__xludf.DUMMYFUNCTION("IFS(SUM(ARRAYFORMULA(IF(REGEXMATCH(E3:E45, ""\(814\)""), 1, 0))) = 1, ""Not Available"", SUM(ARRAYFORMULA(IF(REGEXMATCH(E3:E45, ""\(814\)""), 1, 0))) = 0, ""Available"", SUM(ARRAYFORMULA(IF(REGEXMATCH(E3:E45, ""\(814\)""), 1, 0))) &gt;= 2, ""Overlapped"")"),"Available")</f>
        <v>Available</v>
      </c>
      <c r="F64" s="52" t="str">
        <f>IFERROR(__xludf.DUMMYFUNCTION("IFS(SUM(ARRAYFORMULA(IF(REGEXMATCH(F3:F45, ""\(814\)""), 1, 0))) = 1, ""Not Available"", SUM(ARRAYFORMULA(IF(REGEXMATCH(F3:F45, ""\(814\)""), 1, 0))) = 0, ""Available"", SUM(ARRAYFORMULA(IF(REGEXMATCH(F3:F45, ""\(814\)""), 1, 0))) &gt;= 2, ""Overlapped"")"),"Not Available")</f>
        <v>Not Available</v>
      </c>
      <c r="G64" s="43"/>
      <c r="H64" s="52" t="str">
        <f>IFERROR(__xludf.DUMMYFUNCTION("IFS(SUM(ARRAYFORMULA(IF(REGEXMATCH(H4:H45, ""\(814\)""), 1, 0))) = 1, ""Not Available"", SUM(ARRAYFORMULA(IF(REGEXMATCH(H4:H45, ""\(814\)""), 1, 0))) = 0, ""Available"", SUM(ARRAYFORMULA(IF(REGEXMATCH(H4:H45, ""\(814\)""), 1, 0))) &gt;= 2, ""Overlapped"")"),"Not Available")</f>
        <v>Not Available</v>
      </c>
      <c r="I64" s="52" t="str">
        <f>IFERROR(__xludf.DUMMYFUNCTION("IFS(SUM(ARRAYFORMULA(IF(REGEXMATCH(I3:I45, ""\(814\)""), 1, 0))) = 1, ""Not Available"", SUM(ARRAYFORMULA(IF(REGEXMATCH(I3:I45, ""\(814\)""), 1, 0))) = 0, ""Available"", SUM(ARRAYFORMULA(IF(REGEXMATCH(I3:I45, ""\(814\)""), 1, 0))) &gt;= 2, ""Overlapped"")"),"Not Available")</f>
        <v>Not Available</v>
      </c>
      <c r="J64" s="52" t="str">
        <f>IFERROR(__xludf.DUMMYFUNCTION("IFS(SUM(ARRAYFORMULA(IF(REGEXMATCH(J3:J45, ""\(814\)""), 1, 0))) = 1, ""Not Available"", SUM(ARRAYFORMULA(IF(REGEXMATCH(J3:J45, ""\(814\)""), 1, 0))) = 0, ""Available"", SUM(ARRAYFORMULA(IF(REGEXMATCH(J3:J45, ""\(814\)""), 1, 0))) &gt;= 2, ""Overlapped"")"),"Available")</f>
        <v>Available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19">
        <v>1011.0</v>
      </c>
      <c r="D65" s="21" t="str">
        <f>IFERROR(__xludf.DUMMYFUNCTION("IFS(SUM(ARRAYFORMULA(IF(REGEXMATCH(D3:D45, ""\(1011\)""), 1, 0))) = 1, ""Not Available"", SUM(ARRAYFORMULA(IF(REGEXMATCH(D3:D45, ""\(1011\)""), 1, 0))) = 0, ""Available"", SUM(ARRAYFORMULA(IF(REGEXMATCH(D3:D45, ""\(1011\)""), 1, 0))) &gt;= 2, ""Overlapped"")"),"Available")</f>
        <v>Available</v>
      </c>
      <c r="E65" s="21" t="str">
        <f>IFERROR(__xludf.DUMMYFUNCTION("IFS(SUM(ARRAYFORMULA(IF(REGEXMATCH(E3:E45, ""\(1011\)""), 1, 0))) = 1, ""Not Available"", SUM(ARRAYFORMULA(IF(REGEXMATCH(E3:E45, ""\(1011\)""), 1, 0))) = 0, ""Available"", SUM(ARRAYFORMULA(IF(REGEXMATCH(E3:E45, ""\(1011\)""), 1, 0))) &gt;= 2, ""Overlapped"")"),"Not Available")</f>
        <v>Not Available</v>
      </c>
      <c r="F65" s="21" t="str">
        <f>IFERROR(__xludf.DUMMYFUNCTION("IFS(SUM(ARRAYFORMULA(IF(REGEXMATCH(F3:F45, ""\(1011\)""), 1, 0))) = 1, ""Not Available"", SUM(ARRAYFORMULA(IF(REGEXMATCH(F3:F45, ""\(1011\)""), 1, 0))) = 0, ""Available"", SUM(ARRAYFORMULA(IF(REGEXMATCH(F3:F45, ""\(1011\)""), 1, 0))) &gt;= 2, ""Overlapped"")"),"Not Available")</f>
        <v>Not Available</v>
      </c>
      <c r="G65" s="43"/>
      <c r="H65" s="21" t="str">
        <f>IFERROR(__xludf.DUMMYFUNCTION("IFS(SUM(ARRAYFORMULA(IF(REGEXMATCH(H3:H45, ""\(1011\)""), 1, 0))) = 1, ""Not Available"", SUM(ARRAYFORMULA(IF(REGEXMATCH(H3:H45, ""\(1011\)""), 1, 0))) = 0, ""Available"", SUM(ARRAYFORMULA(IF(REGEXMATCH(H3:H45, ""\(1011\)""), 1, 0))) &gt;= 2, ""Overlapped"")"),"Not Available")</f>
        <v>Not Available</v>
      </c>
      <c r="I65" s="21" t="str">
        <f>IFERROR(__xludf.DUMMYFUNCTION("IFS(SUM(ARRAYFORMULA(IF(REGEXMATCH(I3:I45, ""\(1011\)""), 1, 0))) = 1, ""Not Available"", SUM(ARRAYFORMULA(IF(REGEXMATCH(I3:I45, ""\(1011\)""), 1, 0))) = 0, ""Available"", SUM(ARRAYFORMULA(IF(REGEXMATCH(I3:I45, ""\(1011\)""), 1, 0))) &gt;= 2, ""Overlapped"")"),"Not Available")</f>
        <v>Not Available</v>
      </c>
      <c r="J65" s="21" t="str">
        <f>IFERROR(__xludf.DUMMYFUNCTION("IFS(SUM(ARRAYFORMULA(IF(REGEXMATCH(J3:J45, ""\(1011\)""), 1, 0))) = 1, ""Not Available"", SUM(ARRAYFORMULA(IF(REGEXMATCH(J3:J45, ""\(1011\)""), 1, 0))) = 0, ""Available"", SUM(ARRAYFORMULA(IF(REGEXMATCH(J3:J45, ""\(1011\)""), 1, 0))) &gt;= 2, ""Overlapped"")"),"Available")</f>
        <v>Available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19">
        <v>1012.0</v>
      </c>
      <c r="D66" s="21" t="str">
        <f>IFERROR(__xludf.DUMMYFUNCTION("IFS(SUM(ARRAYFORMULA(IF(REGEXMATCH(D3:D45, ""\(1012\)""), 1, 0))) = 1, ""Not Available"", SUM(ARRAYFORMULA(IF(REGEXMATCH(D3:D45, ""\(1012\)""), 1, 0))) = 0, ""Available"", SUM(ARRAYFORMULA(IF(REGEXMATCH(D3:D45, ""\(1012\)""), 1, 0))) &gt;= 2, ""Overlapped"")"),"Not Available")</f>
        <v>Not Available</v>
      </c>
      <c r="E66" s="21" t="str">
        <f>IFERROR(__xludf.DUMMYFUNCTION("IFS(SUM(ARRAYFORMULA(IF(REGEXMATCH(E3:E45, ""\(1012\)""), 1, 0))) = 1, ""Not Available"", SUM(ARRAYFORMULA(IF(REGEXMATCH(E3:E45, ""\(1012\)""), 1, 0))) = 0, ""Available"", SUM(ARRAYFORMULA(IF(REGEXMATCH(E3:E45, ""\(1012\)""), 1, 0))) &gt;= 2, ""Overlapped"")"),"Not Available")</f>
        <v>Not Available</v>
      </c>
      <c r="F66" s="21" t="str">
        <f>IFERROR(__xludf.DUMMYFUNCTION("IFS(SUM(ARRAYFORMULA(IF(REGEXMATCH(F3:F45, ""\(1012\)""), 1, 0))) = 1, ""Not Available"", SUM(ARRAYFORMULA(IF(REGEXMATCH(F3:F45, ""\(1012\)""), 1, 0))) = 0, ""Available"", SUM(ARRAYFORMULA(IF(REGEXMATCH(F3:F45, ""\(1012\)""), 1, 0))) &gt;= 2, ""Overlapped"")"),"Not Available")</f>
        <v>Not Available</v>
      </c>
      <c r="G66" s="43"/>
      <c r="H66" s="21" t="str">
        <f>IFERROR(__xludf.DUMMYFUNCTION("IFS(SUM(ARRAYFORMULA(IF(REGEXMATCH(H3:H45, ""\(1012\)""), 1, 0))) = 1, ""Not Available"", SUM(ARRAYFORMULA(IF(REGEXMATCH(H3:H45, ""\(1012\)""), 1, 0))) = 0, ""Available"", SUM(ARRAYFORMULA(IF(REGEXMATCH(H3:H45, ""\(1012\)""), 1, 0))) &gt;= 2, ""Overlapped"")"),"Available")</f>
        <v>Available</v>
      </c>
      <c r="I66" s="21" t="str">
        <f>IFERROR(__xludf.DUMMYFUNCTION("IFS(SUM(ARRAYFORMULA(IF(REGEXMATCH(I3:I45, ""\(1012\)""), 1, 0))) = 1, ""Not Available"", SUM(ARRAYFORMULA(IF(REGEXMATCH(I3:I45, ""\(1012\)""), 1, 0))) = 0, ""Available"", SUM(ARRAYFORMULA(IF(REGEXMATCH(I3:I45, ""\(1012\)""), 1, 0))) &gt;= 2, ""Overlapped"")"),"Available")</f>
        <v>Available</v>
      </c>
      <c r="J66" s="21" t="str">
        <f>IFERROR(__xludf.DUMMYFUNCTION("IFS(SUM(ARRAYFORMULA(IF(REGEXMATCH(J3:J45, ""\(1012\)""), 1, 0))) = 1, ""Not Available"", SUM(ARRAYFORMULA(IF(REGEXMATCH(J3:J45, ""\(1012\)""), 1, 0))) = 0, ""Available"", SUM(ARRAYFORMULA(IF(REGEXMATCH(J3:J45, ""\(1012\)""), 1, 0))) &gt;= 2, ""Overlapped"")"),"Available")</f>
        <v>Available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18">
        <v>1013.0</v>
      </c>
      <c r="D67" s="53" t="str">
        <f>IFERROR(__xludf.DUMMYFUNCTION("IFS(SUM(ARRAYFORMULA(IF(REGEXMATCH(D3:D45, ""\(1013\)""), 1, 0))) = 1, ""Not Available"", SUM(ARRAYFORMULA(IF(REGEXMATCH(D3:D45, ""\(1013\)""), 1, 0))) = 0, ""Available"", SUM(ARRAYFORMULA(IF(REGEXMATCH(D3:D45, ""\(1013\)""), 1, 0))) &gt;= 2, ""Overlapped"")"),"Available")</f>
        <v>Available</v>
      </c>
      <c r="E67" s="53" t="str">
        <f>IFERROR(__xludf.DUMMYFUNCTION("IFS(SUM(ARRAYFORMULA(IF(REGEXMATCH(E3:E45, ""\(1013\)""), 1, 0))) = 1, ""Not Available"", SUM(ARRAYFORMULA(IF(REGEXMATCH(E3:E45, ""\(1013\)""), 1, 0))) = 0, ""Available"", SUM(ARRAYFORMULA(IF(REGEXMATCH(E3:E45, ""\(1013\)""), 1, 0))) &gt;= 2, ""Overlapped"")"),"Not Available")</f>
        <v>Not Available</v>
      </c>
      <c r="F67" s="53" t="str">
        <f>IFERROR(__xludf.DUMMYFUNCTION("IFS(SUM(ARRAYFORMULA(IF(REGEXMATCH(F3:F45, ""\(1013\)""), 1, 0))) = 1, ""Not Available"", SUM(ARRAYFORMULA(IF(REGEXMATCH(F3:F45, ""\(1013\)""), 1, 0))) = 0, ""Available"", SUM(ARRAYFORMULA(IF(REGEXMATCH(F3:F45, ""\(1013\)""), 1, 0))) &gt;= 2, ""Overlapped"")"),"Not Available")</f>
        <v>Not Available</v>
      </c>
      <c r="G67" s="54"/>
      <c r="H67" s="53" t="str">
        <f>IFERROR(__xludf.DUMMYFUNCTION("IFS(SUM(ARRAYFORMULA(IF(REGEXMATCH(H3:H45, ""\(1013\)""), 1, 0))) = 1, ""Not Available"", SUM(ARRAYFORMULA(IF(REGEXMATCH(H3:H45, ""\(1013\)""), 1, 0))) = 0, ""Available"", SUM(ARRAYFORMULA(IF(REGEXMATCH(H3:H45, ""\(1013\)""), 1, 0))) &gt;= 2, ""Overlapped"")"),"Available")</f>
        <v>Available</v>
      </c>
      <c r="I67" s="53" t="str">
        <f>IFERROR(__xludf.DUMMYFUNCTION("IFS(SUM(ARRAYFORMULA(IF(REGEXMATCH(I3:I45, ""\(1013\)""), 1, 0))) = 1, ""Not Available"", SUM(ARRAYFORMULA(IF(REGEXMATCH(I3:I45, ""\(1013\)""), 1, 0))) = 0, ""Available"", SUM(ARRAYFORMULA(IF(REGEXMATCH(I3:I45, ""\(1013\)""), 1, 0))) &gt;= 2, ""Overlapped"")"),"Available")</f>
        <v>Available</v>
      </c>
      <c r="J67" s="53" t="str">
        <f>IFERROR(__xludf.DUMMYFUNCTION("IFS(SUM(ARRAYFORMULA(IF(REGEXMATCH(J3:J45, ""\(1013\)""), 1, 0))) = 1, ""Not Available"", SUM(ARRAYFORMULA(IF(REGEXMATCH(J3:J45, ""\(1013\)""), 1, 0))) = 0, ""Available"", SUM(ARRAYFORMULA(IF(REGEXMATCH(J3:J45, ""\(1013\)""), 1, 0))) &gt;= 2, ""Overlapped"")"),"Available")</f>
        <v>Available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5" t="s">
        <v>63</v>
      </c>
      <c r="D68" s="56" t="str">
        <f>IFERROR(__xludf.DUMMYFUNCTION("IFS(SUM(ARRAYFORMULA(IF(REGEXMATCH(D3:D45, ""\(CNL\)""), 1, 0))) = 1, ""Not Available"", SUM(ARRAYFORMULA(IF(REGEXMATCH(D3:D45, ""\(CNL\)""), 1, 0))) = 0, ""Available"", SUM(ARRAYFORMULA(IF(REGEXMATCH(D3:D45, ""\(CNL\)""), 1, 0))) &gt;= 2, ""Overlapped"")"),"Not Available")</f>
        <v>Not Available</v>
      </c>
      <c r="E68" s="56" t="str">
        <f>IFERROR(__xludf.DUMMYFUNCTION("IFS(SUM(ARRAYFORMULA(IF(REGEXMATCH(E3:E45, ""\(CNL\)""), 1, 0))) = 1, ""Not Available"", SUM(ARRAYFORMULA(IF(REGEXMATCH(E3:E45, ""\(CNL\)""), 1, 0))) = 0, ""Available"", SUM(ARRAYFORMULA(IF(REGEXMATCH(E3:E45, ""\(CNL\)""), 1, 0))) &gt;= 2, ""Overlapped"")"),"Not Available")</f>
        <v>Not Available</v>
      </c>
      <c r="F68" s="56" t="str">
        <f>IFERROR(__xludf.DUMMYFUNCTION("IFS(SUM(ARRAYFORMULA(IF(REGEXMATCH(F3:F45, ""\(CNL\)""), 1, 0))) = 1, ""Not Available"", SUM(ARRAYFORMULA(IF(REGEXMATCH(F3:F45, ""\(CNL\)""), 1, 0))) = 0, ""Available"", SUM(ARRAYFORMULA(IF(REGEXMATCH(F3:F45, ""\(CNL\)""), 1, 0))) &gt;= 2, ""Overlapped"")"),"Not Available")</f>
        <v>Not Available</v>
      </c>
      <c r="G68" s="56"/>
      <c r="H68" s="56" t="str">
        <f>IFERROR(__xludf.DUMMYFUNCTION("IFS(SUM(ARRAYFORMULA(IF(REGEXMATCH(H3:H45, ""\(CNL\)""), 1, 0))) = 1, ""Not Available"", SUM(ARRAYFORMULA(IF(REGEXMATCH(H3:H45, ""\(CNL\)""), 1, 0))) = 0, ""Available"", SUM(ARRAYFORMULA(IF(REGEXMATCH(H3:H45, ""\(CNL\)""), 1, 0))) &gt;= 2, ""Overlapped"")"),"Available")</f>
        <v>Available</v>
      </c>
      <c r="I68" s="56" t="str">
        <f>IFERROR(__xludf.DUMMYFUNCTION("IFS(SUM(ARRAYFORMULA(IF(REGEXMATCH(I3:I45, ""\(CNL\)""), 1, 0))) = 1, ""Not Available"", SUM(ARRAYFORMULA(IF(REGEXMATCH(I3:I45, ""\(CNL\)""), 1, 0))) = 0, ""Available"", SUM(ARRAYFORMULA(IF(REGEXMATCH(I3:I45, ""\(CNL\)""), 1, 0))) &gt;= 2, ""Overlapped"")"),"Not Available")</f>
        <v>Not Available</v>
      </c>
      <c r="J68" s="56" t="str">
        <f>IFERROR(__xludf.DUMMYFUNCTION("IFS(SUM(ARRAYFORMULA(IF(REGEXMATCH(J3:J45, ""\(CNL\)""), 1, 0))) = 1, ""Not Available"", SUM(ARRAYFORMULA(IF(REGEXMATCH(J3:J45, ""\(CNL\)""), 1, 0))) = 0, ""Available"", SUM(ARRAYFORMULA(IF(REGEXMATCH(J3:J45, ""\(CNL\)""), 1, 0))) &gt;= 2, ""Overlapped"")"),"Available")</f>
        <v>Available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"/>
      <c r="B69" s="5"/>
      <c r="C69" s="58" t="s">
        <v>64</v>
      </c>
      <c r="D69" s="52" t="str">
        <f>IFERROR(__xludf.DUMMYFUNCTION("IFS(SUM(ARRAYFORMULA(IF(REGEXMATCH(D3:D45, ""\(SEL\)""), 1, 0))) = 1, ""Not Available"", SUM(ARRAYFORMULA(IF(REGEXMATCH(D3:D45, ""\(SEL\)""), 1, 0))) = 0, ""Available"", SUM(ARRAYFORMULA(IF(REGEXMATCH(D3:D45, ""\(SEL\)""), 1, 0))) &gt;= 2, ""Overlapped"")"),"Not Available")</f>
        <v>Not Available</v>
      </c>
      <c r="E69" s="52" t="str">
        <f>IFERROR(__xludf.DUMMYFUNCTION("IFS(SUM(ARRAYFORMULA(IF(REGEXMATCH(E3:E45, ""\(SEL\)""), 1, 0))) = 1, ""Not Available"", SUM(ARRAYFORMULA(IF(REGEXMATCH(E3:E45, ""\(SEL\)""), 1, 0))) = 0, ""Available"", SUM(ARRAYFORMULA(IF(REGEXMATCH(E3:E45, ""\(SEL\)""), 1, 0))) &gt;= 2, ""Overlapped"")"),"Not Available")</f>
        <v>Not Available</v>
      </c>
      <c r="F69" s="52" t="str">
        <f>IFERROR(__xludf.DUMMYFUNCTION("IFS(SUM(ARRAYFORMULA(IF(REGEXMATCH(F3:F45, ""\(SEL\)""), 1, 0))) = 1, ""Not Available"", SUM(ARRAYFORMULA(IF(REGEXMATCH(F3:F45, ""\(SEL\)""), 1, 0))) = 0, ""Available"", SUM(ARRAYFORMULA(IF(REGEXMATCH(F3:F45, ""\(SEL\)""), 1, 0))) &gt;= 2, ""Overlapped"")"),"Available")</f>
        <v>Available</v>
      </c>
      <c r="G69" s="43"/>
      <c r="H69" s="52" t="str">
        <f>IFERROR(__xludf.DUMMYFUNCTION("IFS(SUM(ARRAYFORMULA(IF(REGEXMATCH(H3:H45, ""\(SEL\)""), 1, 0))) = 1, ""Not Available"", SUM(ARRAYFORMULA(IF(REGEXMATCH(H3:H45, ""\(SEL\)""), 1, 0))) = 0, ""Available"", SUM(ARRAYFORMULA(IF(REGEXMATCH(H3:H45, ""\(SEL\)""), 1, 0))) &gt;= 2, ""Overlapped"")"),"Not Available")</f>
        <v>Not Available</v>
      </c>
      <c r="I69" s="52" t="str">
        <f>IFERROR(__xludf.DUMMYFUNCTION("IFS(SUM(ARRAYFORMULA(IF(REGEXMATCH(I3:I45, ""\(SEL\)""), 1, 0))) = 1, ""Not Available"", SUM(ARRAYFORMULA(IF(REGEXMATCH(I3:I45, ""\(SEL\)""), 1, 0))) = 0, ""Available"", SUM(ARRAYFORMULA(IF(REGEXMATCH(I3:I45, ""\(SEL\)""), 1, 0))) &gt;= 2, ""Overlapped"")"),"Available")</f>
        <v>Available</v>
      </c>
      <c r="J69" s="52" t="str">
        <f>IFERROR(__xludf.DUMMYFUNCTION("IFS(SUM(ARRAYFORMULA(IF(REGEXMATCH(J3:J45, ""\(SEL\)""), 1, 0))) = 1, ""Not Available"", SUM(ARRAYFORMULA(IF(REGEXMATCH(J3:J45, ""\(SEL\)""), 1, 0))) = 0, ""Available"", SUM(ARRAYFORMULA(IF(REGEXMATCH(J3:J45, ""\(SEL\)""), 1, 0))) &gt;= 2, ""Overlapped"")"),"Available")</f>
        <v>Available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8" t="s">
        <v>65</v>
      </c>
      <c r="D70" s="21" t="str">
        <f>IFERROR(__xludf.DUMMYFUNCTION("IFS(SUM(ARRAYFORMULA(IF(REGEXMATCH(D3:D45, ""\(BCL\)""), 1, 0))) = 1, ""Not Available"", SUM(ARRAYFORMULA(IF(REGEXMATCH(D3:D45, ""\(BCL\)""), 1, 0))) = 0, ""Available"", SUM(ARRAYFORMULA(IF(REGEXMATCH(D3:D45, ""\(BCL\)""), 1, 0))) &gt;= 2, ""Overlapped"")"),"Not Available")</f>
        <v>Not Available</v>
      </c>
      <c r="E70" s="21" t="str">
        <f>IFERROR(__xludf.DUMMYFUNCTION("IFS(SUM(ARRAYFORMULA(IF(REGEXMATCH(E3:E45, ""\(BCL\)""), 1, 0))) = 1, ""Not Available"", SUM(ARRAYFORMULA(IF(REGEXMATCH(E3:E45, ""\(BCL\)""), 1, 0))) = 0, ""Available"", SUM(ARRAYFORMULA(IF(REGEXMATCH(E3:E45, ""\(BCL\)""), 1, 0))) &gt;= 2, ""Overlapped"")"),"Not Available")</f>
        <v>Not Available</v>
      </c>
      <c r="F70" s="21" t="str">
        <f>IFERROR(__xludf.DUMMYFUNCTION("IFS(SUM(ARRAYFORMULA(IF(REGEXMATCH(F3:F45, ""\(BCL\)""), 1, 0))) = 1, ""Not Available"", SUM(ARRAYFORMULA(IF(REGEXMATCH(F3:F45, ""\(BCL\)""), 1, 0))) = 0, ""Available"", SUM(ARRAYFORMULA(IF(REGEXMATCH(F3:F45, ""\(BCL\)""), 1, 0))) &gt;= 2, ""Overlapped"")"),"Not Available")</f>
        <v>Not Available</v>
      </c>
      <c r="G70" s="43"/>
      <c r="H70" s="21" t="str">
        <f>IFERROR(__xludf.DUMMYFUNCTION("IFS(SUM(ARRAYFORMULA(IF(REGEXMATCH(H3:H45, ""\(BCL\)""), 1, 0))) = 1, ""Not Available"", SUM(ARRAYFORMULA(IF(REGEXMATCH(H3:H45, ""\(BCL\)""), 1, 0))) = 0, ""Available"", SUM(ARRAYFORMULA(IF(REGEXMATCH(H3:H45, ""\(BCL\)""), 1, 0))) &gt;= 2, ""Overlapped"")"),"Not Available")</f>
        <v>Not Available</v>
      </c>
      <c r="I70" s="21" t="str">
        <f>IFERROR(__xludf.DUMMYFUNCTION("IFS(SUM(ARRAYFORMULA(IF(REGEXMATCH(I3:I45, ""\(BCL\)""), 1, 0))) = 1, ""Not Available"", SUM(ARRAYFORMULA(IF(REGEXMATCH(I3:I45, ""\(BCL\)""), 1, 0))) = 0, ""Available"", SUM(ARRAYFORMULA(IF(REGEXMATCH(I3:I45, ""\(BCL\)""), 1, 0))) &gt;= 2, ""Overlapped"")"),"Available")</f>
        <v>Available</v>
      </c>
      <c r="J70" s="21" t="str">
        <f>IFERROR(__xludf.DUMMYFUNCTION("IFS(SUM(ARRAYFORMULA(IF(REGEXMATCH(J3:J45, ""\(BCL\)""), 1, 0))) = 1, ""Not Available"", SUM(ARRAYFORMULA(IF(REGEXMATCH(J3:J45, ""\(BCL\)""), 1, 0))) = 0, ""Available"", SUM(ARRAYFORMULA(IF(REGEXMATCH(J3:J45, ""\(BCL\)""), 1, 0))) &gt;= 2, ""Overlapped"")"),"Available")</f>
        <v>Available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8" t="s">
        <v>66</v>
      </c>
      <c r="D71" s="21" t="str">
        <f>IFERROR(__xludf.DUMMYFUNCTION("IFS(SUM(ARRAYFORMULA(IF(REGEXMATCH(D3:D45, ""\(DMSL\)""), 1, 0))) = 1, ""Not Available"", SUM(ARRAYFORMULA(IF(REGEXMATCH(D3:D45, ""\(DMSL\)""), 1, 0))) = 0, ""Available"", SUM(ARRAYFORMULA(IF(REGEXMATCH(D3:D45, ""\(DMSL\)""), 1, 0))) &gt;= 2, ""Overlapped"")"),"Not Available")</f>
        <v>Not Available</v>
      </c>
      <c r="E71" s="21" t="str">
        <f>IFERROR(__xludf.DUMMYFUNCTION("IFS(SUM(ARRAYFORMULA(IF(REGEXMATCH(E3:E45, ""\(DMSL\)""), 1, 0))) = 1, ""Not Available"", SUM(ARRAYFORMULA(IF(REGEXMATCH(E3:E45, ""\(DMSL\)""), 1, 0))) = 0, ""Available"", SUM(ARRAYFORMULA(IF(REGEXMATCH(E3:E45, ""\(DMSL\)""), 1, 0))) &gt;= 2, ""Overlapped"")"),"Available")</f>
        <v>Available</v>
      </c>
      <c r="F71" s="21" t="str">
        <f>IFERROR(__xludf.DUMMYFUNCTION("IFS(SUM(ARRAYFORMULA(IF(REGEXMATCH(F3:F45, ""\(DMSL\)""), 1, 0))) = 1, ""Not Available"", SUM(ARRAYFORMULA(IF(REGEXMATCH(F3:F45, ""\(DMSL\)""), 1, 0))) = 0, ""Available"", SUM(ARRAYFORMULA(IF(REGEXMATCH(F3:F45, ""\(DMSL\)""), 1, 0))) &gt;= 2, ""Overlapped"")"),"Not Available")</f>
        <v>Not Available</v>
      </c>
      <c r="G71" s="43"/>
      <c r="H71" s="21" t="str">
        <f>IFERROR(__xludf.DUMMYFUNCTION("IFS(SUM(ARRAYFORMULA(IF(REGEXMATCH(H3:H45, ""\(DMSL\)""), 1, 0))) = 1, ""Not Available"", SUM(ARRAYFORMULA(IF(REGEXMATCH(H3:H45, ""\(DMSL\)""), 1, 0))) = 0, ""Available"", SUM(ARRAYFORMULA(IF(REGEXMATCH(H3:H45, ""\(DMSL\)""), 1, 0))) &gt;= 2, ""Overlapped"")"),"Not Available")</f>
        <v>Not Available</v>
      </c>
      <c r="I71" s="21" t="str">
        <f>IFERROR(__xludf.DUMMYFUNCTION("IFS(SUM(ARRAYFORMULA(IF(REGEXMATCH(I3:I45, ""\(DMSL\)""), 1, 0))) = 1, ""Not Available"", SUM(ARRAYFORMULA(IF(REGEXMATCH(I3:I45, ""\(DMSL\)""), 1, 0))) = 0, ""Available"", SUM(ARRAYFORMULA(IF(REGEXMATCH(I3:I45, ""\(DMSL\)""), 1, 0))) &gt;= 2, ""Overlapped"")"),"Available")</f>
        <v>Available</v>
      </c>
      <c r="J71" s="21" t="str">
        <f>IFERROR(__xludf.DUMMYFUNCTION("IFS(SUM(ARRAYFORMULA(IF(REGEXMATCH(J3:J45, ""\(DMSL\)""), 1, 0))) = 1, ""Not Available"", SUM(ARRAYFORMULA(IF(REGEXMATCH(J3:J45, ""\(DMSL\)""), 1, 0))) = 0, ""Available"", SUM(ARRAYFORMULA(IF(REGEXMATCH(J3:J45, ""\(DMSL\)""), 1, 0))) &gt;= 2, ""Overlapped"")"),"Available")</f>
        <v>Available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9" t="s">
        <v>67</v>
      </c>
      <c r="D72" s="60" t="str">
        <f>IFERROR(__xludf.DUMMYFUNCTION("IFS(SUM(ARRAYFORMULA(IF(REGEXMATCH(D3:D45, ""\(DSAL\)""), 1, 0))) = 1, ""Not Available"", SUM(ARRAYFORMULA(IF(REGEXMATCH(D3:D45, ""\(DSAL\)""), 1, 0))) = 0, ""Available"", SUM(ARRAYFORMULA(IF(REGEXMATCH(D3:D45, ""\(DSAL\)""), 1, 0))) &gt;= 2, ""Overlapped"")"),"Not Available")</f>
        <v>Not Available</v>
      </c>
      <c r="E72" s="60" t="str">
        <f>IFERROR(__xludf.DUMMYFUNCTION("IFS(SUM(ARRAYFORMULA(IF(REGEXMATCH(E3:E45, ""\(DSAL\)""), 1, 0))) = 1, ""Not Available"", SUM(ARRAYFORMULA(IF(REGEXMATCH(E3:E45, ""\(DSAL\)""), 1, 0))) = 0, ""Available"", SUM(ARRAYFORMULA(IF(REGEXMATCH(E3:E45, ""\(DSAL\)""), 1, 0))) &gt;= 2, ""Overlapped"")"),"Not Available")</f>
        <v>Not Available</v>
      </c>
      <c r="F72" s="60" t="str">
        <f>IFERROR(__xludf.DUMMYFUNCTION("IFS(SUM(ARRAYFORMULA(IF(REGEXMATCH(F3:F45, ""\(DSAL\)""), 1, 0))) = 1, ""Not Available"", SUM(ARRAYFORMULA(IF(REGEXMATCH(F3:F45, ""\(DSAL\)""), 1, 0))) = 0, ""Available"", SUM(ARRAYFORMULA(IF(REGEXMATCH(F3:F45, ""\(DSAL\)""), 1, 0))) &gt;= 2, ""Overlapped"")"),"Not Available")</f>
        <v>Not Available</v>
      </c>
      <c r="G72" s="61"/>
      <c r="H72" s="60" t="str">
        <f>IFERROR(__xludf.DUMMYFUNCTION("IFS(SUM(ARRAYFORMULA(IF(REGEXMATCH(H3:H45, ""\(DSAL\)""), 1, 0))) = 1, ""Not Available"", SUM(ARRAYFORMULA(IF(REGEXMATCH(H3:H45, ""\(DSAL\)""), 1, 0))) = 0, ""Available"", SUM(ARRAYFORMULA(IF(REGEXMATCH(H3:H45, ""\(DSAL\)""), 1, 0))) &gt;= 2, ""Overlapped"")"),"Not Available")</f>
        <v>Not Available</v>
      </c>
      <c r="I72" s="60" t="str">
        <f>IFERROR(__xludf.DUMMYFUNCTION("IFS(SUM(ARRAYFORMULA(IF(REGEXMATCH(I3:I45, ""\(DSAL\)""), 1, 0))) = 1, ""Not Available"", SUM(ARRAYFORMULA(IF(REGEXMATCH(I3:I45, ""\(DSAL\)""), 1, 0))) = 0, ""Available"", SUM(ARRAYFORMULA(IF(REGEXMATCH(I3:I45, ""\(DSAL\)""), 1, 0))) &gt;= 2, ""Overlapped"")"),"Not Available")</f>
        <v>Not Available</v>
      </c>
      <c r="J72" s="60" t="str">
        <f>IFERROR(__xludf.DUMMYFUNCTION("IFS(SUM(ARRAYFORMULA(IF(REGEXMATCH(J3:J45, ""\(DSAL\)""), 1, 0))) = 1, ""Not Available"", SUM(ARRAYFORMULA(IF(REGEXMATCH(J3:J45, ""\(DSAL\)""), 1, 0))) = 0, ""Available"", SUM(ARRAYFORMULA(IF(REGEXMATCH(J3:J45, ""\(DSAL\)""), 1, 0))) &gt;= 2, ""Overlapped"")"),"Available")</f>
        <v>Available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62" t="s">
        <v>68</v>
      </c>
      <c r="D73" s="63" t="str">
        <f>IFERROR(__xludf.DUMMYFUNCTION("IFS(SUM(ARRAYFORMULA(IF(REGEXMATCH(D3:D45, ""\(MIL\)""), 1, 0))) = 1, ""Not Available"", SUM(ARRAYFORMULA(IF(REGEXMATCH(D3:D45, ""\(MIL\)""), 1, 0))) = 0, ""Available"", SUM(ARRAYFORMULA(IF(REGEXMATCH(D3:D45, ""\(MIL\)""), 1, 0))) &gt;= 2, ""Overlapped"")"),"Not Available")</f>
        <v>Not Available</v>
      </c>
      <c r="E73" s="63" t="str">
        <f>IFERROR(__xludf.DUMMYFUNCTION("IFS(SUM(ARRAYFORMULA(IF(REGEXMATCH(E3:E45, ""\(MIL\)""), 1, 0))) = 1, ""Not Available"", SUM(ARRAYFORMULA(IF(REGEXMATCH(E3:E45, ""\(MIL\)""), 1, 0))) = 0, ""Available"", SUM(ARRAYFORMULA(IF(REGEXMATCH(E3:E45, ""\(MIL\)""), 1, 0))) &gt;= 2, ""Overlapped"")"),"Not Available")</f>
        <v>Not Available</v>
      </c>
      <c r="F73" s="63" t="str">
        <f>IFERROR(__xludf.DUMMYFUNCTION("IFS(SUM(ARRAYFORMULA(IF(REGEXMATCH(F3:F45, ""\(MIL\)""), 1, 0))) = 1, ""Not Available"", SUM(ARRAYFORMULA(IF(REGEXMATCH(F3:F45, ""\(MIL\)""), 1, 0))) = 0, ""Available"", SUM(ARRAYFORMULA(IF(REGEXMATCH(F3:F45, ""\(MIL\)""), 1, 0))) &gt;= 2, ""Overlapped"")"),"Not Available")</f>
        <v>Not Available</v>
      </c>
      <c r="G73" s="64"/>
      <c r="H73" s="63" t="str">
        <f>IFERROR(__xludf.DUMMYFUNCTION("IFS(SUM(ARRAYFORMULA(IF(REGEXMATCH(H3:H45, ""\(MIL\)""), 1, 0))) = 1, ""Not Available"", SUM(ARRAYFORMULA(IF(REGEXMATCH(H3:H45, ""\(MIL\)""), 1, 0))) = 0, ""Available"", SUM(ARRAYFORMULA(IF(REGEXMATCH(H3:H45, ""\(MIL\)""), 1, 0))) &gt;= 2, ""Overlapped"")"),"Not Available")</f>
        <v>Not Available</v>
      </c>
      <c r="I73" s="63" t="str">
        <f>IFERROR(__xludf.DUMMYFUNCTION("IFS(SUM(ARRAYFORMULA(IF(REGEXMATCH(I3:I45, ""\(MIL\)""), 1, 0))) = 1, ""Not Available"", SUM(ARRAYFORMULA(IF(REGEXMATCH(I3:I45, ""\(MIL\)""), 1, 0))) = 0, ""Available"", SUM(ARRAYFORMULA(IF(REGEXMATCH(I3:I45, ""\(MIL\)""), 1, 0))) &gt;= 2, ""Overlapped"")"),"Not Available")</f>
        <v>Not Available</v>
      </c>
      <c r="J73" s="63" t="str">
        <f>IFERROR(__xludf.DUMMYFUNCTION("IFS(SUM(ARRAYFORMULA(IF(REGEXMATCH(J3:J45, ""\(MIL\)""), 1, 0))) = 1, ""Not Available"", SUM(ARRAYFORMULA(IF(REGEXMATCH(J3:J45, ""\(MIL\)""), 1, 0))) = 0, ""Available"", SUM(ARRAYFORMULA(IF(REGEXMATCH(J3:J45, ""\(MIL\)""), 1, 0))) &gt;= 2, ""Overlapped"")"),"Available")</f>
        <v>Available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21" t="s">
        <v>69</v>
      </c>
      <c r="D74" s="52" t="str">
        <f>IFERROR(__xludf.DUMMYFUNCTION("IFS(SUM(ARRAYFORMULA(IF(REGEXMATCH(D3:D45, ""\(EEL\)""), 1, 0))) = 1, ""Not Available"", SUM(ARRAYFORMULA(IF(REGEXMATCH(D3:D45, ""\(EEL\)""), 1, 0))) = 0, ""Available"", SUM(ARRAYFORMULA(IF(REGEXMATCH(D3:D45, ""\(EEL\)""), 1, 0))) &gt;= 2, ""Overlapped"")"),"Not Available")</f>
        <v>Not Available</v>
      </c>
      <c r="E74" s="52" t="str">
        <f>IFERROR(__xludf.DUMMYFUNCTION("IFS(SUM(ARRAYFORMULA(IF(REGEXMATCH(E3:E45, ""\(EEL\)""), 1, 0))) = 1, ""Not Available"", SUM(ARRAYFORMULA(IF(REGEXMATCH(E3:E45, ""\(EEL\)""), 1, 0))) = 0, ""Available"", SUM(ARRAYFORMULA(IF(REGEXMATCH(E3:E45, ""\(EEL\)""), 1, 0))) &gt;= 2, ""Overlapped"")"),"Available")</f>
        <v>Available</v>
      </c>
      <c r="F74" s="52" t="str">
        <f>IFERROR(__xludf.DUMMYFUNCTION("IFS(SUM(ARRAYFORMULA(IF(REGEXMATCH(F3:F45, ""\(EEL\)""), 1, 0))) = 1, ""Not Available"", SUM(ARRAYFORMULA(IF(REGEXMATCH(F3:F45, ""\(EEL\)""), 1, 0))) = 0, ""Available"", SUM(ARRAYFORMULA(IF(REGEXMATCH(F3:F45, ""\(EEL\)""), 1, 0))) &gt;= 2, ""Overlapped"")"),"Not Available")</f>
        <v>Not Available</v>
      </c>
      <c r="G74" s="43"/>
      <c r="H74" s="52" t="str">
        <f>IFERROR(__xludf.DUMMYFUNCTION("IFS(SUM(ARRAYFORMULA(IF(REGEXMATCH(H3:H45, ""\(EEL\)""), 1, 0))) = 1, ""Not Available"", SUM(ARRAYFORMULA(IF(REGEXMATCH(H3:H45, ""\(EEL\)""), 1, 0))) = 0, ""Available"", SUM(ARRAYFORMULA(IF(REGEXMATCH(H3:H45, ""\(EEL\)""), 1, 0))) &gt;= 2, ""Overlapped"")"),"Not Available")</f>
        <v>Not Available</v>
      </c>
      <c r="I74" s="52" t="str">
        <f>IFERROR(__xludf.DUMMYFUNCTION("IFS(SUM(ARRAYFORMULA(IF(REGEXMATCH(I3:I45, ""\(EEL\)""), 1, 0))) = 1, ""Not Available"", SUM(ARRAYFORMULA(IF(REGEXMATCH(I3:I45, ""\(EEL\)""), 1, 0))) = 0, ""Available"", SUM(ARRAYFORMULA(IF(REGEXMATCH(I3:I45, ""\(EEL\)""), 1, 0))) &gt;= 2, ""Overlapped"")"),"Not Available")</f>
        <v>Not Available</v>
      </c>
      <c r="J74" s="52" t="str">
        <f>IFERROR(__xludf.DUMMYFUNCTION("IFS(SUM(ARRAYFORMULA(IF(REGEXMATCH(J3:J45, ""\(EEL\)""), 1, 0))) = 1, ""Not Available"", SUM(ARRAYFORMULA(IF(REGEXMATCH(J3:J45, ""\(EEL\)""), 1, 0))) = 0, ""Available"", SUM(ARRAYFORMULA(IF(REGEXMATCH(J3:J45, ""\(EEL\)""), 1, 0))) &gt;= 2, ""Overlapped"")"),"Available")</f>
        <v>Available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22" t="s">
        <v>70</v>
      </c>
      <c r="D75" s="52" t="str">
        <f>IFERROR(__xludf.DUMMYFUNCTION("IFS(SUM(ARRAYFORMULA(IF(REGEXMATCH(D3:D45, ""\(DSCAL\)""), 1, 0))) = 1, ""Not Available"", SUM(ARRAYFORMULA(IF(REGEXMATCH(D3:D45, ""\(DSCAL\)""), 1, 0))) = 0, ""Available"", SUM(ARRAYFORMULA(IF(REGEXMATCH(D3:D45, ""\(DSCAL\)""), 1, 0))) &gt;= 2, ""Overlapped"&amp;""")"),"Not Available")</f>
        <v>Not Available</v>
      </c>
      <c r="E75" s="52" t="str">
        <f>IFERROR(__xludf.DUMMYFUNCTION("IFS(SUM(ARRAYFORMULA(IF(REGEXMATCH(E3:E45, ""\(DSCAL\)""), 1, 0))) = 1, ""Not Available"", SUM(ARRAYFORMULA(IF(REGEXMATCH(E3:E45, ""\(DSCAL\)""), 1, 0))) = 0, ""Available"", SUM(ARRAYFORMULA(IF(REGEXMATCH(E3:E45, ""\(DSCAL\)""), 1, 0))) &gt;= 2, ""Overlapped"&amp;""")"),"Available")</f>
        <v>Available</v>
      </c>
      <c r="F75" s="52" t="str">
        <f>IFERROR(__xludf.DUMMYFUNCTION("IFS(SUM(ARRAYFORMULA(IF(REGEXMATCH(F3:F45, ""\(DSCAL\)""), 1, 0))) = 1, ""Not Available"", SUM(ARRAYFORMULA(IF(REGEXMATCH(F3:F45, ""\(DSCAL\)""), 1, 0))) = 0, ""Available"", SUM(ARRAYFORMULA(IF(REGEXMATCH(F3:F45, ""\(DSCAL\)""), 1, 0))) &gt;= 2, ""Overlapped"&amp;""")"),"Available")</f>
        <v>Available</v>
      </c>
      <c r="G75" s="43"/>
      <c r="H75" s="52" t="str">
        <f>IFERROR(__xludf.DUMMYFUNCTION("IFS(SUM(ARRAYFORMULA(IF(REGEXMATCH(H3:H45, ""\(DSCAL\)""), 1, 0))) = 1, ""Not Available"", SUM(ARRAYFORMULA(IF(REGEXMATCH(H3:H45, ""\(DSCAL\)""), 1, 0))) = 0, ""Available"", SUM(ARRAYFORMULA(IF(REGEXMATCH(H3:H45, ""\(DSCAL\)""), 1, 0))) &gt;= 2, ""Overlapped"&amp;""")"),"Available")</f>
        <v>Available</v>
      </c>
      <c r="I75" s="52" t="str">
        <f>IFERROR(__xludf.DUMMYFUNCTION("IFS(SUM(ARRAYFORMULA(IF(REGEXMATCH(I3:I45, ""\(DSCAL\)""), 1, 0))) = 1, ""Not Available"", SUM(ARRAYFORMULA(IF(REGEXMATCH(I3:I45, ""\(DSCAL\)""), 1, 0))) = 0, ""Available"", SUM(ARRAYFORMULA(IF(REGEXMATCH(I3:I45, ""\(DSCAL\)""), 1, 0))) &gt;= 2, ""Overlapped"&amp;""")"),"Not Available")</f>
        <v>Not Available</v>
      </c>
      <c r="J75" s="52" t="str">
        <f>IFERROR(__xludf.DUMMYFUNCTION("IFS(SUM(ARRAYFORMULA(IF(REGEXMATCH(J3:J45, ""\(DSCAL\)""), 1, 0))) = 1, ""Not Available"", SUM(ARRAYFORMULA(IF(REGEXMATCH(J3:J45, ""\(DSCAL\)""), 1, 0))) = 0, ""Available"", SUM(ARRAYFORMULA(IF(REGEXMATCH(J3:J45, ""\(DSCAL\)""), 1, 0))) &gt;= 2, ""Overlapped"&amp;""")"),"Available")</f>
        <v>Available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</sheetData>
  <mergeCells count="22">
    <mergeCell ref="B10:B12"/>
    <mergeCell ref="H10:H11"/>
    <mergeCell ref="B13:B19"/>
    <mergeCell ref="H18:I18"/>
    <mergeCell ref="E19:F19"/>
    <mergeCell ref="B20:B23"/>
    <mergeCell ref="B24:B29"/>
    <mergeCell ref="B3:B9"/>
    <mergeCell ref="B30:B31"/>
    <mergeCell ref="D30:E30"/>
    <mergeCell ref="B32:B37"/>
    <mergeCell ref="B38:B39"/>
    <mergeCell ref="B40:B44"/>
    <mergeCell ref="C48:C49"/>
    <mergeCell ref="A1:A2"/>
    <mergeCell ref="B1:B2"/>
    <mergeCell ref="C1:C2"/>
    <mergeCell ref="D1:J1"/>
    <mergeCell ref="A3:A45"/>
    <mergeCell ref="G3:G45"/>
    <mergeCell ref="H24:I24"/>
    <mergeCell ref="D48:J48"/>
  </mergeCells>
  <conditionalFormatting sqref="E23">
    <cfRule type="expression" dxfId="9" priority="1">
      <formula>REGEXMATCH(E23, "(?i)(ECO|BAN|ENG)")</formula>
    </cfRule>
  </conditionalFormatting>
  <conditionalFormatting sqref="E23">
    <cfRule type="expression" dxfId="1" priority="2">
      <formula>REGEXMATCH(E23, "(?i)(BSH|JI|MFH|MMI|JEH|SKC|EH|IAK|JH|GR|MHI|ABP|SZ)")</formula>
    </cfRule>
  </conditionalFormatting>
  <conditionalFormatting sqref="E23">
    <cfRule type="expression" dxfId="10" priority="3">
      <formula>REGEXMATCH(E23, "(?i)(SHS|MMR|DMA|JC|ATQ|MTK|FTN|MFI)")</formula>
    </cfRule>
  </conditionalFormatting>
  <conditionalFormatting sqref="H21">
    <cfRule type="expression" dxfId="9" priority="4">
      <formula>REGEXMATCH(H21, "(?i)(ECO|BAN|ENG)")</formula>
    </cfRule>
  </conditionalFormatting>
  <conditionalFormatting sqref="H21">
    <cfRule type="expression" dxfId="1" priority="5">
      <formula>REGEXMATCH(H21, "(?i)(BSH|JI|MFH|MMI|JEH|SKC|EH|IAK|JH|GR|MHI|ABP|SZ)")</formula>
    </cfRule>
  </conditionalFormatting>
  <conditionalFormatting sqref="H21">
    <cfRule type="expression" dxfId="10" priority="6">
      <formula>REGEXMATCH(H21, "(?i)(SHS|MMR|DMA|JC|ATQ|MTK|FTN|MFI)")</formula>
    </cfRule>
  </conditionalFormatting>
  <conditionalFormatting sqref="D26">
    <cfRule type="containsText" dxfId="3" priority="7" operator="containsText" text="ENG">
      <formula>NOT(ISERROR(SEARCH(("ENG"),(D26))))</formula>
    </cfRule>
  </conditionalFormatting>
  <conditionalFormatting sqref="D26">
    <cfRule type="containsText" dxfId="1" priority="8" operator="containsText" text="[MAR]">
      <formula>NOT(ISERROR(SEARCH(("[MAR]"),(D26))))</formula>
    </cfRule>
  </conditionalFormatting>
  <conditionalFormatting sqref="D26">
    <cfRule type="containsText" dxfId="1" priority="9" operator="containsText" text="[SKC]">
      <formula>NOT(ISERROR(SEARCH(("[SKC]"),(D26))))</formula>
    </cfRule>
  </conditionalFormatting>
  <conditionalFormatting sqref="D26">
    <cfRule type="containsText" dxfId="1" priority="10" operator="containsText" text="CHE-1262">
      <formula>NOT(ISERROR(SEARCH(("CHE-1262"),(D26))))</formula>
    </cfRule>
  </conditionalFormatting>
  <conditionalFormatting sqref="D26">
    <cfRule type="containsText" dxfId="1" priority="11" operator="containsText" text="[NIM]">
      <formula>NOT(ISERROR(SEARCH(("[NIM]"),(D26))))</formula>
    </cfRule>
  </conditionalFormatting>
  <conditionalFormatting sqref="D26">
    <cfRule type="containsText" dxfId="2" priority="12" operator="containsText" text="[GR]">
      <formula>NOT(ISERROR(SEARCH(("[GR]"),(D26))))</formula>
    </cfRule>
  </conditionalFormatting>
  <conditionalFormatting sqref="D26">
    <cfRule type="containsText" dxfId="3" priority="13" operator="containsText" text="BAN">
      <formula>NOT(ISERROR(SEARCH(("BAN"),(D26))))</formula>
    </cfRule>
  </conditionalFormatting>
  <conditionalFormatting sqref="D26">
    <cfRule type="containsText" dxfId="1" priority="14" operator="containsText" text="[BSH]">
      <formula>NOT(ISERROR(SEARCH(("[BSH]"),(D26))))</formula>
    </cfRule>
  </conditionalFormatting>
  <conditionalFormatting sqref="D26">
    <cfRule type="containsText" dxfId="1" priority="15" operator="containsText" text="[EH]">
      <formula>NOT(ISERROR(SEARCH(("[EH]"),(D26))))</formula>
    </cfRule>
  </conditionalFormatting>
  <conditionalFormatting sqref="D26">
    <cfRule type="containsText" dxfId="1" priority="16" operator="containsText" text="[RUM]">
      <formula>NOT(ISERROR(SEARCH(("[RUM]"),(D26))))</formula>
    </cfRule>
  </conditionalFormatting>
  <conditionalFormatting sqref="D26">
    <cfRule type="containsText" dxfId="3" priority="17" operator="containsText" text="[ECO]">
      <formula>NOT(ISERROR(SEARCH(("[ECO]"),(D26))))</formula>
    </cfRule>
  </conditionalFormatting>
  <conditionalFormatting sqref="D26">
    <cfRule type="containsText" dxfId="1" priority="18" operator="containsText" text="[MAH]">
      <formula>NOT(ISERROR(SEARCH(("[MAH]"),(D26))))</formula>
    </cfRule>
  </conditionalFormatting>
  <conditionalFormatting sqref="D26">
    <cfRule type="containsText" dxfId="1" priority="19" operator="containsText" text="[DD]">
      <formula>NOT(ISERROR(SEARCH(("[DD]"),(D26))))</formula>
    </cfRule>
  </conditionalFormatting>
  <conditionalFormatting sqref="D26">
    <cfRule type="containsText" dxfId="1" priority="20" operator="containsText" text="[JI]">
      <formula>NOT(ISERROR(SEARCH(("[JI]"),(D26))))</formula>
    </cfRule>
  </conditionalFormatting>
  <conditionalFormatting sqref="D26">
    <cfRule type="containsText" dxfId="1" priority="21" operator="containsText" text="[AIM]">
      <formula>NOT(ISERROR(SEARCH(("[AIM]"),(D26))))</formula>
    </cfRule>
  </conditionalFormatting>
  <conditionalFormatting sqref="D26">
    <cfRule type="expression" dxfId="9" priority="22">
      <formula>REGEXMATCH(D26, "(?i)(ECO|BAN|ENG)")</formula>
    </cfRule>
  </conditionalFormatting>
  <conditionalFormatting sqref="D26">
    <cfRule type="expression" dxfId="1" priority="23">
      <formula>REGEXMATCH(D26, "(?i)(BSH|JI|MFH|MMI|JEH|SKC|EH|IAK|JH|GR|MHI|ABP|SZ)")</formula>
    </cfRule>
  </conditionalFormatting>
  <conditionalFormatting sqref="D26">
    <cfRule type="expression" dxfId="10" priority="24">
      <formula>REGEXMATCH(D26, "(?i)(SHS|MMR|DMA|JC|ATQ|MTK|FTN|MFI)")</formula>
    </cfRule>
  </conditionalFormatting>
  <conditionalFormatting sqref="E32">
    <cfRule type="containsText" dxfId="2" priority="25" operator="containsText" text="CHE-1262">
      <formula>NOT(ISERROR(SEARCH(("CHE-1262"),(E32))))</formula>
    </cfRule>
  </conditionalFormatting>
  <conditionalFormatting sqref="E32">
    <cfRule type="containsText" dxfId="0" priority="26" operator="containsText" text="ENG">
      <formula>NOT(ISERROR(SEARCH(("ENG"),(E32))))</formula>
    </cfRule>
  </conditionalFormatting>
  <conditionalFormatting sqref="E32">
    <cfRule type="expression" dxfId="10" priority="27">
      <formula>REGEXMATCH(E32, "(?i)(SHS|MMR|DMA|JC|SAM|MTK|FTN|MFI)")</formula>
    </cfRule>
  </conditionalFormatting>
  <conditionalFormatting sqref="E32">
    <cfRule type="expression" dxfId="1" priority="28">
      <formula>REGEXMATCH(E32, "(?i)(BSH|JI|MFH|MMI|JEH|SKC|EH|IAK|JH|GR|MHI|ABP|SZ)")</formula>
    </cfRule>
  </conditionalFormatting>
  <conditionalFormatting sqref="E32">
    <cfRule type="expression" dxfId="9" priority="29">
      <formula>REGEXMATCH(E32, "(?i)(ECO|BAN|ENG)")</formula>
    </cfRule>
  </conditionalFormatting>
  <conditionalFormatting sqref="F27">
    <cfRule type="expression" dxfId="9" priority="30">
      <formula>REGEXMATCH(F27, "(?i)(ECO|BAN|ENG)")</formula>
    </cfRule>
  </conditionalFormatting>
  <conditionalFormatting sqref="F27">
    <cfRule type="expression" dxfId="1" priority="31">
      <formula>REGEXMATCH(F27, "(?i)(BSH|JI|MFH|MMI|JEH|SKC|EH|IAK|JH|GR|MHI|ABP|SZ)")</formula>
    </cfRule>
  </conditionalFormatting>
  <conditionalFormatting sqref="F27">
    <cfRule type="expression" dxfId="10" priority="32">
      <formula>REGEXMATCH(F27, "(?i)(SHS|MMR|DMA|JC|SAM|MTK|FTN|MFI)")</formula>
    </cfRule>
  </conditionalFormatting>
  <conditionalFormatting sqref="F27">
    <cfRule type="containsText" dxfId="1" priority="33" operator="containsText" text="[NEW1]">
      <formula>NOT(ISERROR(SEARCH(("[NEW1]"),(F27))))</formula>
    </cfRule>
  </conditionalFormatting>
  <conditionalFormatting sqref="F38">
    <cfRule type="expression" dxfId="9" priority="34">
      <formula>REGEXMATCH(F38, "(?i)(ECO|BAN|ENG)")</formula>
    </cfRule>
  </conditionalFormatting>
  <conditionalFormatting sqref="F38">
    <cfRule type="expression" dxfId="1" priority="35">
      <formula>REGEXMATCH(F38, "(?i)(BSH|JI|MFH|MMI|JEH|SKC|EH|IAK|JH|GR|MHI|ABP|SZ)")</formula>
    </cfRule>
  </conditionalFormatting>
  <conditionalFormatting sqref="F38">
    <cfRule type="expression" dxfId="10" priority="36">
      <formula>REGEXMATCH(F38, "(?i)(SHS|MMR|DMA|JC|SAM|MTK|FTN|MFI)")</formula>
    </cfRule>
  </conditionalFormatting>
  <conditionalFormatting sqref="D14">
    <cfRule type="containsText" dxfId="1" priority="37" operator="containsText" text="[AU]">
      <formula>NOT(ISERROR(SEARCH(("[AU]"),(D14))))</formula>
    </cfRule>
  </conditionalFormatting>
  <conditionalFormatting sqref="D14">
    <cfRule type="containsText" dxfId="1" priority="38" operator="containsText" text="[NIS]">
      <formula>NOT(ISERROR(SEARCH(("[NIS]"),(D14))))</formula>
    </cfRule>
  </conditionalFormatting>
  <conditionalFormatting sqref="D14">
    <cfRule type="containsText" dxfId="4" priority="39" operator="containsText" text="[NEW1]">
      <formula>NOT(ISERROR(SEARCH(("[NEW1]"),(D14))))</formula>
    </cfRule>
  </conditionalFormatting>
  <conditionalFormatting sqref="D14">
    <cfRule type="expression" dxfId="9" priority="40">
      <formula>REGEXMATCH(D14, "(?i)(ECO|BAN|ENG)")</formula>
    </cfRule>
  </conditionalFormatting>
  <conditionalFormatting sqref="D14">
    <cfRule type="expression" dxfId="1" priority="41">
      <formula>REGEXMATCH(D14, "(?i)(BSH|JI|MFH|MMI|JEH|SKC|EH|IAK|JH|GR|MHI|ABP|SZ)")</formula>
    </cfRule>
  </conditionalFormatting>
  <conditionalFormatting sqref="D14">
    <cfRule type="expression" dxfId="10" priority="42">
      <formula>REGEXMATCH(D14, "(?i)(SHS|MMR|DMA|JC|SAM|MTK|FTN|MFI)")</formula>
    </cfRule>
  </conditionalFormatting>
  <conditionalFormatting sqref="D37">
    <cfRule type="expression" dxfId="9" priority="43">
      <formula>REGEXMATCH(D37, "(?i)(ECO|BAN|ENG)")</formula>
    </cfRule>
  </conditionalFormatting>
  <conditionalFormatting sqref="D37">
    <cfRule type="expression" dxfId="1" priority="44">
      <formula>REGEXMATCH(D37, "(?i)(BSH|JI|MFH|MMI|JEH|SKC|EH|IAK|JH|GR|MHI|ABP|SZ)")</formula>
    </cfRule>
  </conditionalFormatting>
  <conditionalFormatting sqref="D37">
    <cfRule type="expression" dxfId="10" priority="45">
      <formula>REGEXMATCH(D37, "(?i)(SHS|MMR|DMA|JC|SAM|MTK|FTN|MFI)")</formula>
    </cfRule>
  </conditionalFormatting>
  <conditionalFormatting sqref="D37">
    <cfRule type="containsText" dxfId="0" priority="46" operator="containsText" text="ENG">
      <formula>NOT(ISERROR(SEARCH(("ENG"),(D37))))</formula>
    </cfRule>
  </conditionalFormatting>
  <conditionalFormatting sqref="D37">
    <cfRule type="containsText" dxfId="2" priority="47" operator="containsText" text="CHE-1262">
      <formula>NOT(ISERROR(SEARCH(("CHE-1262"),(D37))))</formula>
    </cfRule>
  </conditionalFormatting>
  <conditionalFormatting sqref="D37">
    <cfRule type="containsText" dxfId="1" priority="48" operator="containsText" text="[MAR]">
      <formula>NOT(ISERROR(SEARCH(("[MAR]"),(D37))))</formula>
    </cfRule>
  </conditionalFormatting>
  <conditionalFormatting sqref="D37">
    <cfRule type="containsText" dxfId="1" priority="49" operator="containsText" text="[SKC]">
      <formula>NOT(ISERROR(SEARCH(("[SKC]"),(D37))))</formula>
    </cfRule>
  </conditionalFormatting>
  <conditionalFormatting sqref="D37">
    <cfRule type="containsText" dxfId="1" priority="50" operator="containsText" text="[NIM]">
      <formula>NOT(ISERROR(SEARCH(("[NIM]"),(D37))))</formula>
    </cfRule>
  </conditionalFormatting>
  <conditionalFormatting sqref="D37">
    <cfRule type="containsText" dxfId="1" priority="51" operator="containsText" text="[GR]">
      <formula>NOT(ISERROR(SEARCH(("[GR]"),(D37))))</formula>
    </cfRule>
  </conditionalFormatting>
  <conditionalFormatting sqref="D37">
    <cfRule type="containsText" dxfId="3" priority="52" operator="containsText" text="BAN">
      <formula>NOT(ISERROR(SEARCH(("BAN"),(D37))))</formula>
    </cfRule>
  </conditionalFormatting>
  <conditionalFormatting sqref="D37">
    <cfRule type="containsText" dxfId="1" priority="53" operator="containsText" text="[BSH]">
      <formula>NOT(ISERROR(SEARCH(("[BSH]"),(D37))))</formula>
    </cfRule>
  </conditionalFormatting>
  <conditionalFormatting sqref="D37">
    <cfRule type="containsText" dxfId="1" priority="54" operator="containsText" text="[EH]">
      <formula>NOT(ISERROR(SEARCH(("[EH]"),(D37))))</formula>
    </cfRule>
  </conditionalFormatting>
  <conditionalFormatting sqref="D37">
    <cfRule type="containsText" dxfId="1" priority="55" operator="containsText" text="[RUM]">
      <formula>NOT(ISERROR(SEARCH(("[RUM]"),(D37))))</formula>
    </cfRule>
  </conditionalFormatting>
  <conditionalFormatting sqref="D37">
    <cfRule type="containsText" dxfId="3" priority="56" operator="containsText" text="[ECO]">
      <formula>NOT(ISERROR(SEARCH(("[ECO]"),(D37))))</formula>
    </cfRule>
  </conditionalFormatting>
  <conditionalFormatting sqref="D37">
    <cfRule type="containsText" dxfId="1" priority="57" operator="containsText" text="[MAH]">
      <formula>NOT(ISERROR(SEARCH(("[MAH]"),(D37))))</formula>
    </cfRule>
  </conditionalFormatting>
  <conditionalFormatting sqref="D37">
    <cfRule type="containsText" dxfId="1" priority="58" operator="containsText" text="[DD]">
      <formula>NOT(ISERROR(SEARCH(("[DD]"),(D37))))</formula>
    </cfRule>
  </conditionalFormatting>
  <conditionalFormatting sqref="D37">
    <cfRule type="containsText" dxfId="1" priority="59" operator="containsText" text="[JI]">
      <formula>NOT(ISERROR(SEARCH(("[JI]"),(D37))))</formula>
    </cfRule>
  </conditionalFormatting>
  <conditionalFormatting sqref="D37">
    <cfRule type="containsText" dxfId="1" priority="60" operator="containsText" text="[AIM]">
      <formula>NOT(ISERROR(SEARCH(("[AIM]"),(D37))))</formula>
    </cfRule>
  </conditionalFormatting>
  <conditionalFormatting sqref="D37">
    <cfRule type="containsText" dxfId="3" priority="61" operator="containsText" text="ENG">
      <formula>NOT(ISERROR(SEARCH(("ENG"),(D37))))</formula>
    </cfRule>
  </conditionalFormatting>
  <conditionalFormatting sqref="D37">
    <cfRule type="containsText" dxfId="1" priority="62" operator="containsText" text="CHE-1262">
      <formula>NOT(ISERROR(SEARCH(("CHE-1262"),(D37))))</formula>
    </cfRule>
  </conditionalFormatting>
  <conditionalFormatting sqref="D37">
    <cfRule type="containsText" dxfId="1" priority="63" operator="containsText" text="[NEW1]">
      <formula>NOT(ISERROR(SEARCH(("[NEW1]"),(D37))))</formula>
    </cfRule>
  </conditionalFormatting>
  <conditionalFormatting sqref="F35">
    <cfRule type="containsText" dxfId="1" priority="64" operator="containsText" text="[AU]">
      <formula>NOT(ISERROR(SEARCH(("[AU]"),(F35))))</formula>
    </cfRule>
  </conditionalFormatting>
  <conditionalFormatting sqref="F35">
    <cfRule type="containsText" dxfId="1" priority="65" operator="containsText" text="[NIS]">
      <formula>NOT(ISERROR(SEARCH(("[NIS]"),(F35))))</formula>
    </cfRule>
  </conditionalFormatting>
  <conditionalFormatting sqref="F35">
    <cfRule type="containsText" dxfId="4" priority="66" operator="containsText" text="[NEW1]">
      <formula>NOT(ISERROR(SEARCH(("[NEW1]"),(F35))))</formula>
    </cfRule>
  </conditionalFormatting>
  <conditionalFormatting sqref="F35">
    <cfRule type="containsText" dxfId="3" priority="67" operator="containsText" text="ENG">
      <formula>NOT(ISERROR(SEARCH(("ENG"),(F35))))</formula>
    </cfRule>
  </conditionalFormatting>
  <conditionalFormatting sqref="F35">
    <cfRule type="containsText" dxfId="1" priority="68" operator="containsText" text="[MAR]">
      <formula>NOT(ISERROR(SEARCH(("[MAR]"),(F35))))</formula>
    </cfRule>
  </conditionalFormatting>
  <conditionalFormatting sqref="F35">
    <cfRule type="containsText" dxfId="1" priority="69" operator="containsText" text="[SKC]">
      <formula>NOT(ISERROR(SEARCH(("[SKC]"),(F35))))</formula>
    </cfRule>
  </conditionalFormatting>
  <conditionalFormatting sqref="F35">
    <cfRule type="containsText" dxfId="1" priority="70" operator="containsText" text="CHE-1262">
      <formula>NOT(ISERROR(SEARCH(("CHE-1262"),(F35))))</formula>
    </cfRule>
  </conditionalFormatting>
  <conditionalFormatting sqref="F35">
    <cfRule type="containsText" dxfId="1" priority="71" operator="containsText" text="[NIM]">
      <formula>NOT(ISERROR(SEARCH(("[NIM]"),(F35))))</formula>
    </cfRule>
  </conditionalFormatting>
  <conditionalFormatting sqref="F35">
    <cfRule type="containsText" dxfId="2" priority="72" operator="containsText" text="[GR]">
      <formula>NOT(ISERROR(SEARCH(("[GR]"),(F35))))</formula>
    </cfRule>
  </conditionalFormatting>
  <conditionalFormatting sqref="F35">
    <cfRule type="containsText" dxfId="3" priority="73" operator="containsText" text="BAN">
      <formula>NOT(ISERROR(SEARCH(("BAN"),(F35))))</formula>
    </cfRule>
  </conditionalFormatting>
  <conditionalFormatting sqref="F35">
    <cfRule type="containsText" dxfId="1" priority="74" operator="containsText" text="[BSH]">
      <formula>NOT(ISERROR(SEARCH(("[BSH]"),(F35))))</formula>
    </cfRule>
  </conditionalFormatting>
  <conditionalFormatting sqref="F35">
    <cfRule type="containsText" dxfId="1" priority="75" operator="containsText" text="[EH]">
      <formula>NOT(ISERROR(SEARCH(("[EH]"),(F35))))</formula>
    </cfRule>
  </conditionalFormatting>
  <conditionalFormatting sqref="F35">
    <cfRule type="containsText" dxfId="1" priority="76" operator="containsText" text="[RUM]">
      <formula>NOT(ISERROR(SEARCH(("[RUM]"),(F35))))</formula>
    </cfRule>
  </conditionalFormatting>
  <conditionalFormatting sqref="F35">
    <cfRule type="containsText" dxfId="3" priority="77" operator="containsText" text="[ECO]">
      <formula>NOT(ISERROR(SEARCH(("[ECO]"),(F35))))</formula>
    </cfRule>
  </conditionalFormatting>
  <conditionalFormatting sqref="F35">
    <cfRule type="containsText" dxfId="1" priority="78" operator="containsText" text="[MAH]">
      <formula>NOT(ISERROR(SEARCH(("[MAH]"),(F35))))</formula>
    </cfRule>
  </conditionalFormatting>
  <conditionalFormatting sqref="F35">
    <cfRule type="containsText" dxfId="1" priority="79" operator="containsText" text="[DD]">
      <formula>NOT(ISERROR(SEARCH(("[DD]"),(F35))))</formula>
    </cfRule>
  </conditionalFormatting>
  <conditionalFormatting sqref="F35">
    <cfRule type="containsText" dxfId="1" priority="80" operator="containsText" text="[JI]">
      <formula>NOT(ISERROR(SEARCH(("[JI]"),(F35))))</formula>
    </cfRule>
  </conditionalFormatting>
  <conditionalFormatting sqref="F35">
    <cfRule type="containsText" dxfId="1" priority="81" operator="containsText" text="[AIM]">
      <formula>NOT(ISERROR(SEARCH(("[AIM]"),(F35))))</formula>
    </cfRule>
  </conditionalFormatting>
  <conditionalFormatting sqref="F35">
    <cfRule type="expression" dxfId="9" priority="82">
      <formula>REGEXMATCH(F35, "(?i)(ECO|BAN|ENG)")</formula>
    </cfRule>
  </conditionalFormatting>
  <conditionalFormatting sqref="F35">
    <cfRule type="expression" dxfId="1" priority="83">
      <formula>REGEXMATCH(F35, "(?i)(BSH|JI|MFH|MMI|JEH|SKC|EH|IAK|JH|GR|MHI|ABP|SZ)")</formula>
    </cfRule>
  </conditionalFormatting>
  <conditionalFormatting sqref="F35">
    <cfRule type="expression" dxfId="10" priority="84">
      <formula>REGEXMATCH(F35, "(?i)(SHS|MMR|DMA|JC|SAM|MTK|FTN|MFI)")</formula>
    </cfRule>
  </conditionalFormatting>
  <conditionalFormatting sqref="F14 D36 I39">
    <cfRule type="containsText" dxfId="3" priority="85" operator="containsText" text="ENG">
      <formula>NOT(ISERROR(SEARCH(("ENG"),(F14))))</formula>
    </cfRule>
  </conditionalFormatting>
  <conditionalFormatting sqref="F14 D36 I39">
    <cfRule type="containsText" dxfId="1" priority="86" operator="containsText" text="[MAR]">
      <formula>NOT(ISERROR(SEARCH(("[MAR]"),(F14))))</formula>
    </cfRule>
  </conditionalFormatting>
  <conditionalFormatting sqref="F14 D36 I39">
    <cfRule type="containsText" dxfId="1" priority="87" operator="containsText" text="[SKC]">
      <formula>NOT(ISERROR(SEARCH(("[SKC]"),(F14))))</formula>
    </cfRule>
  </conditionalFormatting>
  <conditionalFormatting sqref="F14 D36 I39">
    <cfRule type="containsText" dxfId="1" priority="88" operator="containsText" text="CHE-1262">
      <formula>NOT(ISERROR(SEARCH(("CHE-1262"),(F14))))</formula>
    </cfRule>
  </conditionalFormatting>
  <conditionalFormatting sqref="F14 D36 I39">
    <cfRule type="containsText" dxfId="1" priority="89" operator="containsText" text="[NIM]">
      <formula>NOT(ISERROR(SEARCH(("[NIM]"),(F14))))</formula>
    </cfRule>
  </conditionalFormatting>
  <conditionalFormatting sqref="F14 D36 I39">
    <cfRule type="containsText" dxfId="2" priority="90" operator="containsText" text="[GR]">
      <formula>NOT(ISERROR(SEARCH(("[GR]"),(F14))))</formula>
    </cfRule>
  </conditionalFormatting>
  <conditionalFormatting sqref="F14 D36 I39">
    <cfRule type="containsText" dxfId="3" priority="91" operator="containsText" text="BAN">
      <formula>NOT(ISERROR(SEARCH(("BAN"),(F14))))</formula>
    </cfRule>
  </conditionalFormatting>
  <conditionalFormatting sqref="F14 D36 I39">
    <cfRule type="containsText" dxfId="1" priority="92" operator="containsText" text="[BSH]">
      <formula>NOT(ISERROR(SEARCH(("[BSH]"),(F14))))</formula>
    </cfRule>
  </conditionalFormatting>
  <conditionalFormatting sqref="F14 D36 I39">
    <cfRule type="containsText" dxfId="1" priority="93" operator="containsText" text="[EH]">
      <formula>NOT(ISERROR(SEARCH(("[EH]"),(F14))))</formula>
    </cfRule>
  </conditionalFormatting>
  <conditionalFormatting sqref="F14 D36 I39">
    <cfRule type="containsText" dxfId="1" priority="94" operator="containsText" text="[RUM]">
      <formula>NOT(ISERROR(SEARCH(("[RUM]"),(F14))))</formula>
    </cfRule>
  </conditionalFormatting>
  <conditionalFormatting sqref="F14 D36 I39">
    <cfRule type="containsText" dxfId="3" priority="95" operator="containsText" text="[ECO]">
      <formula>NOT(ISERROR(SEARCH(("[ECO]"),(F14))))</formula>
    </cfRule>
  </conditionalFormatting>
  <conditionalFormatting sqref="F14 D36 I39">
    <cfRule type="containsText" dxfId="1" priority="96" operator="containsText" text="[MAH]">
      <formula>NOT(ISERROR(SEARCH(("[MAH]"),(F14))))</formula>
    </cfRule>
  </conditionalFormatting>
  <conditionalFormatting sqref="F14 D36 I39">
    <cfRule type="containsText" dxfId="1" priority="97" operator="containsText" text="[DD]">
      <formula>NOT(ISERROR(SEARCH(("[DD]"),(F14))))</formula>
    </cfRule>
  </conditionalFormatting>
  <conditionalFormatting sqref="F14 D36 I39">
    <cfRule type="containsText" dxfId="1" priority="98" operator="containsText" text="[JI]">
      <formula>NOT(ISERROR(SEARCH(("[JI]"),(F14))))</formula>
    </cfRule>
  </conditionalFormatting>
  <conditionalFormatting sqref="F14 D36 I39">
    <cfRule type="containsText" dxfId="1" priority="99" operator="containsText" text="[AIM]">
      <formula>NOT(ISERROR(SEARCH(("[AIM]"),(F14))))</formula>
    </cfRule>
  </conditionalFormatting>
  <conditionalFormatting sqref="D36 I39">
    <cfRule type="containsText" dxfId="0" priority="100" operator="containsText" text="ENG">
      <formula>NOT(ISERROR(SEARCH(("ENG"),(D36))))</formula>
    </cfRule>
  </conditionalFormatting>
  <conditionalFormatting sqref="D36 I39">
    <cfRule type="containsText" dxfId="2" priority="101" operator="containsText" text="CHE-1262">
      <formula>NOT(ISERROR(SEARCH(("CHE-1262"),(D36))))</formula>
    </cfRule>
  </conditionalFormatting>
  <conditionalFormatting sqref="D36 I39">
    <cfRule type="containsText" dxfId="1" priority="102" operator="containsText" text="[GR]">
      <formula>NOT(ISERROR(SEARCH(("[GR]"),(D36))))</formula>
    </cfRule>
  </conditionalFormatting>
  <conditionalFormatting sqref="I39">
    <cfRule type="containsText" dxfId="1" priority="103" operator="containsText" text="[KIM]">
      <formula>NOT(ISERROR(SEARCH(("[KIM]"),(I39))))</formula>
    </cfRule>
  </conditionalFormatting>
  <conditionalFormatting sqref="I39">
    <cfRule type="containsText" dxfId="1" priority="104" operator="containsText" text="[AU]">
      <formula>NOT(ISERROR(SEARCH(("[AU]"),(I39))))</formula>
    </cfRule>
  </conditionalFormatting>
  <conditionalFormatting sqref="D36 I39">
    <cfRule type="containsText" dxfId="1" priority="105" operator="containsText" text="[IFF]">
      <formula>NOT(ISERROR(SEARCH(("[IFF]"),(D36))))</formula>
    </cfRule>
  </conditionalFormatting>
  <conditionalFormatting sqref="I39">
    <cfRule type="containsText" dxfId="1" priority="106" operator="containsText" text="[AT]">
      <formula>NOT(ISERROR(SEARCH(("[AT]"),(I39))))</formula>
    </cfRule>
  </conditionalFormatting>
  <conditionalFormatting sqref="I39">
    <cfRule type="containsText" dxfId="1" priority="107" operator="containsText" text="[MKS]">
      <formula>NOT(ISERROR(SEARCH(("[MKS]"),(I39))))</formula>
    </cfRule>
  </conditionalFormatting>
  <conditionalFormatting sqref="I39">
    <cfRule type="containsText" dxfId="1" priority="108" operator="containsText" text="[DMA]">
      <formula>NOT(ISERROR(SEARCH(("[DMA]"),(I39))))</formula>
    </cfRule>
  </conditionalFormatting>
  <conditionalFormatting sqref="I39">
    <cfRule type="containsText" dxfId="1" priority="109" operator="containsText" text="[NIS]">
      <formula>NOT(ISERROR(SEARCH(("[NIS]"),(I39))))</formula>
    </cfRule>
  </conditionalFormatting>
  <conditionalFormatting sqref="I39">
    <cfRule type="containsText" dxfId="1" priority="110" operator="containsText" text="[PRC]">
      <formula>NOT(ISERROR(SEARCH(("[PRC]"),(I39))))</formula>
    </cfRule>
  </conditionalFormatting>
  <conditionalFormatting sqref="D36 I39">
    <cfRule type="containsText" dxfId="1" priority="111" operator="containsText" text="[NEW1]">
      <formula>NOT(ISERROR(SEARCH(("[NEW1]"),(D36))))</formula>
    </cfRule>
  </conditionalFormatting>
  <conditionalFormatting sqref="H44">
    <cfRule type="containsText" dxfId="0" priority="112" operator="containsText" text="ENG">
      <formula>NOT(ISERROR(SEARCH(("ENG"),(H44))))</formula>
    </cfRule>
  </conditionalFormatting>
  <conditionalFormatting sqref="H44">
    <cfRule type="containsText" dxfId="2" priority="113" operator="containsText" text="CHE-1262">
      <formula>NOT(ISERROR(SEARCH(("CHE-1262"),(H44))))</formula>
    </cfRule>
  </conditionalFormatting>
  <conditionalFormatting sqref="H44">
    <cfRule type="containsText" dxfId="1" priority="114" operator="containsText" text="[IFF]">
      <formula>NOT(ISERROR(SEARCH(("[IFF]"),(H44))))</formula>
    </cfRule>
  </conditionalFormatting>
  <conditionalFormatting sqref="H44">
    <cfRule type="containsText" dxfId="1" priority="115" operator="containsText" text="[KIM]">
      <formula>NOT(ISERROR(SEARCH(("[KIM]"),(H44))))</formula>
    </cfRule>
  </conditionalFormatting>
  <conditionalFormatting sqref="H44">
    <cfRule type="containsText" dxfId="1" priority="116" operator="containsText" text="[AU]">
      <formula>NOT(ISERROR(SEARCH(("[AU]"),(H44))))</formula>
    </cfRule>
  </conditionalFormatting>
  <conditionalFormatting sqref="H44">
    <cfRule type="containsText" dxfId="1" priority="117" operator="containsText" text="[AT]">
      <formula>NOT(ISERROR(SEARCH(("[AT]"),(H44))))</formula>
    </cfRule>
  </conditionalFormatting>
  <conditionalFormatting sqref="H44">
    <cfRule type="containsText" dxfId="1" priority="118" operator="containsText" text="[MKS]">
      <formula>NOT(ISERROR(SEARCH(("[MKS]"),(H44))))</formula>
    </cfRule>
  </conditionalFormatting>
  <conditionalFormatting sqref="H44">
    <cfRule type="containsText" dxfId="1" priority="119" operator="containsText" text="[DMA]">
      <formula>NOT(ISERROR(SEARCH(("[DMA]"),(H44))))</formula>
    </cfRule>
  </conditionalFormatting>
  <conditionalFormatting sqref="H44">
    <cfRule type="containsText" dxfId="1" priority="120" operator="containsText" text="[NIS]">
      <formula>NOT(ISERROR(SEARCH(("[NIS]"),(H44))))</formula>
    </cfRule>
  </conditionalFormatting>
  <conditionalFormatting sqref="H44">
    <cfRule type="containsText" dxfId="1" priority="121" operator="containsText" text="[PRC]">
      <formula>NOT(ISERROR(SEARCH(("[PRC]"),(H44))))</formula>
    </cfRule>
  </conditionalFormatting>
  <conditionalFormatting sqref="I43">
    <cfRule type="containsText" dxfId="1" priority="122" operator="containsText" text="[NEW1]">
      <formula>NOT(ISERROR(SEARCH(("[NEW1]"),(I43))))</formula>
    </cfRule>
  </conditionalFormatting>
  <conditionalFormatting sqref="I43">
    <cfRule type="containsText" dxfId="1" priority="123" operator="containsText" text="[IFF]">
      <formula>NOT(ISERROR(SEARCH(("[IFF]"),(I43))))</formula>
    </cfRule>
  </conditionalFormatting>
  <conditionalFormatting sqref="I43">
    <cfRule type="containsText" dxfId="1" priority="124" operator="containsText" text="[GR]">
      <formula>NOT(ISERROR(SEARCH(("[GR]"),(I43))))</formula>
    </cfRule>
  </conditionalFormatting>
  <conditionalFormatting sqref="I43">
    <cfRule type="containsText" dxfId="0" priority="125" operator="containsText" text="ENG">
      <formula>NOT(ISERROR(SEARCH(("ENG"),(I43))))</formula>
    </cfRule>
  </conditionalFormatting>
  <conditionalFormatting sqref="I43">
    <cfRule type="containsText" dxfId="2" priority="126" operator="containsText" text="CHE-1262">
      <formula>NOT(ISERROR(SEARCH(("CHE-1262"),(I43))))</formula>
    </cfRule>
  </conditionalFormatting>
  <conditionalFormatting sqref="I43">
    <cfRule type="containsText" dxfId="1" priority="127" operator="containsText" text="[PRC]">
      <formula>NOT(ISERROR(SEARCH(("[PRC]"),(I43))))</formula>
    </cfRule>
  </conditionalFormatting>
  <conditionalFormatting sqref="I43">
    <cfRule type="containsText" dxfId="1" priority="128" operator="containsText" text="[NIS]">
      <formula>NOT(ISERROR(SEARCH(("[NIS]"),(I43))))</formula>
    </cfRule>
  </conditionalFormatting>
  <conditionalFormatting sqref="I43">
    <cfRule type="containsText" dxfId="1" priority="129" operator="containsText" text="[DMA]">
      <formula>NOT(ISERROR(SEARCH(("[DMA]"),(I43))))</formula>
    </cfRule>
  </conditionalFormatting>
  <conditionalFormatting sqref="I43">
    <cfRule type="containsText" dxfId="1" priority="130" operator="containsText" text="[MKS]">
      <formula>NOT(ISERROR(SEARCH(("[MKS]"),(I43))))</formula>
    </cfRule>
  </conditionalFormatting>
  <conditionalFormatting sqref="I43">
    <cfRule type="containsText" dxfId="1" priority="131" operator="containsText" text="[AT]">
      <formula>NOT(ISERROR(SEARCH(("[AT]"),(I43))))</formula>
    </cfRule>
  </conditionalFormatting>
  <conditionalFormatting sqref="I43">
    <cfRule type="containsText" dxfId="1" priority="132" operator="containsText" text="[AU]">
      <formula>NOT(ISERROR(SEARCH(("[AU]"),(I43))))</formula>
    </cfRule>
  </conditionalFormatting>
  <conditionalFormatting sqref="I43">
    <cfRule type="containsText" dxfId="1" priority="133" operator="containsText" text="[KIM]">
      <formula>NOT(ISERROR(SEARCH(("[KIM]"),(I43))))</formula>
    </cfRule>
  </conditionalFormatting>
  <conditionalFormatting sqref="I43">
    <cfRule type="containsText" dxfId="2" priority="134" operator="containsText" text="[GR]">
      <formula>NOT(ISERROR(SEARCH(("[GR]"),(I43))))</formula>
    </cfRule>
  </conditionalFormatting>
  <conditionalFormatting sqref="I43">
    <cfRule type="containsText" dxfId="1" priority="135" operator="containsText" text="[MAR]">
      <formula>NOT(ISERROR(SEARCH(("[MAR]"),(I43))))</formula>
    </cfRule>
  </conditionalFormatting>
  <conditionalFormatting sqref="I43">
    <cfRule type="containsText" dxfId="1" priority="136" operator="containsText" text="[SKC]">
      <formula>NOT(ISERROR(SEARCH(("[SKC]"),(I43))))</formula>
    </cfRule>
  </conditionalFormatting>
  <conditionalFormatting sqref="I43">
    <cfRule type="containsText" dxfId="1" priority="137" operator="containsText" text="[NIM]">
      <formula>NOT(ISERROR(SEARCH(("[NIM]"),(I43))))</formula>
    </cfRule>
  </conditionalFormatting>
  <conditionalFormatting sqref="I43">
    <cfRule type="containsText" dxfId="3" priority="138" operator="containsText" text="BAN">
      <formula>NOT(ISERROR(SEARCH(("BAN"),(I43))))</formula>
    </cfRule>
  </conditionalFormatting>
  <conditionalFormatting sqref="I43">
    <cfRule type="containsText" dxfId="1" priority="139" operator="containsText" text="[BSH]">
      <formula>NOT(ISERROR(SEARCH(("[BSH]"),(I43))))</formula>
    </cfRule>
  </conditionalFormatting>
  <conditionalFormatting sqref="I43">
    <cfRule type="containsText" dxfId="1" priority="140" operator="containsText" text="[EH]">
      <formula>NOT(ISERROR(SEARCH(("[EH]"),(I43))))</formula>
    </cfRule>
  </conditionalFormatting>
  <conditionalFormatting sqref="I43">
    <cfRule type="containsText" dxfId="1" priority="141" operator="containsText" text="[RUM]">
      <formula>NOT(ISERROR(SEARCH(("[RUM]"),(I43))))</formula>
    </cfRule>
  </conditionalFormatting>
  <conditionalFormatting sqref="I43">
    <cfRule type="containsText" dxfId="3" priority="142" operator="containsText" text="[ECO]">
      <formula>NOT(ISERROR(SEARCH(("[ECO]"),(I43))))</formula>
    </cfRule>
  </conditionalFormatting>
  <conditionalFormatting sqref="I43">
    <cfRule type="containsText" dxfId="1" priority="143" operator="containsText" text="[MAH]">
      <formula>NOT(ISERROR(SEARCH(("[MAH]"),(I43))))</formula>
    </cfRule>
  </conditionalFormatting>
  <conditionalFormatting sqref="I43">
    <cfRule type="containsText" dxfId="1" priority="144" operator="containsText" text="[DD]">
      <formula>NOT(ISERROR(SEARCH(("[DD]"),(I43))))</formula>
    </cfRule>
  </conditionalFormatting>
  <conditionalFormatting sqref="I43">
    <cfRule type="containsText" dxfId="1" priority="145" operator="containsText" text="[JI]">
      <formula>NOT(ISERROR(SEARCH(("[JI]"),(I43))))</formula>
    </cfRule>
  </conditionalFormatting>
  <conditionalFormatting sqref="I43">
    <cfRule type="containsText" dxfId="1" priority="146" operator="containsText" text="[AIM]">
      <formula>NOT(ISERROR(SEARCH(("[AIM]"),(I43))))</formula>
    </cfRule>
  </conditionalFormatting>
  <conditionalFormatting sqref="I43">
    <cfRule type="containsText" dxfId="1" priority="147" operator="containsText" text="CHE-1262">
      <formula>NOT(ISERROR(SEARCH(("CHE-1262"),(I43))))</formula>
    </cfRule>
  </conditionalFormatting>
  <conditionalFormatting sqref="I43">
    <cfRule type="containsText" dxfId="3" priority="148" operator="containsText" text="ENG">
      <formula>NOT(ISERROR(SEARCH(("ENG"),(I43))))</formula>
    </cfRule>
  </conditionalFormatting>
  <conditionalFormatting sqref="E22">
    <cfRule type="containsText" dxfId="4" priority="149" operator="containsText" text="[PRC]">
      <formula>NOT(ISERROR(SEARCH(("[PRC]"),(E22))))</formula>
    </cfRule>
  </conditionalFormatting>
  <conditionalFormatting sqref="E22">
    <cfRule type="containsText" dxfId="4" priority="150" operator="containsText" text="[FNN]">
      <formula>NOT(ISERROR(SEARCH(("[FNN]"),(E22))))</formula>
    </cfRule>
  </conditionalFormatting>
  <conditionalFormatting sqref="E22">
    <cfRule type="containsText" dxfId="4" priority="151" operator="containsText" text="[JC]">
      <formula>NOT(ISERROR(SEARCH(("[JC]"),(E22))))</formula>
    </cfRule>
  </conditionalFormatting>
  <conditionalFormatting sqref="E22">
    <cfRule type="containsText" dxfId="4" priority="152" operator="containsText" text="[AIM]">
      <formula>NOT(ISERROR(SEARCH(("[AIM]"),(E22))))</formula>
    </cfRule>
  </conditionalFormatting>
  <conditionalFormatting sqref="E22">
    <cfRule type="containsText" dxfId="4" priority="153" operator="containsText" text="[NIS]">
      <formula>NOT(ISERROR(SEARCH(("[NIS]"),(E22))))</formula>
    </cfRule>
  </conditionalFormatting>
  <conditionalFormatting sqref="E22">
    <cfRule type="containsText" dxfId="4" priority="154" operator="containsText" text="[DMA]">
      <formula>NOT(ISERROR(SEARCH(("[DMA]"),(E22))))</formula>
    </cfRule>
  </conditionalFormatting>
  <conditionalFormatting sqref="E22">
    <cfRule type="containsText" dxfId="4" priority="155" operator="containsText" text="[MKS]">
      <formula>NOT(ISERROR(SEARCH(("[MKS]"),(E22))))</formula>
    </cfRule>
  </conditionalFormatting>
  <conditionalFormatting sqref="E22">
    <cfRule type="containsText" dxfId="4" priority="156" operator="containsText" text="[AT]">
      <formula>NOT(ISERROR(SEARCH(("[AT]"),(E22))))</formula>
    </cfRule>
  </conditionalFormatting>
  <conditionalFormatting sqref="E22">
    <cfRule type="containsText" dxfId="4" priority="157" operator="containsText" text="[IFF]">
      <formula>NOT(ISERROR(SEARCH(("[IFF]"),(E22))))</formula>
    </cfRule>
  </conditionalFormatting>
  <conditionalFormatting sqref="E22">
    <cfRule type="containsText" dxfId="4" priority="158" operator="containsText" text="[AU]">
      <formula>NOT(ISERROR(SEARCH(("[AU]"),(E22))))</formula>
    </cfRule>
  </conditionalFormatting>
  <conditionalFormatting sqref="E22">
    <cfRule type="containsText" dxfId="4" priority="159" operator="containsText" text="[KIM]">
      <formula>NOT(ISERROR(SEARCH(("[KIM]"),(E22))))</formula>
    </cfRule>
  </conditionalFormatting>
  <conditionalFormatting sqref="E22">
    <cfRule type="containsText" dxfId="4" priority="160" operator="containsText" text="[JI]">
      <formula>NOT(ISERROR(SEARCH(("[JI]"),(E22))))</formula>
    </cfRule>
  </conditionalFormatting>
  <conditionalFormatting sqref="E22">
    <cfRule type="containsText" dxfId="4" priority="161" operator="containsText" text="[DD]">
      <formula>NOT(ISERROR(SEARCH(("[DD]"),(E22))))</formula>
    </cfRule>
  </conditionalFormatting>
  <conditionalFormatting sqref="E22">
    <cfRule type="containsText" dxfId="4" priority="162" operator="containsText" text="[MAH]">
      <formula>NOT(ISERROR(SEARCH(("[MAH]"),(E22))))</formula>
    </cfRule>
  </conditionalFormatting>
  <conditionalFormatting sqref="E22">
    <cfRule type="containsText" dxfId="4" priority="163" operator="containsText" text="[ECO]">
      <formula>NOT(ISERROR(SEARCH(("[ECO]"),(E22))))</formula>
    </cfRule>
  </conditionalFormatting>
  <conditionalFormatting sqref="E22">
    <cfRule type="containsText" dxfId="4" priority="164" operator="containsText" text="[RUM]">
      <formula>NOT(ISERROR(SEARCH(("[RUM]"),(E22))))</formula>
    </cfRule>
  </conditionalFormatting>
  <conditionalFormatting sqref="E22">
    <cfRule type="containsText" dxfId="4" priority="165" operator="containsText" text="[EH]">
      <formula>NOT(ISERROR(SEARCH(("[EH]"),(E22))))</formula>
    </cfRule>
  </conditionalFormatting>
  <conditionalFormatting sqref="E22">
    <cfRule type="containsText" dxfId="4" priority="166" operator="containsText" text="[BSH]">
      <formula>NOT(ISERROR(SEARCH(("[BSH]"),(E22))))</formula>
    </cfRule>
  </conditionalFormatting>
  <conditionalFormatting sqref="E22">
    <cfRule type="containsText" dxfId="4" priority="167" operator="containsText" text="BAN">
      <formula>NOT(ISERROR(SEARCH(("BAN"),(E22))))</formula>
    </cfRule>
  </conditionalFormatting>
  <conditionalFormatting sqref="E22">
    <cfRule type="containsText" dxfId="4" priority="168" operator="containsText" text="[GR]">
      <formula>NOT(ISERROR(SEARCH(("[GR]"),(E22))))</formula>
    </cfRule>
  </conditionalFormatting>
  <conditionalFormatting sqref="E22">
    <cfRule type="containsText" dxfId="4" priority="169" operator="containsText" text="[NIM]">
      <formula>NOT(ISERROR(SEARCH(("[NIM]"),(E22))))</formula>
    </cfRule>
  </conditionalFormatting>
  <conditionalFormatting sqref="E22">
    <cfRule type="containsText" dxfId="4" priority="170" operator="containsText" text="CHE-1262">
      <formula>NOT(ISERROR(SEARCH(("CHE-1262"),(E22))))</formula>
    </cfRule>
  </conditionalFormatting>
  <conditionalFormatting sqref="E22">
    <cfRule type="containsText" dxfId="4" priority="171" operator="containsText" text="[SKC]">
      <formula>NOT(ISERROR(SEARCH(("[SKC]"),(E22))))</formula>
    </cfRule>
  </conditionalFormatting>
  <conditionalFormatting sqref="E22">
    <cfRule type="containsText" dxfId="4" priority="172" operator="containsText" text="[MAR]">
      <formula>NOT(ISERROR(SEARCH(("[MAR]"),(E22))))</formula>
    </cfRule>
  </conditionalFormatting>
  <conditionalFormatting sqref="E22">
    <cfRule type="containsText" dxfId="4" priority="173" operator="containsText" text="ENG">
      <formula>NOT(ISERROR(SEARCH(("ENG"),(E22))))</formula>
    </cfRule>
  </conditionalFormatting>
  <conditionalFormatting sqref="H13 D19">
    <cfRule type="containsText" dxfId="3" priority="174" operator="containsText" text="ENG">
      <formula>NOT(ISERROR(SEARCH(("ENG"),(H13))))</formula>
    </cfRule>
  </conditionalFormatting>
  <conditionalFormatting sqref="H13 D19">
    <cfRule type="containsText" dxfId="1" priority="175" operator="containsText" text="[MAR]">
      <formula>NOT(ISERROR(SEARCH(("[MAR]"),(H13))))</formula>
    </cfRule>
  </conditionalFormatting>
  <conditionalFormatting sqref="H13 D19">
    <cfRule type="containsText" dxfId="1" priority="176" operator="containsText" text="[SKC]">
      <formula>NOT(ISERROR(SEARCH(("[SKC]"),(H13))))</formula>
    </cfRule>
  </conditionalFormatting>
  <conditionalFormatting sqref="H13 D19">
    <cfRule type="containsText" dxfId="1" priority="177" operator="containsText" text="CHE-1262">
      <formula>NOT(ISERROR(SEARCH(("CHE-1262"),(H13))))</formula>
    </cfRule>
  </conditionalFormatting>
  <conditionalFormatting sqref="H13 D19">
    <cfRule type="containsText" dxfId="1" priority="178" operator="containsText" text="[NIM]">
      <formula>NOT(ISERROR(SEARCH(("[NIM]"),(H13))))</formula>
    </cfRule>
  </conditionalFormatting>
  <conditionalFormatting sqref="H13 D19">
    <cfRule type="containsText" dxfId="2" priority="179" operator="containsText" text="[GR]">
      <formula>NOT(ISERROR(SEARCH(("[GR]"),(H13))))</formula>
    </cfRule>
  </conditionalFormatting>
  <conditionalFormatting sqref="H13 D19">
    <cfRule type="containsText" dxfId="3" priority="180" operator="containsText" text="BAN">
      <formula>NOT(ISERROR(SEARCH(("BAN"),(H13))))</formula>
    </cfRule>
  </conditionalFormatting>
  <conditionalFormatting sqref="H13 D19">
    <cfRule type="containsText" dxfId="1" priority="181" operator="containsText" text="[BSH]">
      <formula>NOT(ISERROR(SEARCH(("[BSH]"),(H13))))</formula>
    </cfRule>
  </conditionalFormatting>
  <conditionalFormatting sqref="H13 D19">
    <cfRule type="containsText" dxfId="1" priority="182" operator="containsText" text="[EH]">
      <formula>NOT(ISERROR(SEARCH(("[EH]"),(H13))))</formula>
    </cfRule>
  </conditionalFormatting>
  <conditionalFormatting sqref="H13 D19">
    <cfRule type="containsText" dxfId="1" priority="183" operator="containsText" text="[RUM]">
      <formula>NOT(ISERROR(SEARCH(("[RUM]"),(H13))))</formula>
    </cfRule>
  </conditionalFormatting>
  <conditionalFormatting sqref="H13 D19">
    <cfRule type="containsText" dxfId="3" priority="184" operator="containsText" text="[ECO]">
      <formula>NOT(ISERROR(SEARCH(("[ECO]"),(H13))))</formula>
    </cfRule>
  </conditionalFormatting>
  <conditionalFormatting sqref="H13 D19">
    <cfRule type="containsText" dxfId="1" priority="185" operator="containsText" text="[MAH]">
      <formula>NOT(ISERROR(SEARCH(("[MAH]"),(H13))))</formula>
    </cfRule>
  </conditionalFormatting>
  <conditionalFormatting sqref="H13 D19">
    <cfRule type="containsText" dxfId="1" priority="186" operator="containsText" text="[DD]">
      <formula>NOT(ISERROR(SEARCH(("[DD]"),(H13))))</formula>
    </cfRule>
  </conditionalFormatting>
  <conditionalFormatting sqref="H13 D19">
    <cfRule type="containsText" dxfId="1" priority="187" operator="containsText" text="[JI]">
      <formula>NOT(ISERROR(SEARCH(("[JI]"),(H13))))</formula>
    </cfRule>
  </conditionalFormatting>
  <conditionalFormatting sqref="H13 D19">
    <cfRule type="containsText" dxfId="1" priority="188" operator="containsText" text="[AIM]">
      <formula>NOT(ISERROR(SEARCH(("[AIM]"),(H13))))</formula>
    </cfRule>
  </conditionalFormatting>
  <conditionalFormatting sqref="H30">
    <cfRule type="containsText" dxfId="1" priority="189" operator="containsText" text="[AU]">
      <formula>NOT(ISERROR(SEARCH(("[AU]"),(H30))))</formula>
    </cfRule>
  </conditionalFormatting>
  <conditionalFormatting sqref="H30">
    <cfRule type="containsText" dxfId="1" priority="190" operator="containsText" text="[NIS]">
      <formula>NOT(ISERROR(SEARCH(("[NIS]"),(H30))))</formula>
    </cfRule>
  </conditionalFormatting>
  <conditionalFormatting sqref="H30">
    <cfRule type="containsText" dxfId="1" priority="191" operator="containsText" text="[KIM]">
      <formula>NOT(ISERROR(SEARCH(("[KIM]"),(H30))))</formula>
    </cfRule>
  </conditionalFormatting>
  <conditionalFormatting sqref="H30">
    <cfRule type="containsText" dxfId="1" priority="192" operator="containsText" text="[AT]">
      <formula>NOT(ISERROR(SEARCH(("[AT]"),(H30))))</formula>
    </cfRule>
  </conditionalFormatting>
  <conditionalFormatting sqref="H30">
    <cfRule type="containsText" dxfId="1" priority="193" operator="containsText" text="[MKS]">
      <formula>NOT(ISERROR(SEARCH(("[MKS]"),(H30))))</formula>
    </cfRule>
  </conditionalFormatting>
  <conditionalFormatting sqref="H30">
    <cfRule type="containsText" dxfId="1" priority="194" operator="containsText" text="[DMA]">
      <formula>NOT(ISERROR(SEARCH(("[DMA]"),(H30))))</formula>
    </cfRule>
  </conditionalFormatting>
  <conditionalFormatting sqref="H30">
    <cfRule type="containsText" dxfId="1" priority="195" operator="containsText" text="[PRC]">
      <formula>NOT(ISERROR(SEARCH(("[PRC]"),(H30))))</formula>
    </cfRule>
  </conditionalFormatting>
  <conditionalFormatting sqref="H30">
    <cfRule type="containsText" dxfId="1" priority="196" operator="containsText" text="[IFF]">
      <formula>NOT(ISERROR(SEARCH(("[IFF]"),(H30))))</formula>
    </cfRule>
  </conditionalFormatting>
  <conditionalFormatting sqref="H39">
    <cfRule type="containsText" dxfId="1" priority="197" operator="containsText" text="[KIM]">
      <formula>NOT(ISERROR(SEARCH(("[KIM]"),(H39))))</formula>
    </cfRule>
  </conditionalFormatting>
  <conditionalFormatting sqref="H39">
    <cfRule type="containsText" dxfId="1" priority="198" operator="containsText" text="[AU]">
      <formula>NOT(ISERROR(SEARCH(("[AU]"),(H39))))</formula>
    </cfRule>
  </conditionalFormatting>
  <conditionalFormatting sqref="H39">
    <cfRule type="containsText" dxfId="1" priority="199" operator="containsText" text="[AT]">
      <formula>NOT(ISERROR(SEARCH(("[AT]"),(H39))))</formula>
    </cfRule>
  </conditionalFormatting>
  <conditionalFormatting sqref="H39">
    <cfRule type="containsText" dxfId="1" priority="200" operator="containsText" text="[MKS]">
      <formula>NOT(ISERROR(SEARCH(("[MKS]"),(H39))))</formula>
    </cfRule>
  </conditionalFormatting>
  <conditionalFormatting sqref="H39">
    <cfRule type="containsText" dxfId="1" priority="201" operator="containsText" text="[DMA]">
      <formula>NOT(ISERROR(SEARCH(("[DMA]"),(H39))))</formula>
    </cfRule>
  </conditionalFormatting>
  <conditionalFormatting sqref="H39">
    <cfRule type="containsText" dxfId="1" priority="202" operator="containsText" text="[NIS]">
      <formula>NOT(ISERROR(SEARCH(("[NIS]"),(H39))))</formula>
    </cfRule>
  </conditionalFormatting>
  <conditionalFormatting sqref="H39">
    <cfRule type="containsText" dxfId="1" priority="203" operator="containsText" text="[PRC]">
      <formula>NOT(ISERROR(SEARCH(("[PRC]"),(H39))))</formula>
    </cfRule>
  </conditionalFormatting>
  <conditionalFormatting sqref="H39">
    <cfRule type="containsText" dxfId="1" priority="204" operator="containsText" text="[MAH]">
      <formula>NOT(ISERROR(SEARCH(("[MAH]"),(H39))))</formula>
    </cfRule>
  </conditionalFormatting>
  <conditionalFormatting sqref="H39">
    <cfRule type="containsText" dxfId="3" priority="205" operator="containsText" text="ENG">
      <formula>NOT(ISERROR(SEARCH(("ENG"),(H39))))</formula>
    </cfRule>
  </conditionalFormatting>
  <conditionalFormatting sqref="H39">
    <cfRule type="containsText" dxfId="1" priority="206" operator="containsText" text="CHE-1262">
      <formula>NOT(ISERROR(SEARCH(("CHE-1262"),(H39))))</formula>
    </cfRule>
  </conditionalFormatting>
  <conditionalFormatting sqref="H39">
    <cfRule type="containsText" dxfId="1" priority="207" operator="containsText" text="[MAR]">
      <formula>NOT(ISERROR(SEARCH(("[MAR]"),(H39))))</formula>
    </cfRule>
  </conditionalFormatting>
  <conditionalFormatting sqref="H39">
    <cfRule type="containsText" dxfId="1" priority="208" operator="containsText" text="[SKC]">
      <formula>NOT(ISERROR(SEARCH(("[SKC]"),(H39))))</formula>
    </cfRule>
  </conditionalFormatting>
  <conditionalFormatting sqref="H39">
    <cfRule type="containsText" dxfId="1" priority="209" operator="containsText" text="[NIM]">
      <formula>NOT(ISERROR(SEARCH(("[NIM]"),(H39))))</formula>
    </cfRule>
  </conditionalFormatting>
  <conditionalFormatting sqref="H39">
    <cfRule type="containsText" dxfId="3" priority="210" operator="containsText" text="BAN">
      <formula>NOT(ISERROR(SEARCH(("BAN"),(H39))))</formula>
    </cfRule>
  </conditionalFormatting>
  <conditionalFormatting sqref="H39">
    <cfRule type="containsText" dxfId="1" priority="211" operator="containsText" text="[BSH]">
      <formula>NOT(ISERROR(SEARCH(("[BSH]"),(H39))))</formula>
    </cfRule>
  </conditionalFormatting>
  <conditionalFormatting sqref="H39">
    <cfRule type="containsText" dxfId="1" priority="212" operator="containsText" text="[EH]">
      <formula>NOT(ISERROR(SEARCH(("[EH]"),(H39))))</formula>
    </cfRule>
  </conditionalFormatting>
  <conditionalFormatting sqref="H39">
    <cfRule type="containsText" dxfId="1" priority="213" operator="containsText" text="[RUM]">
      <formula>NOT(ISERROR(SEARCH(("[RUM]"),(H39))))</formula>
    </cfRule>
  </conditionalFormatting>
  <conditionalFormatting sqref="H39">
    <cfRule type="containsText" dxfId="3" priority="214" operator="containsText" text="[ECO]">
      <formula>NOT(ISERROR(SEARCH(("[ECO]"),(H39))))</formula>
    </cfRule>
  </conditionalFormatting>
  <conditionalFormatting sqref="H39">
    <cfRule type="containsText" dxfId="1" priority="215" operator="containsText" text="[MAH]">
      <formula>NOT(ISERROR(SEARCH(("[MAH]"),(H39))))</formula>
    </cfRule>
  </conditionalFormatting>
  <conditionalFormatting sqref="H39">
    <cfRule type="containsText" dxfId="1" priority="216" operator="containsText" text="[DD]">
      <formula>NOT(ISERROR(SEARCH(("[DD]"),(H39))))</formula>
    </cfRule>
  </conditionalFormatting>
  <conditionalFormatting sqref="H39">
    <cfRule type="containsText" dxfId="1" priority="217" operator="containsText" text="[JI]">
      <formula>NOT(ISERROR(SEARCH(("[JI]"),(H39))))</formula>
    </cfRule>
  </conditionalFormatting>
  <conditionalFormatting sqref="H39">
    <cfRule type="containsText" dxfId="1" priority="218" operator="containsText" text="[AIM]">
      <formula>NOT(ISERROR(SEARCH(("[AIM]"),(H39))))</formula>
    </cfRule>
  </conditionalFormatting>
  <conditionalFormatting sqref="H39">
    <cfRule type="containsText" dxfId="3" priority="219" operator="containsText" text="ENG">
      <formula>NOT(ISERROR(SEARCH(("ENG"),(H39))))</formula>
    </cfRule>
  </conditionalFormatting>
  <conditionalFormatting sqref="H39">
    <cfRule type="containsText" dxfId="1" priority="220" operator="containsText" text="[MAR]">
      <formula>NOT(ISERROR(SEARCH(("[MAR]"),(H39))))</formula>
    </cfRule>
  </conditionalFormatting>
  <conditionalFormatting sqref="H39">
    <cfRule type="containsText" dxfId="1" priority="221" operator="containsText" text="[SKC]">
      <formula>NOT(ISERROR(SEARCH(("[SKC]"),(H39))))</formula>
    </cfRule>
  </conditionalFormatting>
  <conditionalFormatting sqref="H39">
    <cfRule type="containsText" dxfId="1" priority="222" operator="containsText" text="CHE-1262">
      <formula>NOT(ISERROR(SEARCH(("CHE-1262"),(H39))))</formula>
    </cfRule>
  </conditionalFormatting>
  <conditionalFormatting sqref="H39">
    <cfRule type="containsText" dxfId="1" priority="223" operator="containsText" text="[NIM]">
      <formula>NOT(ISERROR(SEARCH(("[NIM]"),(H39))))</formula>
    </cfRule>
  </conditionalFormatting>
  <conditionalFormatting sqref="H39">
    <cfRule type="containsText" dxfId="3" priority="224" operator="containsText" text="BAN">
      <formula>NOT(ISERROR(SEARCH(("BAN"),(H39))))</formula>
    </cfRule>
  </conditionalFormatting>
  <conditionalFormatting sqref="H39">
    <cfRule type="containsText" dxfId="1" priority="225" operator="containsText" text="[BSH]">
      <formula>NOT(ISERROR(SEARCH(("[BSH]"),(H39))))</formula>
    </cfRule>
  </conditionalFormatting>
  <conditionalFormatting sqref="H39">
    <cfRule type="containsText" dxfId="1" priority="226" operator="containsText" text="[EH]">
      <formula>NOT(ISERROR(SEARCH(("[EH]"),(H39))))</formula>
    </cfRule>
  </conditionalFormatting>
  <conditionalFormatting sqref="H39">
    <cfRule type="containsText" dxfId="1" priority="227" operator="containsText" text="[RUM]">
      <formula>NOT(ISERROR(SEARCH(("[RUM]"),(H39))))</formula>
    </cfRule>
  </conditionalFormatting>
  <conditionalFormatting sqref="H39">
    <cfRule type="containsText" dxfId="3" priority="228" operator="containsText" text="[ECO]">
      <formula>NOT(ISERROR(SEARCH(("[ECO]"),(H39))))</formula>
    </cfRule>
  </conditionalFormatting>
  <conditionalFormatting sqref="H39">
    <cfRule type="containsText" dxfId="1" priority="229" operator="containsText" text="[MAH]">
      <formula>NOT(ISERROR(SEARCH(("[MAH]"),(H39))))</formula>
    </cfRule>
  </conditionalFormatting>
  <conditionalFormatting sqref="H39">
    <cfRule type="containsText" dxfId="1" priority="230" operator="containsText" text="[DD]">
      <formula>NOT(ISERROR(SEARCH(("[DD]"),(H39))))</formula>
    </cfRule>
  </conditionalFormatting>
  <conditionalFormatting sqref="H39">
    <cfRule type="containsText" dxfId="1" priority="231" operator="containsText" text="[JI]">
      <formula>NOT(ISERROR(SEARCH(("[JI]"),(H39))))</formula>
    </cfRule>
  </conditionalFormatting>
  <conditionalFormatting sqref="H39">
    <cfRule type="containsText" dxfId="1" priority="232" operator="containsText" text="[AIM]">
      <formula>NOT(ISERROR(SEARCH(("[AIM]"),(H39))))</formula>
    </cfRule>
  </conditionalFormatting>
  <conditionalFormatting sqref="H39">
    <cfRule type="containsText" dxfId="1" priority="233" operator="containsText" text="[NEW1]">
      <formula>NOT(ISERROR(SEARCH(("[NEW1]"),(H39))))</formula>
    </cfRule>
  </conditionalFormatting>
  <conditionalFormatting sqref="H39">
    <cfRule type="containsText" dxfId="1" priority="234" operator="containsText" text="[GR]">
      <formula>NOT(ISERROR(SEARCH(("[GR]"),(H39))))</formula>
    </cfRule>
  </conditionalFormatting>
  <conditionalFormatting sqref="H39">
    <cfRule type="containsText" dxfId="2" priority="235" operator="containsText" text="[GR]">
      <formula>NOT(ISERROR(SEARCH(("[GR]"),(H39))))</formula>
    </cfRule>
  </conditionalFormatting>
  <conditionalFormatting sqref="H18">
    <cfRule type="containsText" dxfId="3" priority="236" operator="containsText" text="ENG">
      <formula>NOT(ISERROR(SEARCH(("ENG"),(H18))))</formula>
    </cfRule>
  </conditionalFormatting>
  <conditionalFormatting sqref="D9 H18">
    <cfRule type="containsText" dxfId="1" priority="237" operator="containsText" text="[MAR]">
      <formula>NOT(ISERROR(SEARCH(("[MAR]"),(D9))))</formula>
    </cfRule>
  </conditionalFormatting>
  <conditionalFormatting sqref="D9 H18">
    <cfRule type="containsText" dxfId="1" priority="238" operator="containsText" text="[SKC]">
      <formula>NOT(ISERROR(SEARCH(("[SKC]"),(D9))))</formula>
    </cfRule>
  </conditionalFormatting>
  <conditionalFormatting sqref="H18">
    <cfRule type="containsText" dxfId="1" priority="239" operator="containsText" text="CHE-1262">
      <formula>NOT(ISERROR(SEARCH(("CHE-1262"),(H18))))</formula>
    </cfRule>
  </conditionalFormatting>
  <conditionalFormatting sqref="D9 H18">
    <cfRule type="containsText" dxfId="1" priority="240" operator="containsText" text="[NIM]">
      <formula>NOT(ISERROR(SEARCH(("[NIM]"),(D9))))</formula>
    </cfRule>
  </conditionalFormatting>
  <conditionalFormatting sqref="D9 H18">
    <cfRule type="containsText" dxfId="1" priority="241" operator="containsText" text="[GR]">
      <formula>NOT(ISERROR(SEARCH(("[GR]"),(D9))))</formula>
    </cfRule>
  </conditionalFormatting>
  <conditionalFormatting sqref="D9 H18">
    <cfRule type="containsText" dxfId="3" priority="242" operator="containsText" text="BAN">
      <formula>NOT(ISERROR(SEARCH(("BAN"),(D9))))</formula>
    </cfRule>
  </conditionalFormatting>
  <conditionalFormatting sqref="D9 H18">
    <cfRule type="containsText" dxfId="1" priority="243" operator="containsText" text="[BSH]">
      <formula>NOT(ISERROR(SEARCH(("[BSH]"),(D9))))</formula>
    </cfRule>
  </conditionalFormatting>
  <conditionalFormatting sqref="D9 H18">
    <cfRule type="containsText" dxfId="1" priority="244" operator="containsText" text="[EH]">
      <formula>NOT(ISERROR(SEARCH(("[EH]"),(D9))))</formula>
    </cfRule>
  </conditionalFormatting>
  <conditionalFormatting sqref="D9 H18">
    <cfRule type="containsText" dxfId="1" priority="245" operator="containsText" text="[RUM]">
      <formula>NOT(ISERROR(SEARCH(("[RUM]"),(D9))))</formula>
    </cfRule>
  </conditionalFormatting>
  <conditionalFormatting sqref="D9 H18">
    <cfRule type="containsText" dxfId="3" priority="246" operator="containsText" text="[ECO]">
      <formula>NOT(ISERROR(SEARCH(("[ECO]"),(D9))))</formula>
    </cfRule>
  </conditionalFormatting>
  <conditionalFormatting sqref="D9 H18">
    <cfRule type="containsText" dxfId="1" priority="247" operator="containsText" text="[MAH]">
      <formula>NOT(ISERROR(SEARCH(("[MAH]"),(D9))))</formula>
    </cfRule>
  </conditionalFormatting>
  <conditionalFormatting sqref="D9 H18">
    <cfRule type="containsText" dxfId="1" priority="248" operator="containsText" text="[DD]">
      <formula>NOT(ISERROR(SEARCH(("[DD]"),(D9))))</formula>
    </cfRule>
  </conditionalFormatting>
  <conditionalFormatting sqref="D9 H18">
    <cfRule type="containsText" dxfId="1" priority="249" operator="containsText" text="[JI]">
      <formula>NOT(ISERROR(SEARCH(("[JI]"),(D9))))</formula>
    </cfRule>
  </conditionalFormatting>
  <conditionalFormatting sqref="H18">
    <cfRule type="containsText" dxfId="1" priority="250" operator="containsText" text="[KIM]">
      <formula>NOT(ISERROR(SEARCH(("[KIM]"),(H18))))</formula>
    </cfRule>
  </conditionalFormatting>
  <conditionalFormatting sqref="H18">
    <cfRule type="containsText" dxfId="1" priority="251" operator="containsText" text="[AU]">
      <formula>NOT(ISERROR(SEARCH(("[AU]"),(H18))))</formula>
    </cfRule>
  </conditionalFormatting>
  <conditionalFormatting sqref="D9 H18">
    <cfRule type="containsText" dxfId="1" priority="252" operator="containsText" text="[IFF]">
      <formula>NOT(ISERROR(SEARCH(("[IFF]"),(D9))))</formula>
    </cfRule>
  </conditionalFormatting>
  <conditionalFormatting sqref="H18">
    <cfRule type="containsText" dxfId="1" priority="253" operator="containsText" text="[AT]">
      <formula>NOT(ISERROR(SEARCH(("[AT]"),(H18))))</formula>
    </cfRule>
  </conditionalFormatting>
  <conditionalFormatting sqref="H18">
    <cfRule type="containsText" dxfId="1" priority="254" operator="containsText" text="[NEW1]">
      <formula>NOT(ISERROR(SEARCH(("[NEW1]"),(H18))))</formula>
    </cfRule>
  </conditionalFormatting>
  <conditionalFormatting sqref="H18">
    <cfRule type="containsText" dxfId="1" priority="255" operator="containsText" text="[MKS]">
      <formula>NOT(ISERROR(SEARCH(("[MKS]"),(H18))))</formula>
    </cfRule>
  </conditionalFormatting>
  <conditionalFormatting sqref="H18">
    <cfRule type="containsText" dxfId="1" priority="256" operator="containsText" text="[DMA]">
      <formula>NOT(ISERROR(SEARCH(("[DMA]"),(H18))))</formula>
    </cfRule>
  </conditionalFormatting>
  <conditionalFormatting sqref="H18">
    <cfRule type="containsText" dxfId="1" priority="257" operator="containsText" text="[NIS]">
      <formula>NOT(ISERROR(SEARCH(("[NIS]"),(H18))))</formula>
    </cfRule>
  </conditionalFormatting>
  <conditionalFormatting sqref="D9 H18">
    <cfRule type="containsText" dxfId="1" priority="258" operator="containsText" text="[AIM]">
      <formula>NOT(ISERROR(SEARCH(("[AIM]"),(D9))))</formula>
    </cfRule>
  </conditionalFormatting>
  <conditionalFormatting sqref="H18">
    <cfRule type="containsText" dxfId="1" priority="259" operator="containsText" text="[JC]">
      <formula>NOT(ISERROR(SEARCH(("[JC]"),(H18))))</formula>
    </cfRule>
  </conditionalFormatting>
  <conditionalFormatting sqref="H18">
    <cfRule type="containsText" dxfId="1" priority="260" operator="containsText" text="[FNN]">
      <formula>NOT(ISERROR(SEARCH(("[FNN]"),(H18))))</formula>
    </cfRule>
  </conditionalFormatting>
  <conditionalFormatting sqref="H18">
    <cfRule type="containsText" dxfId="1" priority="261" operator="containsText" text="[PRC]">
      <formula>NOT(ISERROR(SEARCH(("[PRC]"),(H18))))</formula>
    </cfRule>
  </conditionalFormatting>
  <conditionalFormatting sqref="E19">
    <cfRule type="containsText" dxfId="1" priority="262" operator="containsText" text="[KIM]">
      <formula>NOT(ISERROR(SEARCH(("[KIM]"),(E19))))</formula>
    </cfRule>
  </conditionalFormatting>
  <conditionalFormatting sqref="E19">
    <cfRule type="containsText" dxfId="1" priority="263" operator="containsText" text="[AU]">
      <formula>NOT(ISERROR(SEARCH(("[AU]"),(E19))))</formula>
    </cfRule>
  </conditionalFormatting>
  <conditionalFormatting sqref="E19">
    <cfRule type="containsText" dxfId="1" priority="264" operator="containsText" text="[AT]">
      <formula>NOT(ISERROR(SEARCH(("[AT]"),(E19))))</formula>
    </cfRule>
  </conditionalFormatting>
  <conditionalFormatting sqref="E19">
    <cfRule type="containsText" dxfId="1" priority="265" operator="containsText" text="[MKS]">
      <formula>NOT(ISERROR(SEARCH(("[MKS]"),(E19))))</formula>
    </cfRule>
  </conditionalFormatting>
  <conditionalFormatting sqref="E19">
    <cfRule type="containsText" dxfId="1" priority="266" operator="containsText" text="[DMA]">
      <formula>NOT(ISERROR(SEARCH(("[DMA]"),(E19))))</formula>
    </cfRule>
  </conditionalFormatting>
  <conditionalFormatting sqref="E19">
    <cfRule type="containsText" dxfId="1" priority="267" operator="containsText" text="[NIS]">
      <formula>NOT(ISERROR(SEARCH(("[NIS]"),(E19))))</formula>
    </cfRule>
  </conditionalFormatting>
  <conditionalFormatting sqref="E19">
    <cfRule type="containsText" dxfId="1" priority="268" operator="containsText" text="[PRC]">
      <formula>NOT(ISERROR(SEARCH(("[PRC]"),(E19))))</formula>
    </cfRule>
  </conditionalFormatting>
  <conditionalFormatting sqref="D30">
    <cfRule type="containsText" dxfId="1" priority="269" operator="containsText" text="[RUM]">
      <formula>NOT(ISERROR(SEARCH(("[RUM]"),(D30))))</formula>
    </cfRule>
  </conditionalFormatting>
  <conditionalFormatting sqref="D30">
    <cfRule type="containsText" dxfId="3" priority="270" operator="containsText" text="[ECO]">
      <formula>NOT(ISERROR(SEARCH(("[ECO]"),(D30))))</formula>
    </cfRule>
  </conditionalFormatting>
  <conditionalFormatting sqref="D30">
    <cfRule type="containsText" dxfId="1" priority="271" operator="containsText" text="[MAH]">
      <formula>NOT(ISERROR(SEARCH(("[MAH]"),(D30))))</formula>
    </cfRule>
  </conditionalFormatting>
  <conditionalFormatting sqref="D30">
    <cfRule type="containsText" dxfId="1" priority="272" operator="containsText" text="[DD]">
      <formula>NOT(ISERROR(SEARCH(("[DD]"),(D30))))</formula>
    </cfRule>
  </conditionalFormatting>
  <conditionalFormatting sqref="D30">
    <cfRule type="containsText" dxfId="1" priority="273" operator="containsText" text="[JI]">
      <formula>NOT(ISERROR(SEARCH(("[JI]"),(D30))))</formula>
    </cfRule>
  </conditionalFormatting>
  <conditionalFormatting sqref="D30">
    <cfRule type="containsText" dxfId="1" priority="274" operator="containsText" text="[NEW1]">
      <formula>NOT(ISERROR(SEARCH(("[NEW1]"),(D30))))</formula>
    </cfRule>
  </conditionalFormatting>
  <conditionalFormatting sqref="D30">
    <cfRule type="containsText" dxfId="1" priority="275" operator="containsText" text="[AIM]">
      <formula>NOT(ISERROR(SEARCH(("[AIM]"),(D30))))</formula>
    </cfRule>
  </conditionalFormatting>
  <conditionalFormatting sqref="D30">
    <cfRule type="containsText" dxfId="1" priority="276" operator="containsText" text="[MAH]">
      <formula>NOT(ISERROR(SEARCH(("[MAH]"),(D30))))</formula>
    </cfRule>
  </conditionalFormatting>
  <conditionalFormatting sqref="D30">
    <cfRule type="containsText" dxfId="3" priority="277" operator="containsText" text="ENG">
      <formula>NOT(ISERROR(SEARCH(("ENG"),(D30))))</formula>
    </cfRule>
  </conditionalFormatting>
  <conditionalFormatting sqref="D30">
    <cfRule type="containsText" dxfId="1" priority="278" operator="containsText" text="[MAR]">
      <formula>NOT(ISERROR(SEARCH(("[MAR]"),(D30))))</formula>
    </cfRule>
  </conditionalFormatting>
  <conditionalFormatting sqref="D30">
    <cfRule type="containsText" dxfId="1" priority="279" operator="containsText" text="[SKC]">
      <formula>NOT(ISERROR(SEARCH(("[SKC]"),(D30))))</formula>
    </cfRule>
  </conditionalFormatting>
  <conditionalFormatting sqref="D30">
    <cfRule type="containsText" dxfId="1" priority="280" operator="containsText" text="CHE-1262">
      <formula>NOT(ISERROR(SEARCH(("CHE-1262"),(D30))))</formula>
    </cfRule>
  </conditionalFormatting>
  <conditionalFormatting sqref="D30">
    <cfRule type="containsText" dxfId="1" priority="281" operator="containsText" text="[NIM]">
      <formula>NOT(ISERROR(SEARCH(("[NIM]"),(D30))))</formula>
    </cfRule>
  </conditionalFormatting>
  <conditionalFormatting sqref="D30">
    <cfRule type="containsText" dxfId="3" priority="282" operator="containsText" text="BAN">
      <formula>NOT(ISERROR(SEARCH(("BAN"),(D30))))</formula>
    </cfRule>
  </conditionalFormatting>
  <conditionalFormatting sqref="D30">
    <cfRule type="containsText" dxfId="1" priority="283" operator="containsText" text="[BSH]">
      <formula>NOT(ISERROR(SEARCH(("[BSH]"),(D30))))</formula>
    </cfRule>
  </conditionalFormatting>
  <conditionalFormatting sqref="D30">
    <cfRule type="containsText" dxfId="1" priority="284" operator="containsText" text="[EH]">
      <formula>NOT(ISERROR(SEARCH(("[EH]"),(D30))))</formula>
    </cfRule>
  </conditionalFormatting>
  <conditionalFormatting sqref="D30">
    <cfRule type="containsText" dxfId="1" priority="285" operator="containsText" text="[RUM]">
      <formula>NOT(ISERROR(SEARCH(("[RUM]"),(D30))))</formula>
    </cfRule>
  </conditionalFormatting>
  <conditionalFormatting sqref="D30">
    <cfRule type="containsText" dxfId="3" priority="286" operator="containsText" text="[ECO]">
      <formula>NOT(ISERROR(SEARCH(("[ECO]"),(D30))))</formula>
    </cfRule>
  </conditionalFormatting>
  <conditionalFormatting sqref="D30">
    <cfRule type="containsText" dxfId="1" priority="287" operator="containsText" text="[DD]">
      <formula>NOT(ISERROR(SEARCH(("[DD]"),(D30))))</formula>
    </cfRule>
  </conditionalFormatting>
  <conditionalFormatting sqref="D30">
    <cfRule type="containsText" dxfId="1" priority="288" operator="containsText" text="[JI]">
      <formula>NOT(ISERROR(SEARCH(("[JI]"),(D30))))</formula>
    </cfRule>
  </conditionalFormatting>
  <conditionalFormatting sqref="D30">
    <cfRule type="containsText" dxfId="1" priority="289" operator="containsText" text="[AIM]">
      <formula>NOT(ISERROR(SEARCH(("[AIM]"),(D30))))</formula>
    </cfRule>
  </conditionalFormatting>
  <conditionalFormatting sqref="D30">
    <cfRule type="containsText" dxfId="2" priority="290" operator="containsText" text="[GR]">
      <formula>NOT(ISERROR(SEARCH(("[GR]"),(D30))))</formula>
    </cfRule>
  </conditionalFormatting>
  <conditionalFormatting sqref="D30">
    <cfRule type="containsText" dxfId="1" priority="291" operator="containsText" text="[AU]">
      <formula>NOT(ISERROR(SEARCH(("[AU]"),(D30))))</formula>
    </cfRule>
  </conditionalFormatting>
  <conditionalFormatting sqref="D30">
    <cfRule type="containsText" dxfId="1" priority="292" operator="containsText" text="[NIS]">
      <formula>NOT(ISERROR(SEARCH(("[NIS]"),(D30))))</formula>
    </cfRule>
  </conditionalFormatting>
  <conditionalFormatting sqref="D30">
    <cfRule type="containsText" dxfId="1" priority="293" operator="containsText" text="[KIM]">
      <formula>NOT(ISERROR(SEARCH(("[KIM]"),(D30))))</formula>
    </cfRule>
  </conditionalFormatting>
  <conditionalFormatting sqref="D30">
    <cfRule type="containsText" dxfId="1" priority="294" operator="containsText" text="[AT]">
      <formula>NOT(ISERROR(SEARCH(("[AT]"),(D30))))</formula>
    </cfRule>
  </conditionalFormatting>
  <conditionalFormatting sqref="D30">
    <cfRule type="containsText" dxfId="1" priority="295" operator="containsText" text="[MKS]">
      <formula>NOT(ISERROR(SEARCH(("[MKS]"),(D30))))</formula>
    </cfRule>
  </conditionalFormatting>
  <conditionalFormatting sqref="D30">
    <cfRule type="containsText" dxfId="1" priority="296" operator="containsText" text="[DMA]">
      <formula>NOT(ISERROR(SEARCH(("[DMA]"),(D30))))</formula>
    </cfRule>
  </conditionalFormatting>
  <conditionalFormatting sqref="D30">
    <cfRule type="containsText" dxfId="1" priority="297" operator="containsText" text="[PRC]">
      <formula>NOT(ISERROR(SEARCH(("[PRC]"),(D30))))</formula>
    </cfRule>
  </conditionalFormatting>
  <conditionalFormatting sqref="D30">
    <cfRule type="containsText" dxfId="1" priority="298" operator="containsText" text="[IFF]">
      <formula>NOT(ISERROR(SEARCH(("[IFF]"),(D30))))</formula>
    </cfRule>
  </conditionalFormatting>
  <conditionalFormatting sqref="D9">
    <cfRule type="containsText" dxfId="2" priority="299" operator="containsText" text="CHE-1262">
      <formula>NOT(ISERROR(SEARCH(("CHE-1262"),(D9))))</formula>
    </cfRule>
  </conditionalFormatting>
  <conditionalFormatting sqref="D9">
    <cfRule type="containsText" dxfId="0" priority="300" operator="containsText" text="ENG">
      <formula>NOT(ISERROR(SEARCH(("ENG"),(D9))))</formula>
    </cfRule>
  </conditionalFormatting>
  <conditionalFormatting sqref="D21">
    <cfRule type="containsText" dxfId="1" priority="301" operator="containsText" text="[MAH]">
      <formula>NOT(ISERROR(SEARCH(("[MAH]"),(D21))))</formula>
    </cfRule>
  </conditionalFormatting>
  <conditionalFormatting sqref="D21">
    <cfRule type="containsText" dxfId="3" priority="302" operator="containsText" text="ENG">
      <formula>NOT(ISERROR(SEARCH(("ENG"),(D21))))</formula>
    </cfRule>
  </conditionalFormatting>
  <conditionalFormatting sqref="D21">
    <cfRule type="containsText" dxfId="1" priority="303" operator="containsText" text="[MAR]">
      <formula>NOT(ISERROR(SEARCH(("[MAR]"),(D21))))</formula>
    </cfRule>
  </conditionalFormatting>
  <conditionalFormatting sqref="D21">
    <cfRule type="containsText" dxfId="1" priority="304" operator="containsText" text="[SKC]">
      <formula>NOT(ISERROR(SEARCH(("[SKC]"),(D21))))</formula>
    </cfRule>
  </conditionalFormatting>
  <conditionalFormatting sqref="D21">
    <cfRule type="containsText" dxfId="1" priority="305" operator="containsText" text="CHE-1262">
      <formula>NOT(ISERROR(SEARCH(("CHE-1262"),(D21))))</formula>
    </cfRule>
  </conditionalFormatting>
  <conditionalFormatting sqref="D21">
    <cfRule type="containsText" dxfId="1" priority="306" operator="containsText" text="[NIM]">
      <formula>NOT(ISERROR(SEARCH(("[NIM]"),(D21))))</formula>
    </cfRule>
  </conditionalFormatting>
  <conditionalFormatting sqref="D21">
    <cfRule type="containsText" dxfId="3" priority="307" operator="containsText" text="BAN">
      <formula>NOT(ISERROR(SEARCH(("BAN"),(D21))))</formula>
    </cfRule>
  </conditionalFormatting>
  <conditionalFormatting sqref="D21">
    <cfRule type="containsText" dxfId="1" priority="308" operator="containsText" text="[BSH]">
      <formula>NOT(ISERROR(SEARCH(("[BSH]"),(D21))))</formula>
    </cfRule>
  </conditionalFormatting>
  <conditionalFormatting sqref="D21">
    <cfRule type="containsText" dxfId="1" priority="309" operator="containsText" text="[EH]">
      <formula>NOT(ISERROR(SEARCH(("[EH]"),(D21))))</formula>
    </cfRule>
  </conditionalFormatting>
  <conditionalFormatting sqref="D21">
    <cfRule type="containsText" dxfId="1" priority="310" operator="containsText" text="[RUM]">
      <formula>NOT(ISERROR(SEARCH(("[RUM]"),(D21))))</formula>
    </cfRule>
  </conditionalFormatting>
  <conditionalFormatting sqref="D21">
    <cfRule type="containsText" dxfId="3" priority="311" operator="containsText" text="[ECO]">
      <formula>NOT(ISERROR(SEARCH(("[ECO]"),(D21))))</formula>
    </cfRule>
  </conditionalFormatting>
  <conditionalFormatting sqref="D21">
    <cfRule type="containsText" dxfId="1" priority="312" operator="containsText" text="[DD]">
      <formula>NOT(ISERROR(SEARCH(("[DD]"),(D21))))</formula>
    </cfRule>
  </conditionalFormatting>
  <conditionalFormatting sqref="D21">
    <cfRule type="containsText" dxfId="1" priority="313" operator="containsText" text="[JI]">
      <formula>NOT(ISERROR(SEARCH(("[JI]"),(D21))))</formula>
    </cfRule>
  </conditionalFormatting>
  <conditionalFormatting sqref="D21">
    <cfRule type="containsText" dxfId="1" priority="314" operator="containsText" text="[AIM]">
      <formula>NOT(ISERROR(SEARCH(("[AIM]"),(D21))))</formula>
    </cfRule>
  </conditionalFormatting>
  <conditionalFormatting sqref="D21">
    <cfRule type="containsText" dxfId="2" priority="315" operator="containsText" text="[GR]">
      <formula>NOT(ISERROR(SEARCH(("[GR]"),(D21))))</formula>
    </cfRule>
  </conditionalFormatting>
  <conditionalFormatting sqref="D21">
    <cfRule type="containsText" dxfId="1" priority="316" operator="containsText" text="[RUM]">
      <formula>NOT(ISERROR(SEARCH(("[RUM]"),(D21))))</formula>
    </cfRule>
  </conditionalFormatting>
  <conditionalFormatting sqref="D21">
    <cfRule type="containsText" dxfId="3" priority="317" operator="containsText" text="[ECO]">
      <formula>NOT(ISERROR(SEARCH(("[ECO]"),(D21))))</formula>
    </cfRule>
  </conditionalFormatting>
  <conditionalFormatting sqref="D21">
    <cfRule type="containsText" dxfId="1" priority="318" operator="containsText" text="[MAH]">
      <formula>NOT(ISERROR(SEARCH(("[MAH]"),(D21))))</formula>
    </cfRule>
  </conditionalFormatting>
  <conditionalFormatting sqref="D21">
    <cfRule type="containsText" dxfId="1" priority="319" operator="containsText" text="[DD]">
      <formula>NOT(ISERROR(SEARCH(("[DD]"),(D21))))</formula>
    </cfRule>
  </conditionalFormatting>
  <conditionalFormatting sqref="D21">
    <cfRule type="containsText" dxfId="1" priority="320" operator="containsText" text="[JI]">
      <formula>NOT(ISERROR(SEARCH(("[JI]"),(D21))))</formula>
    </cfRule>
  </conditionalFormatting>
  <conditionalFormatting sqref="D21">
    <cfRule type="containsText" dxfId="1" priority="321" operator="containsText" text="[NEW1]">
      <formula>NOT(ISERROR(SEARCH(("[NEW1]"),(D21))))</formula>
    </cfRule>
  </conditionalFormatting>
  <conditionalFormatting sqref="D21">
    <cfRule type="containsText" dxfId="1" priority="322" operator="containsText" text="[AIM]">
      <formula>NOT(ISERROR(SEARCH(("[AIM]"),(D21))))</formula>
    </cfRule>
  </conditionalFormatting>
  <conditionalFormatting sqref="E38">
    <cfRule type="containsText" dxfId="1" priority="323" operator="containsText" text="[KIM]">
      <formula>NOT(ISERROR(SEARCH(("[KIM]"),(E38))))</formula>
    </cfRule>
  </conditionalFormatting>
  <conditionalFormatting sqref="E38">
    <cfRule type="containsText" dxfId="1" priority="324" operator="containsText" text="[AU]">
      <formula>NOT(ISERROR(SEARCH(("[AU]"),(E38))))</formula>
    </cfRule>
  </conditionalFormatting>
  <conditionalFormatting sqref="E38">
    <cfRule type="containsText" dxfId="1" priority="325" operator="containsText" text="[IFF]">
      <formula>NOT(ISERROR(SEARCH(("[IFF]"),(E38))))</formula>
    </cfRule>
  </conditionalFormatting>
  <conditionalFormatting sqref="E38">
    <cfRule type="containsText" dxfId="1" priority="326" operator="containsText" text="[AT]">
      <formula>NOT(ISERROR(SEARCH(("[AT]"),(E38))))</formula>
    </cfRule>
  </conditionalFormatting>
  <conditionalFormatting sqref="E38">
    <cfRule type="containsText" dxfId="1" priority="327" operator="containsText" text="[MKS]">
      <formula>NOT(ISERROR(SEARCH(("[MKS]"),(E38))))</formula>
    </cfRule>
  </conditionalFormatting>
  <conditionalFormatting sqref="E38">
    <cfRule type="containsText" dxfId="1" priority="328" operator="containsText" text="[DMA]">
      <formula>NOT(ISERROR(SEARCH(("[DMA]"),(E38))))</formula>
    </cfRule>
  </conditionalFormatting>
  <conditionalFormatting sqref="E38">
    <cfRule type="containsText" dxfId="1" priority="329" operator="containsText" text="[NIS]">
      <formula>NOT(ISERROR(SEARCH(("[NIS]"),(E38))))</formula>
    </cfRule>
  </conditionalFormatting>
  <conditionalFormatting sqref="E38">
    <cfRule type="containsText" dxfId="1" priority="330" operator="containsText" text="[PRC]">
      <formula>NOT(ISERROR(SEARCH(("[PRC]"),(E38))))</formula>
    </cfRule>
  </conditionalFormatting>
  <conditionalFormatting sqref="E38">
    <cfRule type="containsText" dxfId="1" priority="331" operator="containsText" text="[NEW1]">
      <formula>NOT(ISERROR(SEARCH(("[NEW1]"),(E38))))</formula>
    </cfRule>
  </conditionalFormatting>
  <conditionalFormatting sqref="E38">
    <cfRule type="containsText" dxfId="3" priority="332" operator="containsText" text="ENG">
      <formula>NOT(ISERROR(SEARCH(("ENG"),(E38))))</formula>
    </cfRule>
  </conditionalFormatting>
  <conditionalFormatting sqref="E38">
    <cfRule type="containsText" dxfId="1" priority="333" operator="containsText" text="[MAR]">
      <formula>NOT(ISERROR(SEARCH(("[MAR]"),(E38))))</formula>
    </cfRule>
  </conditionalFormatting>
  <conditionalFormatting sqref="E38">
    <cfRule type="containsText" dxfId="1" priority="334" operator="containsText" text="[SKC]">
      <formula>NOT(ISERROR(SEARCH(("[SKC]"),(E38))))</formula>
    </cfRule>
  </conditionalFormatting>
  <conditionalFormatting sqref="E38">
    <cfRule type="containsText" dxfId="1" priority="335" operator="containsText" text="CHE-1262">
      <formula>NOT(ISERROR(SEARCH(("CHE-1262"),(E38))))</formula>
    </cfRule>
  </conditionalFormatting>
  <conditionalFormatting sqref="E38">
    <cfRule type="containsText" dxfId="1" priority="336" operator="containsText" text="[NIM]">
      <formula>NOT(ISERROR(SEARCH(("[NIM]"),(E38))))</formula>
    </cfRule>
  </conditionalFormatting>
  <conditionalFormatting sqref="E38">
    <cfRule type="containsText" dxfId="3" priority="337" operator="containsText" text="BAN">
      <formula>NOT(ISERROR(SEARCH(("BAN"),(E38))))</formula>
    </cfRule>
  </conditionalFormatting>
  <conditionalFormatting sqref="E38">
    <cfRule type="containsText" dxfId="1" priority="338" operator="containsText" text="[BSH]">
      <formula>NOT(ISERROR(SEARCH(("[BSH]"),(E38))))</formula>
    </cfRule>
  </conditionalFormatting>
  <conditionalFormatting sqref="E38">
    <cfRule type="containsText" dxfId="1" priority="339" operator="containsText" text="[EH]">
      <formula>NOT(ISERROR(SEARCH(("[EH]"),(E38))))</formula>
    </cfRule>
  </conditionalFormatting>
  <conditionalFormatting sqref="E38">
    <cfRule type="containsText" dxfId="1" priority="340" operator="containsText" text="[RUM]">
      <formula>NOT(ISERROR(SEARCH(("[RUM]"),(E38))))</formula>
    </cfRule>
  </conditionalFormatting>
  <conditionalFormatting sqref="E38">
    <cfRule type="containsText" dxfId="3" priority="341" operator="containsText" text="[ECO]">
      <formula>NOT(ISERROR(SEARCH(("[ECO]"),(E38))))</formula>
    </cfRule>
  </conditionalFormatting>
  <conditionalFormatting sqref="E38">
    <cfRule type="containsText" dxfId="1" priority="342" operator="containsText" text="[MAH]">
      <formula>NOT(ISERROR(SEARCH(("[MAH]"),(E38))))</formula>
    </cfRule>
  </conditionalFormatting>
  <conditionalFormatting sqref="E38">
    <cfRule type="containsText" dxfId="1" priority="343" operator="containsText" text="[DD]">
      <formula>NOT(ISERROR(SEARCH(("[DD]"),(E38))))</formula>
    </cfRule>
  </conditionalFormatting>
  <conditionalFormatting sqref="E38">
    <cfRule type="containsText" dxfId="1" priority="344" operator="containsText" text="[JI]">
      <formula>NOT(ISERROR(SEARCH(("[JI]"),(E38))))</formula>
    </cfRule>
  </conditionalFormatting>
  <conditionalFormatting sqref="E38">
    <cfRule type="containsText" dxfId="1" priority="345" operator="containsText" text="[AIM]">
      <formula>NOT(ISERROR(SEARCH(("[AIM]"),(E38))))</formula>
    </cfRule>
  </conditionalFormatting>
  <conditionalFormatting sqref="E38">
    <cfRule type="containsText" dxfId="2" priority="346" operator="containsText" text="[GR]">
      <formula>NOT(ISERROR(SEARCH(("[GR]"),(E38))))</formula>
    </cfRule>
  </conditionalFormatting>
  <conditionalFormatting sqref="F29">
    <cfRule type="containsText" dxfId="3" priority="347" operator="containsText" text="ENG">
      <formula>NOT(ISERROR(SEARCH(("ENG"),(F29))))</formula>
    </cfRule>
  </conditionalFormatting>
  <conditionalFormatting sqref="F29">
    <cfRule type="containsText" dxfId="1" priority="348" operator="containsText" text="[MAR]">
      <formula>NOT(ISERROR(SEARCH(("[MAR]"),(F29))))</formula>
    </cfRule>
  </conditionalFormatting>
  <conditionalFormatting sqref="F29">
    <cfRule type="containsText" dxfId="1" priority="349" operator="containsText" text="[SKC]">
      <formula>NOT(ISERROR(SEARCH(("[SKC]"),(F29))))</formula>
    </cfRule>
  </conditionalFormatting>
  <conditionalFormatting sqref="F29">
    <cfRule type="containsText" dxfId="1" priority="350" operator="containsText" text="CHE-1262">
      <formula>NOT(ISERROR(SEARCH(("CHE-1262"),(F29))))</formula>
    </cfRule>
  </conditionalFormatting>
  <conditionalFormatting sqref="F29">
    <cfRule type="containsText" dxfId="1" priority="351" operator="containsText" text="[NIM]">
      <formula>NOT(ISERROR(SEARCH(("[NIM]"),(F29))))</formula>
    </cfRule>
  </conditionalFormatting>
  <conditionalFormatting sqref="F29">
    <cfRule type="containsText" dxfId="2" priority="352" operator="containsText" text="[GR]">
      <formula>NOT(ISERROR(SEARCH(("[GR]"),(F29))))</formula>
    </cfRule>
  </conditionalFormatting>
  <conditionalFormatting sqref="F29">
    <cfRule type="containsText" dxfId="3" priority="353" operator="containsText" text="BAN">
      <formula>NOT(ISERROR(SEARCH(("BAN"),(F29))))</formula>
    </cfRule>
  </conditionalFormatting>
  <conditionalFormatting sqref="F29">
    <cfRule type="containsText" dxfId="1" priority="354" operator="containsText" text="[BSH]">
      <formula>NOT(ISERROR(SEARCH(("[BSH]"),(F29))))</formula>
    </cfRule>
  </conditionalFormatting>
  <conditionalFormatting sqref="F29">
    <cfRule type="containsText" dxfId="1" priority="355" operator="containsText" text="[EH]">
      <formula>NOT(ISERROR(SEARCH(("[EH]"),(F29))))</formula>
    </cfRule>
  </conditionalFormatting>
  <conditionalFormatting sqref="F29">
    <cfRule type="containsText" dxfId="1" priority="356" operator="containsText" text="[RUM]">
      <formula>NOT(ISERROR(SEARCH(("[RUM]"),(F29))))</formula>
    </cfRule>
  </conditionalFormatting>
  <conditionalFormatting sqref="F29">
    <cfRule type="containsText" dxfId="3" priority="357" operator="containsText" text="[ECO]">
      <formula>NOT(ISERROR(SEARCH(("[ECO]"),(F29))))</formula>
    </cfRule>
  </conditionalFormatting>
  <conditionalFormatting sqref="F29">
    <cfRule type="containsText" dxfId="1" priority="358" operator="containsText" text="[MAH]">
      <formula>NOT(ISERROR(SEARCH(("[MAH]"),(F29))))</formula>
    </cfRule>
  </conditionalFormatting>
  <conditionalFormatting sqref="F29">
    <cfRule type="containsText" dxfId="1" priority="359" operator="containsText" text="[DD]">
      <formula>NOT(ISERROR(SEARCH(("[DD]"),(F29))))</formula>
    </cfRule>
  </conditionalFormatting>
  <conditionalFormatting sqref="F29">
    <cfRule type="containsText" dxfId="1" priority="360" operator="containsText" text="[JI]">
      <formula>NOT(ISERROR(SEARCH(("[JI]"),(F29))))</formula>
    </cfRule>
  </conditionalFormatting>
  <conditionalFormatting sqref="F29">
    <cfRule type="containsText" dxfId="1" priority="361" operator="containsText" text="[AU]">
      <formula>NOT(ISERROR(SEARCH(("[AU]"),(F29))))</formula>
    </cfRule>
  </conditionalFormatting>
  <conditionalFormatting sqref="F29">
    <cfRule type="containsText" dxfId="4" priority="362" operator="containsText" text="[NEW1]">
      <formula>NOT(ISERROR(SEARCH(("[NEW1]"),(F29))))</formula>
    </cfRule>
  </conditionalFormatting>
  <conditionalFormatting sqref="F29">
    <cfRule type="containsText" dxfId="1" priority="363" operator="containsText" text="[NIS]">
      <formula>NOT(ISERROR(SEARCH(("[NIS]"),(F29))))</formula>
    </cfRule>
  </conditionalFormatting>
  <conditionalFormatting sqref="F29">
    <cfRule type="containsText" dxfId="1" priority="364" operator="containsText" text="[AIM]">
      <formula>NOT(ISERROR(SEARCH(("[AIM]"),(F29))))</formula>
    </cfRule>
  </conditionalFormatting>
  <conditionalFormatting sqref="F29">
    <cfRule type="containsText" dxfId="3" priority="365" operator="containsText" text="ENG">
      <formula>NOT(ISERROR(SEARCH(("ENG"),(F29))))</formula>
    </cfRule>
  </conditionalFormatting>
  <conditionalFormatting sqref="F29">
    <cfRule type="containsText" dxfId="1" priority="366" operator="containsText" text="[MAR]">
      <formula>NOT(ISERROR(SEARCH(("[MAR]"),(F29))))</formula>
    </cfRule>
  </conditionalFormatting>
  <conditionalFormatting sqref="F29">
    <cfRule type="containsText" dxfId="1" priority="367" operator="containsText" text="[SKC]">
      <formula>NOT(ISERROR(SEARCH(("[SKC]"),(F29))))</formula>
    </cfRule>
  </conditionalFormatting>
  <conditionalFormatting sqref="F29">
    <cfRule type="containsText" dxfId="1" priority="368" operator="containsText" text="CHE-1262">
      <formula>NOT(ISERROR(SEARCH(("CHE-1262"),(F29))))</formula>
    </cfRule>
  </conditionalFormatting>
  <conditionalFormatting sqref="F29">
    <cfRule type="containsText" dxfId="1" priority="369" operator="containsText" text="[NIM]">
      <formula>NOT(ISERROR(SEARCH(("[NIM]"),(F29))))</formula>
    </cfRule>
  </conditionalFormatting>
  <conditionalFormatting sqref="F29">
    <cfRule type="containsText" dxfId="1" priority="370" operator="containsText" text="[GR]">
      <formula>NOT(ISERROR(SEARCH(("[GR]"),(F29))))</formula>
    </cfRule>
  </conditionalFormatting>
  <conditionalFormatting sqref="F29">
    <cfRule type="containsText" dxfId="3" priority="371" operator="containsText" text="BAN">
      <formula>NOT(ISERROR(SEARCH(("BAN"),(F29))))</formula>
    </cfRule>
  </conditionalFormatting>
  <conditionalFormatting sqref="F29">
    <cfRule type="containsText" dxfId="1" priority="372" operator="containsText" text="[BSH]">
      <formula>NOT(ISERROR(SEARCH(("[BSH]"),(F29))))</formula>
    </cfRule>
  </conditionalFormatting>
  <conditionalFormatting sqref="F29">
    <cfRule type="containsText" dxfId="1" priority="373" operator="containsText" text="[EH]">
      <formula>NOT(ISERROR(SEARCH(("[EH]"),(F29))))</formula>
    </cfRule>
  </conditionalFormatting>
  <conditionalFormatting sqref="F29">
    <cfRule type="containsText" dxfId="1" priority="374" operator="containsText" text="[RUM]">
      <formula>NOT(ISERROR(SEARCH(("[RUM]"),(F29))))</formula>
    </cfRule>
  </conditionalFormatting>
  <conditionalFormatting sqref="F29">
    <cfRule type="containsText" dxfId="3" priority="375" operator="containsText" text="[ECO]">
      <formula>NOT(ISERROR(SEARCH(("[ECO]"),(F29))))</formula>
    </cfRule>
  </conditionalFormatting>
  <conditionalFormatting sqref="F29">
    <cfRule type="containsText" dxfId="1" priority="376" operator="containsText" text="[MAH]">
      <formula>NOT(ISERROR(SEARCH(("[MAH]"),(F29))))</formula>
    </cfRule>
  </conditionalFormatting>
  <conditionalFormatting sqref="F29">
    <cfRule type="containsText" dxfId="1" priority="377" operator="containsText" text="[DD]">
      <formula>NOT(ISERROR(SEARCH(("[DD]"),(F29))))</formula>
    </cfRule>
  </conditionalFormatting>
  <conditionalFormatting sqref="F29">
    <cfRule type="containsText" dxfId="1" priority="378" operator="containsText" text="[JI]">
      <formula>NOT(ISERROR(SEARCH(("[JI]"),(F29))))</formula>
    </cfRule>
  </conditionalFormatting>
  <conditionalFormatting sqref="F29">
    <cfRule type="containsText" dxfId="1" priority="379" operator="containsText" text="[NEW1]">
      <formula>NOT(ISERROR(SEARCH(("[NEW1]"),(F29))))</formula>
    </cfRule>
  </conditionalFormatting>
  <conditionalFormatting sqref="F29">
    <cfRule type="containsText" dxfId="1" priority="380" operator="containsText" text="[AIM]">
      <formula>NOT(ISERROR(SEARCH(("[AIM]"),(F29))))</formula>
    </cfRule>
  </conditionalFormatting>
  <conditionalFormatting sqref="F29">
    <cfRule type="containsText" dxfId="3" priority="381" operator="containsText" text="ENG">
      <formula>NOT(ISERROR(SEARCH(("ENG"),(F29))))</formula>
    </cfRule>
  </conditionalFormatting>
  <conditionalFormatting sqref="F29">
    <cfRule type="containsText" dxfId="1" priority="382" operator="containsText" text="[MAR]">
      <formula>NOT(ISERROR(SEARCH(("[MAR]"),(F29))))</formula>
    </cfRule>
  </conditionalFormatting>
  <conditionalFormatting sqref="F29">
    <cfRule type="containsText" dxfId="1" priority="383" operator="containsText" text="[SKC]">
      <formula>NOT(ISERROR(SEARCH(("[SKC]"),(F29))))</formula>
    </cfRule>
  </conditionalFormatting>
  <conditionalFormatting sqref="F29">
    <cfRule type="containsText" dxfId="1" priority="384" operator="containsText" text="CHE-1262">
      <formula>NOT(ISERROR(SEARCH(("CHE-1262"),(F29))))</formula>
    </cfRule>
  </conditionalFormatting>
  <conditionalFormatting sqref="F29">
    <cfRule type="containsText" dxfId="1" priority="385" operator="containsText" text="[NIM]">
      <formula>NOT(ISERROR(SEARCH(("[NIM]"),(F29))))</formula>
    </cfRule>
  </conditionalFormatting>
  <conditionalFormatting sqref="F29">
    <cfRule type="containsText" dxfId="1" priority="386" operator="containsText" text="[GR]">
      <formula>NOT(ISERROR(SEARCH(("[GR]"),(F29))))</formula>
    </cfRule>
  </conditionalFormatting>
  <conditionalFormatting sqref="F29">
    <cfRule type="containsText" dxfId="3" priority="387" operator="containsText" text="BAN">
      <formula>NOT(ISERROR(SEARCH(("BAN"),(F29))))</formula>
    </cfRule>
  </conditionalFormatting>
  <conditionalFormatting sqref="F29">
    <cfRule type="containsText" dxfId="1" priority="388" operator="containsText" text="[BSH]">
      <formula>NOT(ISERROR(SEARCH(("[BSH]"),(F29))))</formula>
    </cfRule>
  </conditionalFormatting>
  <conditionalFormatting sqref="F29">
    <cfRule type="containsText" dxfId="1" priority="389" operator="containsText" text="[EH]">
      <formula>NOT(ISERROR(SEARCH(("[EH]"),(F29))))</formula>
    </cfRule>
  </conditionalFormatting>
  <conditionalFormatting sqref="F29">
    <cfRule type="containsText" dxfId="1" priority="390" operator="containsText" text="[RUM]">
      <formula>NOT(ISERROR(SEARCH(("[RUM]"),(F29))))</formula>
    </cfRule>
  </conditionalFormatting>
  <conditionalFormatting sqref="F29">
    <cfRule type="containsText" dxfId="3" priority="391" operator="containsText" text="[ECO]">
      <formula>NOT(ISERROR(SEARCH(("[ECO]"),(F29))))</formula>
    </cfRule>
  </conditionalFormatting>
  <conditionalFormatting sqref="F29">
    <cfRule type="containsText" dxfId="1" priority="392" operator="containsText" text="[MAH]">
      <formula>NOT(ISERROR(SEARCH(("[MAH]"),(F29))))</formula>
    </cfRule>
  </conditionalFormatting>
  <conditionalFormatting sqref="F29">
    <cfRule type="containsText" dxfId="1" priority="393" operator="containsText" text="[DD]">
      <formula>NOT(ISERROR(SEARCH(("[DD]"),(F29))))</formula>
    </cfRule>
  </conditionalFormatting>
  <conditionalFormatting sqref="F29">
    <cfRule type="containsText" dxfId="1" priority="394" operator="containsText" text="[JI]">
      <formula>NOT(ISERROR(SEARCH(("[JI]"),(F29))))</formula>
    </cfRule>
  </conditionalFormatting>
  <conditionalFormatting sqref="F29">
    <cfRule type="containsText" dxfId="1" priority="395" operator="containsText" text="[IFF]">
      <formula>NOT(ISERROR(SEARCH(("[IFF]"),(F29))))</formula>
    </cfRule>
  </conditionalFormatting>
  <conditionalFormatting sqref="F29">
    <cfRule type="containsText" dxfId="1" priority="396" operator="containsText" text="[NEW1]">
      <formula>NOT(ISERROR(SEARCH(("[NEW1]"),(F29))))</formula>
    </cfRule>
  </conditionalFormatting>
  <conditionalFormatting sqref="F29">
    <cfRule type="containsText" dxfId="1" priority="397" operator="containsText" text="[AIM]">
      <formula>NOT(ISERROR(SEARCH(("[AIM]"),(F29))))</formula>
    </cfRule>
  </conditionalFormatting>
  <conditionalFormatting sqref="F29">
    <cfRule type="containsText" dxfId="1" priority="398" operator="containsText" text="[MAH]">
      <formula>NOT(ISERROR(SEARCH(("[MAH]"),(F29))))</formula>
    </cfRule>
  </conditionalFormatting>
  <conditionalFormatting sqref="F29">
    <cfRule type="containsText" dxfId="3" priority="399" operator="containsText" text="ENG">
      <formula>NOT(ISERROR(SEARCH(("ENG"),(F29))))</formula>
    </cfRule>
  </conditionalFormatting>
  <conditionalFormatting sqref="F29">
    <cfRule type="containsText" dxfId="1" priority="400" operator="containsText" text="[MAR]">
      <formula>NOT(ISERROR(SEARCH(("[MAR]"),(F29))))</formula>
    </cfRule>
  </conditionalFormatting>
  <conditionalFormatting sqref="F29">
    <cfRule type="containsText" dxfId="1" priority="401" operator="containsText" text="[SKC]">
      <formula>NOT(ISERROR(SEARCH(("[SKC]"),(F29))))</formula>
    </cfRule>
  </conditionalFormatting>
  <conditionalFormatting sqref="F29">
    <cfRule type="containsText" dxfId="1" priority="402" operator="containsText" text="CHE-1262">
      <formula>NOT(ISERROR(SEARCH(("CHE-1262"),(F29))))</formula>
    </cfRule>
  </conditionalFormatting>
  <conditionalFormatting sqref="F29">
    <cfRule type="containsText" dxfId="1" priority="403" operator="containsText" text="[NIM]">
      <formula>NOT(ISERROR(SEARCH(("[NIM]"),(F29))))</formula>
    </cfRule>
  </conditionalFormatting>
  <conditionalFormatting sqref="F29">
    <cfRule type="containsText" dxfId="3" priority="404" operator="containsText" text="BAN">
      <formula>NOT(ISERROR(SEARCH(("BAN"),(F29))))</formula>
    </cfRule>
  </conditionalFormatting>
  <conditionalFormatting sqref="F29">
    <cfRule type="containsText" dxfId="1" priority="405" operator="containsText" text="[BSH]">
      <formula>NOT(ISERROR(SEARCH(("[BSH]"),(F29))))</formula>
    </cfRule>
  </conditionalFormatting>
  <conditionalFormatting sqref="F29">
    <cfRule type="containsText" dxfId="1" priority="406" operator="containsText" text="[EH]">
      <formula>NOT(ISERROR(SEARCH(("[EH]"),(F29))))</formula>
    </cfRule>
  </conditionalFormatting>
  <conditionalFormatting sqref="F29">
    <cfRule type="containsText" dxfId="1" priority="407" operator="containsText" text="[RUM]">
      <formula>NOT(ISERROR(SEARCH(("[RUM]"),(F29))))</formula>
    </cfRule>
  </conditionalFormatting>
  <conditionalFormatting sqref="F29">
    <cfRule type="containsText" dxfId="3" priority="408" operator="containsText" text="[ECO]">
      <formula>NOT(ISERROR(SEARCH(("[ECO]"),(F29))))</formula>
    </cfRule>
  </conditionalFormatting>
  <conditionalFormatting sqref="F29">
    <cfRule type="containsText" dxfId="1" priority="409" operator="containsText" text="[MAH]">
      <formula>NOT(ISERROR(SEARCH(("[MAH]"),(F29))))</formula>
    </cfRule>
  </conditionalFormatting>
  <conditionalFormatting sqref="F29">
    <cfRule type="containsText" dxfId="1" priority="410" operator="containsText" text="[DD]">
      <formula>NOT(ISERROR(SEARCH(("[DD]"),(F29))))</formula>
    </cfRule>
  </conditionalFormatting>
  <conditionalFormatting sqref="F29">
    <cfRule type="containsText" dxfId="1" priority="411" operator="containsText" text="[JI]">
      <formula>NOT(ISERROR(SEARCH(("[JI]"),(F29))))</formula>
    </cfRule>
  </conditionalFormatting>
  <conditionalFormatting sqref="F29">
    <cfRule type="containsText" dxfId="1" priority="412" operator="containsText" text="[AIM]">
      <formula>NOT(ISERROR(SEARCH(("[AIM]"),(F29))))</formula>
    </cfRule>
  </conditionalFormatting>
  <conditionalFormatting sqref="F29">
    <cfRule type="containsText" dxfId="2" priority="413" operator="containsText" text="[GR]">
      <formula>NOT(ISERROR(SEARCH(("[GR]"),(F29))))</formula>
    </cfRule>
  </conditionalFormatting>
  <conditionalFormatting sqref="I30 F32">
    <cfRule type="containsText" dxfId="3" priority="414" operator="containsText" text="ENG">
      <formula>NOT(ISERROR(SEARCH(("ENG"),(I30))))</formula>
    </cfRule>
  </conditionalFormatting>
  <conditionalFormatting sqref="I30 F32">
    <cfRule type="containsText" dxfId="1" priority="415" operator="containsText" text="[MAR]">
      <formula>NOT(ISERROR(SEARCH(("[MAR]"),(I30))))</formula>
    </cfRule>
  </conditionalFormatting>
  <conditionalFormatting sqref="I30 F32">
    <cfRule type="containsText" dxfId="1" priority="416" operator="containsText" text="[SKC]">
      <formula>NOT(ISERROR(SEARCH(("[SKC]"),(I30))))</formula>
    </cfRule>
  </conditionalFormatting>
  <conditionalFormatting sqref="I30 F32">
    <cfRule type="containsText" dxfId="1" priority="417" operator="containsText" text="CHE-1262">
      <formula>NOT(ISERROR(SEARCH(("CHE-1262"),(I30))))</formula>
    </cfRule>
  </conditionalFormatting>
  <conditionalFormatting sqref="I30 F32">
    <cfRule type="containsText" dxfId="1" priority="418" operator="containsText" text="[NIM]">
      <formula>NOT(ISERROR(SEARCH(("[NIM]"),(I30))))</formula>
    </cfRule>
  </conditionalFormatting>
  <conditionalFormatting sqref="I30 F32">
    <cfRule type="containsText" dxfId="2" priority="419" operator="containsText" text="[GR]">
      <formula>NOT(ISERROR(SEARCH(("[GR]"),(I30))))</formula>
    </cfRule>
  </conditionalFormatting>
  <conditionalFormatting sqref="I30 F32">
    <cfRule type="containsText" dxfId="3" priority="420" operator="containsText" text="BAN">
      <formula>NOT(ISERROR(SEARCH(("BAN"),(I30))))</formula>
    </cfRule>
  </conditionalFormatting>
  <conditionalFormatting sqref="I30 F32">
    <cfRule type="containsText" dxfId="1" priority="421" operator="containsText" text="[BSH]">
      <formula>NOT(ISERROR(SEARCH(("[BSH]"),(I30))))</formula>
    </cfRule>
  </conditionalFormatting>
  <conditionalFormatting sqref="I30 F32">
    <cfRule type="containsText" dxfId="1" priority="422" operator="containsText" text="[EH]">
      <formula>NOT(ISERROR(SEARCH(("[EH]"),(I30))))</formula>
    </cfRule>
  </conditionalFormatting>
  <conditionalFormatting sqref="I30 F32">
    <cfRule type="containsText" dxfId="1" priority="423" operator="containsText" text="[RUM]">
      <formula>NOT(ISERROR(SEARCH(("[RUM]"),(I30))))</formula>
    </cfRule>
  </conditionalFormatting>
  <conditionalFormatting sqref="I30 F32">
    <cfRule type="containsText" dxfId="3" priority="424" operator="containsText" text="[ECO]">
      <formula>NOT(ISERROR(SEARCH(("[ECO]"),(I30))))</formula>
    </cfRule>
  </conditionalFormatting>
  <conditionalFormatting sqref="I30 F32">
    <cfRule type="containsText" dxfId="1" priority="425" operator="containsText" text="[MAH]">
      <formula>NOT(ISERROR(SEARCH(("[MAH]"),(I30))))</formula>
    </cfRule>
  </conditionalFormatting>
  <conditionalFormatting sqref="I30 F32">
    <cfRule type="containsText" dxfId="1" priority="426" operator="containsText" text="[DD]">
      <formula>NOT(ISERROR(SEARCH(("[DD]"),(I30))))</formula>
    </cfRule>
  </conditionalFormatting>
  <conditionalFormatting sqref="I30 F32">
    <cfRule type="containsText" dxfId="1" priority="427" operator="containsText" text="[JI]">
      <formula>NOT(ISERROR(SEARCH(("[JI]"),(I30))))</formula>
    </cfRule>
  </conditionalFormatting>
  <conditionalFormatting sqref="I30 F32">
    <cfRule type="containsText" dxfId="1" priority="428" operator="containsText" text="[AIM]">
      <formula>NOT(ISERROR(SEARCH(("[AIM]"),(I30))))</formula>
    </cfRule>
  </conditionalFormatting>
  <conditionalFormatting sqref="F32">
    <cfRule type="containsText" dxfId="3" priority="429" operator="containsText" text="ENG">
      <formula>NOT(ISERROR(SEARCH(("ENG"),(F32))))</formula>
    </cfRule>
  </conditionalFormatting>
  <conditionalFormatting sqref="F32">
    <cfRule type="containsText" dxfId="1" priority="430" operator="containsText" text="[MAR]">
      <formula>NOT(ISERROR(SEARCH(("[MAR]"),(F32))))</formula>
    </cfRule>
  </conditionalFormatting>
  <conditionalFormatting sqref="F32">
    <cfRule type="containsText" dxfId="1" priority="431" operator="containsText" text="[SKC]">
      <formula>NOT(ISERROR(SEARCH(("[SKC]"),(F32))))</formula>
    </cfRule>
  </conditionalFormatting>
  <conditionalFormatting sqref="F32">
    <cfRule type="containsText" dxfId="1" priority="432" operator="containsText" text="CHE-1262">
      <formula>NOT(ISERROR(SEARCH(("CHE-1262"),(F32))))</formula>
    </cfRule>
  </conditionalFormatting>
  <conditionalFormatting sqref="F32">
    <cfRule type="containsText" dxfId="1" priority="433" operator="containsText" text="[NIM]">
      <formula>NOT(ISERROR(SEARCH(("[NIM]"),(F32))))</formula>
    </cfRule>
  </conditionalFormatting>
  <conditionalFormatting sqref="F32">
    <cfRule type="containsText" dxfId="3" priority="434" operator="containsText" text="BAN">
      <formula>NOT(ISERROR(SEARCH(("BAN"),(F32))))</formula>
    </cfRule>
  </conditionalFormatting>
  <conditionalFormatting sqref="F32">
    <cfRule type="containsText" dxfId="1" priority="435" operator="containsText" text="[BSH]">
      <formula>NOT(ISERROR(SEARCH(("[BSH]"),(F32))))</formula>
    </cfRule>
  </conditionalFormatting>
  <conditionalFormatting sqref="F32">
    <cfRule type="containsText" dxfId="1" priority="436" operator="containsText" text="[EH]">
      <formula>NOT(ISERROR(SEARCH(("[EH]"),(F32))))</formula>
    </cfRule>
  </conditionalFormatting>
  <conditionalFormatting sqref="F32">
    <cfRule type="containsText" dxfId="1" priority="437" operator="containsText" text="[RUM]">
      <formula>NOT(ISERROR(SEARCH(("[RUM]"),(F32))))</formula>
    </cfRule>
  </conditionalFormatting>
  <conditionalFormatting sqref="F32">
    <cfRule type="containsText" dxfId="3" priority="438" operator="containsText" text="[ECO]">
      <formula>NOT(ISERROR(SEARCH(("[ECO]"),(F32))))</formula>
    </cfRule>
  </conditionalFormatting>
  <conditionalFormatting sqref="F32">
    <cfRule type="containsText" dxfId="1" priority="439" operator="containsText" text="[MAH]">
      <formula>NOT(ISERROR(SEARCH(("[MAH]"),(F32))))</formula>
    </cfRule>
  </conditionalFormatting>
  <conditionalFormatting sqref="F32">
    <cfRule type="containsText" dxfId="1" priority="440" operator="containsText" text="[DD]">
      <formula>NOT(ISERROR(SEARCH(("[DD]"),(F32))))</formula>
    </cfRule>
  </conditionalFormatting>
  <conditionalFormatting sqref="F32">
    <cfRule type="containsText" dxfId="1" priority="441" operator="containsText" text="[JI]">
      <formula>NOT(ISERROR(SEARCH(("[JI]"),(F32))))</formula>
    </cfRule>
  </conditionalFormatting>
  <conditionalFormatting sqref="F32">
    <cfRule type="containsText" dxfId="1" priority="442" operator="containsText" text="[AIM]">
      <formula>NOT(ISERROR(SEARCH(("[AIM]"),(F32))))</formula>
    </cfRule>
  </conditionalFormatting>
  <conditionalFormatting sqref="I30 H31 F32">
    <cfRule type="containsText" dxfId="1" priority="443" operator="containsText" text="[AU]">
      <formula>NOT(ISERROR(SEARCH(("[AU]"),(I30))))</formula>
    </cfRule>
  </conditionalFormatting>
  <conditionalFormatting sqref="I30 H31 F32">
    <cfRule type="containsText" dxfId="1" priority="444" operator="containsText" text="[NIS]">
      <formula>NOT(ISERROR(SEARCH(("[NIS]"),(I30))))</formula>
    </cfRule>
  </conditionalFormatting>
  <conditionalFormatting sqref="I30 H31 F32">
    <cfRule type="containsText" dxfId="1" priority="445" operator="containsText" text="[KIM]">
      <formula>NOT(ISERROR(SEARCH(("[KIM]"),(I30))))</formula>
    </cfRule>
  </conditionalFormatting>
  <conditionalFormatting sqref="I30 H31 F32">
    <cfRule type="containsText" dxfId="1" priority="446" operator="containsText" text="[AT]">
      <formula>NOT(ISERROR(SEARCH(("[AT]"),(I30))))</formula>
    </cfRule>
  </conditionalFormatting>
  <conditionalFormatting sqref="I30 H31 F32">
    <cfRule type="containsText" dxfId="1" priority="447" operator="containsText" text="[MKS]">
      <formula>NOT(ISERROR(SEARCH(("[MKS]"),(I30))))</formula>
    </cfRule>
  </conditionalFormatting>
  <conditionalFormatting sqref="I30 H31 F32">
    <cfRule type="containsText" dxfId="1" priority="448" operator="containsText" text="[DMA]">
      <formula>NOT(ISERROR(SEARCH(("[DMA]"),(I30))))</formula>
    </cfRule>
  </conditionalFormatting>
  <conditionalFormatting sqref="I30 H31 F32">
    <cfRule type="containsText" dxfId="1" priority="449" operator="containsText" text="[PRC]">
      <formula>NOT(ISERROR(SEARCH(("[PRC]"),(I30))))</formula>
    </cfRule>
  </conditionalFormatting>
  <conditionalFormatting sqref="I30 H31 F32">
    <cfRule type="containsText" dxfId="1" priority="450" operator="containsText" text="[GR]">
      <formula>NOT(ISERROR(SEARCH(("[GR]"),(I30))))</formula>
    </cfRule>
  </conditionalFormatting>
  <conditionalFormatting sqref="I30 H31 F32">
    <cfRule type="containsText" dxfId="1" priority="451" operator="containsText" text="[IFF]">
      <formula>NOT(ISERROR(SEARCH(("[IFF]"),(I30))))</formula>
    </cfRule>
  </conditionalFormatting>
  <conditionalFormatting sqref="I11 F32">
    <cfRule type="containsText" dxfId="0" priority="452" operator="containsText" text="ENG">
      <formula>NOT(ISERROR(SEARCH(("ENG"),(I11))))</formula>
    </cfRule>
  </conditionalFormatting>
  <conditionalFormatting sqref="I11 F32">
    <cfRule type="containsText" dxfId="2" priority="453" operator="containsText" text="CHE-1262">
      <formula>NOT(ISERROR(SEARCH(("CHE-1262"),(I11))))</formula>
    </cfRule>
  </conditionalFormatting>
  <conditionalFormatting sqref="I30 F32">
    <cfRule type="containsText" dxfId="1" priority="454" operator="containsText" text="[NEW1]">
      <formula>NOT(ISERROR(SEARCH(("[NEW1]"),(I30))))</formula>
    </cfRule>
  </conditionalFormatting>
  <conditionalFormatting sqref="F37">
    <cfRule type="containsText" dxfId="2" priority="455" operator="containsText" text="[GR]">
      <formula>NOT(ISERROR(SEARCH(("[GR]"),(F37))))</formula>
    </cfRule>
  </conditionalFormatting>
  <conditionalFormatting sqref="F37">
    <cfRule type="containsText" dxfId="1" priority="456" operator="containsText" text="[AIM]">
      <formula>NOT(ISERROR(SEARCH(("[AIM]"),(F37))))</formula>
    </cfRule>
  </conditionalFormatting>
  <conditionalFormatting sqref="F37">
    <cfRule type="containsText" dxfId="1" priority="457" operator="containsText" text="[JI]">
      <formula>NOT(ISERROR(SEARCH(("[JI]"),(F37))))</formula>
    </cfRule>
  </conditionalFormatting>
  <conditionalFormatting sqref="F37">
    <cfRule type="containsText" dxfId="1" priority="458" operator="containsText" text="[DD]">
      <formula>NOT(ISERROR(SEARCH(("[DD]"),(F37))))</formula>
    </cfRule>
  </conditionalFormatting>
  <conditionalFormatting sqref="F37">
    <cfRule type="containsText" dxfId="3" priority="459" operator="containsText" text="[ECO]">
      <formula>NOT(ISERROR(SEARCH(("[ECO]"),(F37))))</formula>
    </cfRule>
  </conditionalFormatting>
  <conditionalFormatting sqref="F37">
    <cfRule type="containsText" dxfId="1" priority="460" operator="containsText" text="[RUM]">
      <formula>NOT(ISERROR(SEARCH(("[RUM]"),(F37))))</formula>
    </cfRule>
  </conditionalFormatting>
  <conditionalFormatting sqref="F37">
    <cfRule type="containsText" dxfId="1" priority="461" operator="containsText" text="[EH]">
      <formula>NOT(ISERROR(SEARCH(("[EH]"),(F37))))</formula>
    </cfRule>
  </conditionalFormatting>
  <conditionalFormatting sqref="F37">
    <cfRule type="containsText" dxfId="1" priority="462" operator="containsText" text="[BSH]">
      <formula>NOT(ISERROR(SEARCH(("[BSH]"),(F37))))</formula>
    </cfRule>
  </conditionalFormatting>
  <conditionalFormatting sqref="F37">
    <cfRule type="containsText" dxfId="3" priority="463" operator="containsText" text="BAN">
      <formula>NOT(ISERROR(SEARCH(("BAN"),(F37))))</formula>
    </cfRule>
  </conditionalFormatting>
  <conditionalFormatting sqref="F37">
    <cfRule type="containsText" dxfId="1" priority="464" operator="containsText" text="[NIM]">
      <formula>NOT(ISERROR(SEARCH(("[NIM]"),(F37))))</formula>
    </cfRule>
  </conditionalFormatting>
  <conditionalFormatting sqref="F37">
    <cfRule type="containsText" dxfId="1" priority="465" operator="containsText" text="CHE-1262">
      <formula>NOT(ISERROR(SEARCH(("CHE-1262"),(F37))))</formula>
    </cfRule>
  </conditionalFormatting>
  <conditionalFormatting sqref="F37">
    <cfRule type="containsText" dxfId="1" priority="466" operator="containsText" text="[SKC]">
      <formula>NOT(ISERROR(SEARCH(("[SKC]"),(F37))))</formula>
    </cfRule>
  </conditionalFormatting>
  <conditionalFormatting sqref="F37">
    <cfRule type="containsText" dxfId="1" priority="467" operator="containsText" text="[MAR]">
      <formula>NOT(ISERROR(SEARCH(("[MAR]"),(F37))))</formula>
    </cfRule>
  </conditionalFormatting>
  <conditionalFormatting sqref="F37">
    <cfRule type="containsText" dxfId="3" priority="468" operator="containsText" text="ENG">
      <formula>NOT(ISERROR(SEARCH(("ENG"),(F37))))</formula>
    </cfRule>
  </conditionalFormatting>
  <conditionalFormatting sqref="F37">
    <cfRule type="containsText" dxfId="1" priority="469" operator="containsText" text="[MAH]">
      <formula>NOT(ISERROR(SEARCH(("[MAH]"),(F37))))</formula>
    </cfRule>
  </conditionalFormatting>
  <conditionalFormatting sqref="E33 F37">
    <cfRule type="containsText" dxfId="1" priority="470" operator="containsText" text="[NEW1]">
      <formula>NOT(ISERROR(SEARCH(("[NEW1]"),(E33))))</formula>
    </cfRule>
  </conditionalFormatting>
  <conditionalFormatting sqref="F37">
    <cfRule type="containsText" dxfId="3" priority="471" operator="containsText" text="ENG">
      <formula>NOT(ISERROR(SEARCH(("ENG"),(F37))))</formula>
    </cfRule>
  </conditionalFormatting>
  <conditionalFormatting sqref="F37">
    <cfRule type="containsText" dxfId="1" priority="472" operator="containsText" text="[MAR]">
      <formula>NOT(ISERROR(SEARCH(("[MAR]"),(F37))))</formula>
    </cfRule>
  </conditionalFormatting>
  <conditionalFormatting sqref="F37">
    <cfRule type="containsText" dxfId="1" priority="473" operator="containsText" text="[SKC]">
      <formula>NOT(ISERROR(SEARCH(("[SKC]"),(F37))))</formula>
    </cfRule>
  </conditionalFormatting>
  <conditionalFormatting sqref="F37">
    <cfRule type="containsText" dxfId="1" priority="474" operator="containsText" text="CHE-1262">
      <formula>NOT(ISERROR(SEARCH(("CHE-1262"),(F37))))</formula>
    </cfRule>
  </conditionalFormatting>
  <conditionalFormatting sqref="F37">
    <cfRule type="containsText" dxfId="1" priority="475" operator="containsText" text="[NIM]">
      <formula>NOT(ISERROR(SEARCH(("[NIM]"),(F37))))</formula>
    </cfRule>
  </conditionalFormatting>
  <conditionalFormatting sqref="F37">
    <cfRule type="containsText" dxfId="3" priority="476" operator="containsText" text="BAN">
      <formula>NOT(ISERROR(SEARCH(("BAN"),(F37))))</formula>
    </cfRule>
  </conditionalFormatting>
  <conditionalFormatting sqref="F37">
    <cfRule type="containsText" dxfId="1" priority="477" operator="containsText" text="[BSH]">
      <formula>NOT(ISERROR(SEARCH(("[BSH]"),(F37))))</formula>
    </cfRule>
  </conditionalFormatting>
  <conditionalFormatting sqref="F37">
    <cfRule type="containsText" dxfId="1" priority="478" operator="containsText" text="[EH]">
      <formula>NOT(ISERROR(SEARCH(("[EH]"),(F37))))</formula>
    </cfRule>
  </conditionalFormatting>
  <conditionalFormatting sqref="F37">
    <cfRule type="containsText" dxfId="1" priority="479" operator="containsText" text="[RUM]">
      <formula>NOT(ISERROR(SEARCH(("[RUM]"),(F37))))</formula>
    </cfRule>
  </conditionalFormatting>
  <conditionalFormatting sqref="F37">
    <cfRule type="containsText" dxfId="3" priority="480" operator="containsText" text="[ECO]">
      <formula>NOT(ISERROR(SEARCH(("[ECO]"),(F37))))</formula>
    </cfRule>
  </conditionalFormatting>
  <conditionalFormatting sqref="F37">
    <cfRule type="containsText" dxfId="1" priority="481" operator="containsText" text="[MAH]">
      <formula>NOT(ISERROR(SEARCH(("[MAH]"),(F37))))</formula>
    </cfRule>
  </conditionalFormatting>
  <conditionalFormatting sqref="F37">
    <cfRule type="containsText" dxfId="1" priority="482" operator="containsText" text="[DD]">
      <formula>NOT(ISERROR(SEARCH(("[DD]"),(F37))))</formula>
    </cfRule>
  </conditionalFormatting>
  <conditionalFormatting sqref="F37">
    <cfRule type="containsText" dxfId="1" priority="483" operator="containsText" text="[JI]">
      <formula>NOT(ISERROR(SEARCH(("[JI]"),(F37))))</formula>
    </cfRule>
  </conditionalFormatting>
  <conditionalFormatting sqref="F37">
    <cfRule type="containsText" dxfId="1" priority="484" operator="containsText" text="[AIM]">
      <formula>NOT(ISERROR(SEARCH(("[AIM]"),(F37))))</formula>
    </cfRule>
  </conditionalFormatting>
  <conditionalFormatting sqref="E33 F37">
    <cfRule type="containsText" dxfId="1" priority="485" operator="containsText" text="[GR]">
      <formula>NOT(ISERROR(SEARCH(("[GR]"),(E33))))</formula>
    </cfRule>
  </conditionalFormatting>
  <conditionalFormatting sqref="E33 F37">
    <cfRule type="containsText" dxfId="0" priority="486" operator="containsText" text="ENG">
      <formula>NOT(ISERROR(SEARCH(("ENG"),(E33))))</formula>
    </cfRule>
  </conditionalFormatting>
  <conditionalFormatting sqref="E33 F37">
    <cfRule type="containsText" dxfId="2" priority="487" operator="containsText" text="CHE-1262">
      <formula>NOT(ISERROR(SEARCH(("CHE-1262"),(E33))))</formula>
    </cfRule>
  </conditionalFormatting>
  <conditionalFormatting sqref="F37">
    <cfRule type="containsText" dxfId="1" priority="488" operator="containsText" text="[MAR]">
      <formula>NOT(ISERROR(SEARCH(("[MAR]"),(F37))))</formula>
    </cfRule>
  </conditionalFormatting>
  <conditionalFormatting sqref="F37">
    <cfRule type="containsText" dxfId="1" priority="489" operator="containsText" text="[SKC]">
      <formula>NOT(ISERROR(SEARCH(("[SKC]"),(F37))))</formula>
    </cfRule>
  </conditionalFormatting>
  <conditionalFormatting sqref="F37">
    <cfRule type="containsText" dxfId="1" priority="490" operator="containsText" text="[NIM]">
      <formula>NOT(ISERROR(SEARCH(("[NIM]"),(F37))))</formula>
    </cfRule>
  </conditionalFormatting>
  <conditionalFormatting sqref="F37">
    <cfRule type="containsText" dxfId="1" priority="491" operator="containsText" text="[GR]">
      <formula>NOT(ISERROR(SEARCH(("[GR]"),(F37))))</formula>
    </cfRule>
  </conditionalFormatting>
  <conditionalFormatting sqref="F37">
    <cfRule type="containsText" dxfId="3" priority="492" operator="containsText" text="BAN">
      <formula>NOT(ISERROR(SEARCH(("BAN"),(F37))))</formula>
    </cfRule>
  </conditionalFormatting>
  <conditionalFormatting sqref="F37">
    <cfRule type="containsText" dxfId="1" priority="493" operator="containsText" text="[BSH]">
      <formula>NOT(ISERROR(SEARCH(("[BSH]"),(F37))))</formula>
    </cfRule>
  </conditionalFormatting>
  <conditionalFormatting sqref="F37">
    <cfRule type="containsText" dxfId="1" priority="494" operator="containsText" text="[EH]">
      <formula>NOT(ISERROR(SEARCH(("[EH]"),(F37))))</formula>
    </cfRule>
  </conditionalFormatting>
  <conditionalFormatting sqref="F37">
    <cfRule type="containsText" dxfId="1" priority="495" operator="containsText" text="[RUM]">
      <formula>NOT(ISERROR(SEARCH(("[RUM]"),(F37))))</formula>
    </cfRule>
  </conditionalFormatting>
  <conditionalFormatting sqref="F37">
    <cfRule type="containsText" dxfId="3" priority="496" operator="containsText" text="[ECO]">
      <formula>NOT(ISERROR(SEARCH(("[ECO]"),(F37))))</formula>
    </cfRule>
  </conditionalFormatting>
  <conditionalFormatting sqref="F37">
    <cfRule type="containsText" dxfId="1" priority="497" operator="containsText" text="[MAH]">
      <formula>NOT(ISERROR(SEARCH(("[MAH]"),(F37))))</formula>
    </cfRule>
  </conditionalFormatting>
  <conditionalFormatting sqref="F37">
    <cfRule type="containsText" dxfId="1" priority="498" operator="containsText" text="[DD]">
      <formula>NOT(ISERROR(SEARCH(("[DD]"),(F37))))</formula>
    </cfRule>
  </conditionalFormatting>
  <conditionalFormatting sqref="F37">
    <cfRule type="containsText" dxfId="1" priority="499" operator="containsText" text="[JI]">
      <formula>NOT(ISERROR(SEARCH(("[JI]"),(F37))))</formula>
    </cfRule>
  </conditionalFormatting>
  <conditionalFormatting sqref="F37">
    <cfRule type="containsText" dxfId="1" priority="500" operator="containsText" text="[AIM]">
      <formula>NOT(ISERROR(SEARCH(("[AIM]"),(F37))))</formula>
    </cfRule>
  </conditionalFormatting>
  <conditionalFormatting sqref="F37">
    <cfRule type="containsText" dxfId="1" priority="501" operator="containsText" text="[KIM]">
      <formula>NOT(ISERROR(SEARCH(("[KIM]"),(F37))))</formula>
    </cfRule>
  </conditionalFormatting>
  <conditionalFormatting sqref="F37">
    <cfRule type="containsText" dxfId="1" priority="502" operator="containsText" text="[AT]">
      <formula>NOT(ISERROR(SEARCH(("[AT]"),(F37))))</formula>
    </cfRule>
  </conditionalFormatting>
  <conditionalFormatting sqref="F37">
    <cfRule type="containsText" dxfId="1" priority="503" operator="containsText" text="[MKS]">
      <formula>NOT(ISERROR(SEARCH(("[MKS]"),(F37))))</formula>
    </cfRule>
  </conditionalFormatting>
  <conditionalFormatting sqref="F37">
    <cfRule type="containsText" dxfId="1" priority="504" operator="containsText" text="[DMA]">
      <formula>NOT(ISERROR(SEARCH(("[DMA]"),(F37))))</formula>
    </cfRule>
  </conditionalFormatting>
  <conditionalFormatting sqref="F37">
    <cfRule type="containsText" dxfId="1" priority="505" operator="containsText" text="[PRC]">
      <formula>NOT(ISERROR(SEARCH(("[PRC]"),(F37))))</formula>
    </cfRule>
  </conditionalFormatting>
  <conditionalFormatting sqref="E33 F37">
    <cfRule type="containsText" dxfId="1" priority="506" operator="containsText" text="[IFF]">
      <formula>NOT(ISERROR(SEARCH(("[IFF]"),(E33))))</formula>
    </cfRule>
  </conditionalFormatting>
  <conditionalFormatting sqref="F37">
    <cfRule type="containsText" dxfId="1" priority="507" operator="containsText" text="[NIS]">
      <formula>NOT(ISERROR(SEARCH(("[NIS]"),(F37))))</formula>
    </cfRule>
  </conditionalFormatting>
  <conditionalFormatting sqref="F37">
    <cfRule type="containsText" dxfId="1" priority="508" operator="containsText" text="[AU]">
      <formula>NOT(ISERROR(SEARCH(("[AU]"),(F37))))</formula>
    </cfRule>
  </conditionalFormatting>
  <conditionalFormatting sqref="D38 J39 J41">
    <cfRule type="containsText" dxfId="3" priority="509" operator="containsText" text="ENG">
      <formula>NOT(ISERROR(SEARCH(("ENG"),(D38))))</formula>
    </cfRule>
  </conditionalFormatting>
  <conditionalFormatting sqref="D38 J39 J41">
    <cfRule type="containsText" dxfId="1" priority="510" operator="containsText" text="[MAR]">
      <formula>NOT(ISERROR(SEARCH(("[MAR]"),(D38))))</formula>
    </cfRule>
  </conditionalFormatting>
  <conditionalFormatting sqref="D38 J39 J41">
    <cfRule type="containsText" dxfId="1" priority="511" operator="containsText" text="[SKC]">
      <formula>NOT(ISERROR(SEARCH(("[SKC]"),(D38))))</formula>
    </cfRule>
  </conditionalFormatting>
  <conditionalFormatting sqref="D38 J39 J41">
    <cfRule type="containsText" dxfId="1" priority="512" operator="containsText" text="CHE-1262">
      <formula>NOT(ISERROR(SEARCH(("CHE-1262"),(D38))))</formula>
    </cfRule>
  </conditionalFormatting>
  <conditionalFormatting sqref="D38 J39 J41">
    <cfRule type="containsText" dxfId="1" priority="513" operator="containsText" text="[NIM]">
      <formula>NOT(ISERROR(SEARCH(("[NIM]"),(D38))))</formula>
    </cfRule>
  </conditionalFormatting>
  <conditionalFormatting sqref="D38 J39 J41">
    <cfRule type="containsText" dxfId="2" priority="514" operator="containsText" text="[GR]">
      <formula>NOT(ISERROR(SEARCH(("[GR]"),(D38))))</formula>
    </cfRule>
  </conditionalFormatting>
  <conditionalFormatting sqref="D38 J39 J41">
    <cfRule type="containsText" dxfId="3" priority="515" operator="containsText" text="BAN">
      <formula>NOT(ISERROR(SEARCH(("BAN"),(D38))))</formula>
    </cfRule>
  </conditionalFormatting>
  <conditionalFormatting sqref="D38 J39 J41">
    <cfRule type="containsText" dxfId="1" priority="516" operator="containsText" text="[BSH]">
      <formula>NOT(ISERROR(SEARCH(("[BSH]"),(D38))))</formula>
    </cfRule>
  </conditionalFormatting>
  <conditionalFormatting sqref="D38 J39 J41">
    <cfRule type="containsText" dxfId="1" priority="517" operator="containsText" text="[EH]">
      <formula>NOT(ISERROR(SEARCH(("[EH]"),(D38))))</formula>
    </cfRule>
  </conditionalFormatting>
  <conditionalFormatting sqref="D38 J39 J41">
    <cfRule type="containsText" dxfId="1" priority="518" operator="containsText" text="[RUM]">
      <formula>NOT(ISERROR(SEARCH(("[RUM]"),(D38))))</formula>
    </cfRule>
  </conditionalFormatting>
  <conditionalFormatting sqref="D38 J39 J41">
    <cfRule type="containsText" dxfId="3" priority="519" operator="containsText" text="[ECO]">
      <formula>NOT(ISERROR(SEARCH(("[ECO]"),(D38))))</formula>
    </cfRule>
  </conditionalFormatting>
  <conditionalFormatting sqref="D38 J39 J41">
    <cfRule type="containsText" dxfId="1" priority="520" operator="containsText" text="[MAH]">
      <formula>NOT(ISERROR(SEARCH(("[MAH]"),(D38))))</formula>
    </cfRule>
  </conditionalFormatting>
  <conditionalFormatting sqref="D38 J39 J41">
    <cfRule type="containsText" dxfId="1" priority="521" operator="containsText" text="[DD]">
      <formula>NOT(ISERROR(SEARCH(("[DD]"),(D38))))</formula>
    </cfRule>
  </conditionalFormatting>
  <conditionalFormatting sqref="D38 J39 J41">
    <cfRule type="containsText" dxfId="1" priority="522" operator="containsText" text="[JI]">
      <formula>NOT(ISERROR(SEARCH(("[JI]"),(D38))))</formula>
    </cfRule>
  </conditionalFormatting>
  <conditionalFormatting sqref="D38 J39 J41">
    <cfRule type="containsText" dxfId="1" priority="523" operator="containsText" text="[AIM]">
      <formula>NOT(ISERROR(SEARCH(("[AIM]"),(D38))))</formula>
    </cfRule>
  </conditionalFormatting>
  <conditionalFormatting sqref="E36 D38 J39 J41">
    <cfRule type="containsText" dxfId="0" priority="524" operator="containsText" text="ENG">
      <formula>NOT(ISERROR(SEARCH(("ENG"),(E36))))</formula>
    </cfRule>
  </conditionalFormatting>
  <conditionalFormatting sqref="E36 D38 J39 J41">
    <cfRule type="containsText" dxfId="2" priority="525" operator="containsText" text="CHE-1262">
      <formula>NOT(ISERROR(SEARCH(("CHE-1262"),(E36))))</formula>
    </cfRule>
  </conditionalFormatting>
  <conditionalFormatting sqref="E34 E36:F36 D38 J39 J41">
    <cfRule type="containsText" dxfId="1" priority="526" operator="containsText" text="[GR]">
      <formula>NOT(ISERROR(SEARCH(("[GR]"),(E34))))</formula>
    </cfRule>
  </conditionalFormatting>
  <conditionalFormatting sqref="E34 F36 D38 J39 J41">
    <cfRule type="containsText" dxfId="1" priority="527" operator="containsText" text="[KIM]">
      <formula>NOT(ISERROR(SEARCH(("[KIM]"),(E34))))</formula>
    </cfRule>
  </conditionalFormatting>
  <conditionalFormatting sqref="E34 F36 D38 J39 J41">
    <cfRule type="containsText" dxfId="1" priority="528" operator="containsText" text="[AU]">
      <formula>NOT(ISERROR(SEARCH(("[AU]"),(E34))))</formula>
    </cfRule>
  </conditionalFormatting>
  <conditionalFormatting sqref="E34 E36:F36 D38 J39 J41">
    <cfRule type="containsText" dxfId="1" priority="529" operator="containsText" text="[IFF]">
      <formula>NOT(ISERROR(SEARCH(("[IFF]"),(E34))))</formula>
    </cfRule>
  </conditionalFormatting>
  <conditionalFormatting sqref="E34 F36 D38 J39 J41">
    <cfRule type="containsText" dxfId="1" priority="530" operator="containsText" text="[AT]">
      <formula>NOT(ISERROR(SEARCH(("[AT]"),(E34))))</formula>
    </cfRule>
  </conditionalFormatting>
  <conditionalFormatting sqref="E34 F36 D38 J39 J41">
    <cfRule type="containsText" dxfId="1" priority="531" operator="containsText" text="[MKS]">
      <formula>NOT(ISERROR(SEARCH(("[MKS]"),(E34))))</formula>
    </cfRule>
  </conditionalFormatting>
  <conditionalFormatting sqref="E34 F36 D38 J39 J41">
    <cfRule type="containsText" dxfId="1" priority="532" operator="containsText" text="[DMA]">
      <formula>NOT(ISERROR(SEARCH(("[DMA]"),(E34))))</formula>
    </cfRule>
  </conditionalFormatting>
  <conditionalFormatting sqref="E34 F36 D38 J39 J41">
    <cfRule type="containsText" dxfId="1" priority="533" operator="containsText" text="[NIS]">
      <formula>NOT(ISERROR(SEARCH(("[NIS]"),(E34))))</formula>
    </cfRule>
  </conditionalFormatting>
  <conditionalFormatting sqref="E34 F36 D38 J39 J41">
    <cfRule type="containsText" dxfId="1" priority="534" operator="containsText" text="[PRC]">
      <formula>NOT(ISERROR(SEARCH(("[PRC]"),(E34))))</formula>
    </cfRule>
  </conditionalFormatting>
  <conditionalFormatting sqref="E34 E36:F36 D38 J39 J41">
    <cfRule type="containsText" dxfId="1" priority="535" operator="containsText" text="[NEW1]">
      <formula>NOT(ISERROR(SEARCH(("[NEW1]"),(E34))))</formula>
    </cfRule>
  </conditionalFormatting>
  <conditionalFormatting sqref="F44">
    <cfRule type="containsText" dxfId="1" priority="536" operator="containsText" text="[IFF]">
      <formula>NOT(ISERROR(SEARCH(("[IFF]"),(F44))))</formula>
    </cfRule>
  </conditionalFormatting>
  <conditionalFormatting sqref="H41 F44">
    <cfRule type="containsText" dxfId="1" priority="537" operator="containsText" text="[NEW1]">
      <formula>NOT(ISERROR(SEARCH(("[NEW1]"),(H41))))</formula>
    </cfRule>
  </conditionalFormatting>
  <conditionalFormatting sqref="H41 F44">
    <cfRule type="containsText" dxfId="3" priority="538" operator="containsText" text="ENG">
      <formula>NOT(ISERROR(SEARCH(("ENG"),(H41))))</formula>
    </cfRule>
  </conditionalFormatting>
  <conditionalFormatting sqref="H41 F44">
    <cfRule type="containsText" dxfId="1" priority="539" operator="containsText" text="[MAR]">
      <formula>NOT(ISERROR(SEARCH(("[MAR]"),(H41))))</formula>
    </cfRule>
  </conditionalFormatting>
  <conditionalFormatting sqref="H41 F44">
    <cfRule type="containsText" dxfId="1" priority="540" operator="containsText" text="[SKC]">
      <formula>NOT(ISERROR(SEARCH(("[SKC]"),(H41))))</formula>
    </cfRule>
  </conditionalFormatting>
  <conditionalFormatting sqref="H41 F44">
    <cfRule type="containsText" dxfId="1" priority="541" operator="containsText" text="CHE-1262">
      <formula>NOT(ISERROR(SEARCH(("CHE-1262"),(H41))))</formula>
    </cfRule>
  </conditionalFormatting>
  <conditionalFormatting sqref="H41 F44">
    <cfRule type="containsText" dxfId="1" priority="542" operator="containsText" text="[NIM]">
      <formula>NOT(ISERROR(SEARCH(("[NIM]"),(H41))))</formula>
    </cfRule>
  </conditionalFormatting>
  <conditionalFormatting sqref="H41 F44">
    <cfRule type="containsText" dxfId="3" priority="543" operator="containsText" text="BAN">
      <formula>NOT(ISERROR(SEARCH(("BAN"),(H41))))</formula>
    </cfRule>
  </conditionalFormatting>
  <conditionalFormatting sqref="H41 F44">
    <cfRule type="containsText" dxfId="1" priority="544" operator="containsText" text="[BSH]">
      <formula>NOT(ISERROR(SEARCH(("[BSH]"),(H41))))</formula>
    </cfRule>
  </conditionalFormatting>
  <conditionalFormatting sqref="H41 F44">
    <cfRule type="containsText" dxfId="1" priority="545" operator="containsText" text="[EH]">
      <formula>NOT(ISERROR(SEARCH(("[EH]"),(H41))))</formula>
    </cfRule>
  </conditionalFormatting>
  <conditionalFormatting sqref="H41 F44">
    <cfRule type="containsText" dxfId="1" priority="546" operator="containsText" text="[RUM]">
      <formula>NOT(ISERROR(SEARCH(("[RUM]"),(H41))))</formula>
    </cfRule>
  </conditionalFormatting>
  <conditionalFormatting sqref="H41 F44">
    <cfRule type="containsText" dxfId="3" priority="547" operator="containsText" text="[ECO]">
      <formula>NOT(ISERROR(SEARCH(("[ECO]"),(H41))))</formula>
    </cfRule>
  </conditionalFormatting>
  <conditionalFormatting sqref="H41 F44">
    <cfRule type="containsText" dxfId="1" priority="548" operator="containsText" text="[MAH]">
      <formula>NOT(ISERROR(SEARCH(("[MAH]"),(H41))))</formula>
    </cfRule>
  </conditionalFormatting>
  <conditionalFormatting sqref="H41 F44">
    <cfRule type="containsText" dxfId="1" priority="549" operator="containsText" text="[DD]">
      <formula>NOT(ISERROR(SEARCH(("[DD]"),(H41))))</formula>
    </cfRule>
  </conditionalFormatting>
  <conditionalFormatting sqref="H41 F44">
    <cfRule type="containsText" dxfId="1" priority="550" operator="containsText" text="[JI]">
      <formula>NOT(ISERROR(SEARCH(("[JI]"),(H41))))</formula>
    </cfRule>
  </conditionalFormatting>
  <conditionalFormatting sqref="H41 F44">
    <cfRule type="containsText" dxfId="1" priority="551" operator="containsText" text="[AIM]">
      <formula>NOT(ISERROR(SEARCH(("[AIM]"),(H41))))</formula>
    </cfRule>
  </conditionalFormatting>
  <conditionalFormatting sqref="H41 F44">
    <cfRule type="containsText" dxfId="2" priority="552" operator="containsText" text="[GR]">
      <formula>NOT(ISERROR(SEARCH(("[GR]"),(H41))))</formula>
    </cfRule>
  </conditionalFormatting>
  <conditionalFormatting sqref="H41 F44">
    <cfRule type="containsText" dxfId="1" priority="553" operator="containsText" text="[GR]">
      <formula>NOT(ISERROR(SEARCH(("[GR]"),(H41))))</formula>
    </cfRule>
  </conditionalFormatting>
  <conditionalFormatting sqref="H40 I41:I42 H42 J42:J43">
    <cfRule type="containsText" dxfId="0" priority="554" operator="containsText" text="ENG">
      <formula>NOT(ISERROR(SEARCH(("ENG"),(H40))))</formula>
    </cfRule>
  </conditionalFormatting>
  <conditionalFormatting sqref="I41 H42">
    <cfRule type="containsText" dxfId="1" priority="555" operator="containsText" text="[MAR]">
      <formula>NOT(ISERROR(SEARCH(("[MAR]"),(I41))))</formula>
    </cfRule>
  </conditionalFormatting>
  <conditionalFormatting sqref="I41 H42">
    <cfRule type="containsText" dxfId="1" priority="556" operator="containsText" text="[SKC]">
      <formula>NOT(ISERROR(SEARCH(("[SKC]"),(I41))))</formula>
    </cfRule>
  </conditionalFormatting>
  <conditionalFormatting sqref="H40 I41:I42 H42 J42:J43">
    <cfRule type="containsText" dxfId="2" priority="557" operator="containsText" text="CHE-1262">
      <formula>NOT(ISERROR(SEARCH(("CHE-1262"),(H40))))</formula>
    </cfRule>
  </conditionalFormatting>
  <conditionalFormatting sqref="I41 H42">
    <cfRule type="containsText" dxfId="1" priority="558" operator="containsText" text="[NIM]">
      <formula>NOT(ISERROR(SEARCH(("[NIM]"),(I41))))</formula>
    </cfRule>
  </conditionalFormatting>
  <conditionalFormatting sqref="H40 I41:I42 H42 J42:J43">
    <cfRule type="containsText" dxfId="1" priority="559" operator="containsText" text="[GR]">
      <formula>NOT(ISERROR(SEARCH(("[GR]"),(H40))))</formula>
    </cfRule>
  </conditionalFormatting>
  <conditionalFormatting sqref="I41 H42">
    <cfRule type="containsText" dxfId="3" priority="560" operator="containsText" text="BAN">
      <formula>NOT(ISERROR(SEARCH(("BAN"),(I41))))</formula>
    </cfRule>
  </conditionalFormatting>
  <conditionalFormatting sqref="I41 H42">
    <cfRule type="containsText" dxfId="1" priority="561" operator="containsText" text="[BSH]">
      <formula>NOT(ISERROR(SEARCH(("[BSH]"),(I41))))</formula>
    </cfRule>
  </conditionalFormatting>
  <conditionalFormatting sqref="I41 H42">
    <cfRule type="containsText" dxfId="1" priority="562" operator="containsText" text="[EH]">
      <formula>NOT(ISERROR(SEARCH(("[EH]"),(I41))))</formula>
    </cfRule>
  </conditionalFormatting>
  <conditionalFormatting sqref="I41 H42">
    <cfRule type="containsText" dxfId="1" priority="563" operator="containsText" text="[RUM]">
      <formula>NOT(ISERROR(SEARCH(("[RUM]"),(I41))))</formula>
    </cfRule>
  </conditionalFormatting>
  <conditionalFormatting sqref="I41 H42">
    <cfRule type="containsText" dxfId="3" priority="564" operator="containsText" text="[ECO]">
      <formula>NOT(ISERROR(SEARCH(("[ECO]"),(I41))))</formula>
    </cfRule>
  </conditionalFormatting>
  <conditionalFormatting sqref="I41 H42">
    <cfRule type="containsText" dxfId="1" priority="565" operator="containsText" text="[MAH]">
      <formula>NOT(ISERROR(SEARCH(("[MAH]"),(I41))))</formula>
    </cfRule>
  </conditionalFormatting>
  <conditionalFormatting sqref="I41 H42">
    <cfRule type="containsText" dxfId="1" priority="566" operator="containsText" text="[DD]">
      <formula>NOT(ISERROR(SEARCH(("[DD]"),(I41))))</formula>
    </cfRule>
  </conditionalFormatting>
  <conditionalFormatting sqref="I41 H42">
    <cfRule type="containsText" dxfId="1" priority="567" operator="containsText" text="[JI]">
      <formula>NOT(ISERROR(SEARCH(("[JI]"),(I41))))</formula>
    </cfRule>
  </conditionalFormatting>
  <conditionalFormatting sqref="I41 H42">
    <cfRule type="containsText" dxfId="1" priority="568" operator="containsText" text="[AIM]">
      <formula>NOT(ISERROR(SEARCH(("[AIM]"),(I41))))</formula>
    </cfRule>
  </conditionalFormatting>
  <conditionalFormatting sqref="I41 H42">
    <cfRule type="containsText" dxfId="3" priority="569" operator="containsText" text="ENG">
      <formula>NOT(ISERROR(SEARCH(("ENG"),(I41))))</formula>
    </cfRule>
  </conditionalFormatting>
  <conditionalFormatting sqref="I41 H42">
    <cfRule type="containsText" dxfId="1" priority="570" operator="containsText" text="CHE-1262">
      <formula>NOT(ISERROR(SEARCH(("CHE-1262"),(I41))))</formula>
    </cfRule>
  </conditionalFormatting>
  <conditionalFormatting sqref="H40 I41:I42 H42 J42:J43">
    <cfRule type="containsText" dxfId="1" priority="571" operator="containsText" text="[KIM]">
      <formula>NOT(ISERROR(SEARCH(("[KIM]"),(H40))))</formula>
    </cfRule>
  </conditionalFormatting>
  <conditionalFormatting sqref="H40 I41:I42 H42 J42:J43">
    <cfRule type="containsText" dxfId="1" priority="572" operator="containsText" text="[AU]">
      <formula>NOT(ISERROR(SEARCH(("[AU]"),(H40))))</formula>
    </cfRule>
  </conditionalFormatting>
  <conditionalFormatting sqref="H40 I41:I42 H42 J42:J43">
    <cfRule type="containsText" dxfId="1" priority="573" operator="containsText" text="[IFF]">
      <formula>NOT(ISERROR(SEARCH(("[IFF]"),(H40))))</formula>
    </cfRule>
  </conditionalFormatting>
  <conditionalFormatting sqref="H40 I41:I42 H42 J42:J43">
    <cfRule type="containsText" dxfId="1" priority="574" operator="containsText" text="[AT]">
      <formula>NOT(ISERROR(SEARCH(("[AT]"),(H40))))</formula>
    </cfRule>
  </conditionalFormatting>
  <conditionalFormatting sqref="H40 I41:I42 H42 J42:J43">
    <cfRule type="containsText" dxfId="1" priority="575" operator="containsText" text="[MKS]">
      <formula>NOT(ISERROR(SEARCH(("[MKS]"),(H40))))</formula>
    </cfRule>
  </conditionalFormatting>
  <conditionalFormatting sqref="H40 I41:I42 H42 J42:J43">
    <cfRule type="containsText" dxfId="1" priority="576" operator="containsText" text="[DMA]">
      <formula>NOT(ISERROR(SEARCH(("[DMA]"),(H40))))</formula>
    </cfRule>
  </conditionalFormatting>
  <conditionalFormatting sqref="H40 I41:I42 H42 J42:J43">
    <cfRule type="containsText" dxfId="1" priority="577" operator="containsText" text="[NIS]">
      <formula>NOT(ISERROR(SEARCH(("[NIS]"),(H40))))</formula>
    </cfRule>
  </conditionalFormatting>
  <conditionalFormatting sqref="H40 I41:I42 H42 J42:J43">
    <cfRule type="containsText" dxfId="1" priority="578" operator="containsText" text="[PRC]">
      <formula>NOT(ISERROR(SEARCH(("[PRC]"),(H40))))</formula>
    </cfRule>
  </conditionalFormatting>
  <conditionalFormatting sqref="I45">
    <cfRule type="containsText" dxfId="1" priority="579" operator="containsText" text="[IFF]">
      <formula>NOT(ISERROR(SEARCH(("[IFF]"),(I45))))</formula>
    </cfRule>
  </conditionalFormatting>
  <conditionalFormatting sqref="I45">
    <cfRule type="containsText" dxfId="3" priority="580" operator="containsText" text="ENG">
      <formula>NOT(ISERROR(SEARCH(("ENG"),(I45))))</formula>
    </cfRule>
  </conditionalFormatting>
  <conditionalFormatting sqref="I45">
    <cfRule type="containsText" dxfId="1" priority="581" operator="containsText" text="CHE-1262">
      <formula>NOT(ISERROR(SEARCH(("CHE-1262"),(I45))))</formula>
    </cfRule>
  </conditionalFormatting>
  <conditionalFormatting sqref="H40 I41:I42 H42 J42:J43 I45">
    <cfRule type="containsText" dxfId="1" priority="582" operator="containsText" text="[NEW1]">
      <formula>NOT(ISERROR(SEARCH(("[NEW1]"),(H40))))</formula>
    </cfRule>
  </conditionalFormatting>
  <conditionalFormatting sqref="I45">
    <cfRule type="containsText" dxfId="0" priority="583" operator="containsText" text="ENG">
      <formula>NOT(ISERROR(SEARCH(("ENG"),(I45))))</formula>
    </cfRule>
  </conditionalFormatting>
  <conditionalFormatting sqref="I45">
    <cfRule type="containsText" dxfId="2" priority="584" operator="containsText" text="CHE-1262">
      <formula>NOT(ISERROR(SEARCH(("CHE-1262"),(I45))))</formula>
    </cfRule>
  </conditionalFormatting>
  <conditionalFormatting sqref="I45">
    <cfRule type="containsText" dxfId="1" priority="585" operator="containsText" text="[MAR]">
      <formula>NOT(ISERROR(SEARCH(("[MAR]"),(I45))))</formula>
    </cfRule>
  </conditionalFormatting>
  <conditionalFormatting sqref="I45">
    <cfRule type="containsText" dxfId="1" priority="586" operator="containsText" text="[SKC]">
      <formula>NOT(ISERROR(SEARCH(("[SKC]"),(I45))))</formula>
    </cfRule>
  </conditionalFormatting>
  <conditionalFormatting sqref="I45">
    <cfRule type="containsText" dxfId="1" priority="587" operator="containsText" text="[NIM]">
      <formula>NOT(ISERROR(SEARCH(("[NIM]"),(I45))))</formula>
    </cfRule>
  </conditionalFormatting>
  <conditionalFormatting sqref="I45">
    <cfRule type="containsText" dxfId="1" priority="588" operator="containsText" text="[GR]">
      <formula>NOT(ISERROR(SEARCH(("[GR]"),(I45))))</formula>
    </cfRule>
  </conditionalFormatting>
  <conditionalFormatting sqref="I45">
    <cfRule type="containsText" dxfId="3" priority="589" operator="containsText" text="BAN">
      <formula>NOT(ISERROR(SEARCH(("BAN"),(I45))))</formula>
    </cfRule>
  </conditionalFormatting>
  <conditionalFormatting sqref="I45">
    <cfRule type="containsText" dxfId="1" priority="590" operator="containsText" text="[BSH]">
      <formula>NOT(ISERROR(SEARCH(("[BSH]"),(I45))))</formula>
    </cfRule>
  </conditionalFormatting>
  <conditionalFormatting sqref="I45">
    <cfRule type="containsText" dxfId="1" priority="591" operator="containsText" text="[EH]">
      <formula>NOT(ISERROR(SEARCH(("[EH]"),(I45))))</formula>
    </cfRule>
  </conditionalFormatting>
  <conditionalFormatting sqref="I45">
    <cfRule type="containsText" dxfId="1" priority="592" operator="containsText" text="[RUM]">
      <formula>NOT(ISERROR(SEARCH(("[RUM]"),(I45))))</formula>
    </cfRule>
  </conditionalFormatting>
  <conditionalFormatting sqref="I45">
    <cfRule type="containsText" dxfId="3" priority="593" operator="containsText" text="[ECO]">
      <formula>NOT(ISERROR(SEARCH(("[ECO]"),(I45))))</formula>
    </cfRule>
  </conditionalFormatting>
  <conditionalFormatting sqref="I45">
    <cfRule type="containsText" dxfId="1" priority="594" operator="containsText" text="[MAH]">
      <formula>NOT(ISERROR(SEARCH(("[MAH]"),(I45))))</formula>
    </cfRule>
  </conditionalFormatting>
  <conditionalFormatting sqref="I45">
    <cfRule type="containsText" dxfId="1" priority="595" operator="containsText" text="[DD]">
      <formula>NOT(ISERROR(SEARCH(("[DD]"),(I45))))</formula>
    </cfRule>
  </conditionalFormatting>
  <conditionalFormatting sqref="I45">
    <cfRule type="containsText" dxfId="1" priority="596" operator="containsText" text="[JI]">
      <formula>NOT(ISERROR(SEARCH(("[JI]"),(I45))))</formula>
    </cfRule>
  </conditionalFormatting>
  <conditionalFormatting sqref="I45">
    <cfRule type="containsText" dxfId="1" priority="597" operator="containsText" text="[AIM]">
      <formula>NOT(ISERROR(SEARCH(("[AIM]"),(I45))))</formula>
    </cfRule>
  </conditionalFormatting>
  <conditionalFormatting sqref="E12">
    <cfRule type="containsText" dxfId="4" priority="598" operator="containsText" text="[PRC]">
      <formula>NOT(ISERROR(SEARCH(("[PRC]"),(E12))))</formula>
    </cfRule>
  </conditionalFormatting>
  <conditionalFormatting sqref="E12">
    <cfRule type="containsText" dxfId="4" priority="599" operator="containsText" text="[FNN]">
      <formula>NOT(ISERROR(SEARCH(("[FNN]"),(E12))))</formula>
    </cfRule>
  </conditionalFormatting>
  <conditionalFormatting sqref="E12">
    <cfRule type="containsText" dxfId="4" priority="600" operator="containsText" text="[JC]">
      <formula>NOT(ISERROR(SEARCH(("[JC]"),(E12))))</formula>
    </cfRule>
  </conditionalFormatting>
  <conditionalFormatting sqref="E12">
    <cfRule type="containsText" dxfId="4" priority="601" operator="containsText" text="[AIM]">
      <formula>NOT(ISERROR(SEARCH(("[AIM]"),(E12))))</formula>
    </cfRule>
  </conditionalFormatting>
  <conditionalFormatting sqref="E12">
    <cfRule type="containsText" dxfId="4" priority="602" operator="containsText" text="[NIS]">
      <formula>NOT(ISERROR(SEARCH(("[NIS]"),(E12))))</formula>
    </cfRule>
  </conditionalFormatting>
  <conditionalFormatting sqref="E12">
    <cfRule type="containsText" dxfId="4" priority="603" operator="containsText" text="[DMA]">
      <formula>NOT(ISERROR(SEARCH(("[DMA]"),(E12))))</formula>
    </cfRule>
  </conditionalFormatting>
  <conditionalFormatting sqref="E12">
    <cfRule type="containsText" dxfId="4" priority="604" operator="containsText" text="[MKS]">
      <formula>NOT(ISERROR(SEARCH(("[MKS]"),(E12))))</formula>
    </cfRule>
  </conditionalFormatting>
  <conditionalFormatting sqref="E12">
    <cfRule type="containsText" dxfId="4" priority="605" operator="containsText" text="[NEW1]">
      <formula>NOT(ISERROR(SEARCH(("[NEW1]"),(E12))))</formula>
    </cfRule>
  </conditionalFormatting>
  <conditionalFormatting sqref="E12">
    <cfRule type="containsText" dxfId="4" priority="606" operator="containsText" text="[AT]">
      <formula>NOT(ISERROR(SEARCH(("[AT]"),(E12))))</formula>
    </cfRule>
  </conditionalFormatting>
  <conditionalFormatting sqref="E12">
    <cfRule type="containsText" dxfId="4" priority="607" operator="containsText" text="[IFF]">
      <formula>NOT(ISERROR(SEARCH(("[IFF]"),(E12))))</formula>
    </cfRule>
  </conditionalFormatting>
  <conditionalFormatting sqref="E12">
    <cfRule type="containsText" dxfId="4" priority="608" operator="containsText" text="[AU]">
      <formula>NOT(ISERROR(SEARCH(("[AU]"),(E12))))</formula>
    </cfRule>
  </conditionalFormatting>
  <conditionalFormatting sqref="E12">
    <cfRule type="containsText" dxfId="4" priority="609" operator="containsText" text="[KIM]">
      <formula>NOT(ISERROR(SEARCH(("[KIM]"),(E12))))</formula>
    </cfRule>
  </conditionalFormatting>
  <conditionalFormatting sqref="E12">
    <cfRule type="containsText" dxfId="4" priority="610" operator="containsText" text="[JI]">
      <formula>NOT(ISERROR(SEARCH(("[JI]"),(E12))))</formula>
    </cfRule>
  </conditionalFormatting>
  <conditionalFormatting sqref="E12">
    <cfRule type="containsText" dxfId="4" priority="611" operator="containsText" text="[DD]">
      <formula>NOT(ISERROR(SEARCH(("[DD]"),(E12))))</formula>
    </cfRule>
  </conditionalFormatting>
  <conditionalFormatting sqref="E12">
    <cfRule type="containsText" dxfId="4" priority="612" operator="containsText" text="[MAH]">
      <formula>NOT(ISERROR(SEARCH(("[MAH]"),(E12))))</formula>
    </cfRule>
  </conditionalFormatting>
  <conditionalFormatting sqref="E12">
    <cfRule type="containsText" dxfId="4" priority="613" operator="containsText" text="[ECO]">
      <formula>NOT(ISERROR(SEARCH(("[ECO]"),(E12))))</formula>
    </cfRule>
  </conditionalFormatting>
  <conditionalFormatting sqref="E12">
    <cfRule type="containsText" dxfId="4" priority="614" operator="containsText" text="[RUM]">
      <formula>NOT(ISERROR(SEARCH(("[RUM]"),(E12))))</formula>
    </cfRule>
  </conditionalFormatting>
  <conditionalFormatting sqref="E12">
    <cfRule type="containsText" dxfId="4" priority="615" operator="containsText" text="[EH]">
      <formula>NOT(ISERROR(SEARCH(("[EH]"),(E12))))</formula>
    </cfRule>
  </conditionalFormatting>
  <conditionalFormatting sqref="E12">
    <cfRule type="containsText" dxfId="4" priority="616" operator="containsText" text="[BSH]">
      <formula>NOT(ISERROR(SEARCH(("[BSH]"),(E12))))</formula>
    </cfRule>
  </conditionalFormatting>
  <conditionalFormatting sqref="E12">
    <cfRule type="containsText" dxfId="4" priority="617" operator="containsText" text="BAN">
      <formula>NOT(ISERROR(SEARCH(("BAN"),(E12))))</formula>
    </cfRule>
  </conditionalFormatting>
  <conditionalFormatting sqref="E12">
    <cfRule type="containsText" dxfId="4" priority="618" operator="containsText" text="[GR]">
      <formula>NOT(ISERROR(SEARCH(("[GR]"),(E12))))</formula>
    </cfRule>
  </conditionalFormatting>
  <conditionalFormatting sqref="E12">
    <cfRule type="containsText" dxfId="4" priority="619" operator="containsText" text="[NIM]">
      <formula>NOT(ISERROR(SEARCH(("[NIM]"),(E12))))</formula>
    </cfRule>
  </conditionalFormatting>
  <conditionalFormatting sqref="E12">
    <cfRule type="containsText" dxfId="4" priority="620" operator="containsText" text="CHE-1262">
      <formula>NOT(ISERROR(SEARCH(("CHE-1262"),(E12))))</formula>
    </cfRule>
  </conditionalFormatting>
  <conditionalFormatting sqref="E12">
    <cfRule type="containsText" dxfId="4" priority="621" operator="containsText" text="[SKC]">
      <formula>NOT(ISERROR(SEARCH(("[SKC]"),(E12))))</formula>
    </cfRule>
  </conditionalFormatting>
  <conditionalFormatting sqref="E12">
    <cfRule type="containsText" dxfId="4" priority="622" operator="containsText" text="[MAR]">
      <formula>NOT(ISERROR(SEARCH(("[MAR]"),(E12))))</formula>
    </cfRule>
  </conditionalFormatting>
  <conditionalFormatting sqref="E12">
    <cfRule type="containsText" dxfId="4" priority="623" operator="containsText" text="ENG">
      <formula>NOT(ISERROR(SEARCH(("ENG"),(E12))))</formula>
    </cfRule>
  </conditionalFormatting>
  <conditionalFormatting sqref="E43">
    <cfRule type="containsText" dxfId="3" priority="624" operator="containsText" text="ENG">
      <formula>NOT(ISERROR(SEARCH(("ENG"),(E43))))</formula>
    </cfRule>
  </conditionalFormatting>
  <conditionalFormatting sqref="E43">
    <cfRule type="containsText" dxfId="1" priority="625" operator="containsText" text="[MAR]">
      <formula>NOT(ISERROR(SEARCH(("[MAR]"),(E43))))</formula>
    </cfRule>
  </conditionalFormatting>
  <conditionalFormatting sqref="E43">
    <cfRule type="containsText" dxfId="1" priority="626" operator="containsText" text="[SKC]">
      <formula>NOT(ISERROR(SEARCH(("[SKC]"),(E43))))</formula>
    </cfRule>
  </conditionalFormatting>
  <conditionalFormatting sqref="E43">
    <cfRule type="containsText" dxfId="1" priority="627" operator="containsText" text="CHE-1262">
      <formula>NOT(ISERROR(SEARCH(("CHE-1262"),(E43))))</formula>
    </cfRule>
  </conditionalFormatting>
  <conditionalFormatting sqref="E43">
    <cfRule type="containsText" dxfId="1" priority="628" operator="containsText" text="[NIM]">
      <formula>NOT(ISERROR(SEARCH(("[NIM]"),(E43))))</formula>
    </cfRule>
  </conditionalFormatting>
  <conditionalFormatting sqref="E43">
    <cfRule type="containsText" dxfId="1" priority="629" operator="containsText" text="[GR]">
      <formula>NOT(ISERROR(SEARCH(("[GR]"),(E43))))</formula>
    </cfRule>
  </conditionalFormatting>
  <conditionalFormatting sqref="E43">
    <cfRule type="containsText" dxfId="3" priority="630" operator="containsText" text="BAN">
      <formula>NOT(ISERROR(SEARCH(("BAN"),(E43))))</formula>
    </cfRule>
  </conditionalFormatting>
  <conditionalFormatting sqref="E43">
    <cfRule type="containsText" dxfId="1" priority="631" operator="containsText" text="[BSH]">
      <formula>NOT(ISERROR(SEARCH(("[BSH]"),(E43))))</formula>
    </cfRule>
  </conditionalFormatting>
  <conditionalFormatting sqref="E43">
    <cfRule type="containsText" dxfId="1" priority="632" operator="containsText" text="[EH]">
      <formula>NOT(ISERROR(SEARCH(("[EH]"),(E43))))</formula>
    </cfRule>
  </conditionalFormatting>
  <conditionalFormatting sqref="E43">
    <cfRule type="containsText" dxfId="1" priority="633" operator="containsText" text="[RUM]">
      <formula>NOT(ISERROR(SEARCH(("[RUM]"),(E43))))</formula>
    </cfRule>
  </conditionalFormatting>
  <conditionalFormatting sqref="E43">
    <cfRule type="containsText" dxfId="3" priority="634" operator="containsText" text="[ECO]">
      <formula>NOT(ISERROR(SEARCH(("[ECO]"),(E43))))</formula>
    </cfRule>
  </conditionalFormatting>
  <conditionalFormatting sqref="E43">
    <cfRule type="containsText" dxfId="1" priority="635" operator="containsText" text="[MAH]">
      <formula>NOT(ISERROR(SEARCH(("[MAH]"),(E43))))</formula>
    </cfRule>
  </conditionalFormatting>
  <conditionalFormatting sqref="E43">
    <cfRule type="containsText" dxfId="1" priority="636" operator="containsText" text="[DD]">
      <formula>NOT(ISERROR(SEARCH(("[DD]"),(E43))))</formula>
    </cfRule>
  </conditionalFormatting>
  <conditionalFormatting sqref="E43">
    <cfRule type="containsText" dxfId="1" priority="637" operator="containsText" text="[JI]">
      <formula>NOT(ISERROR(SEARCH(("[JI]"),(E43))))</formula>
    </cfRule>
  </conditionalFormatting>
  <conditionalFormatting sqref="E43">
    <cfRule type="containsText" dxfId="1" priority="638" operator="containsText" text="[KIM]">
      <formula>NOT(ISERROR(SEARCH(("[KIM]"),(E43))))</formula>
    </cfRule>
  </conditionalFormatting>
  <conditionalFormatting sqref="E43">
    <cfRule type="containsText" dxfId="1" priority="639" operator="containsText" text="[AU]">
      <formula>NOT(ISERROR(SEARCH(("[AU]"),(E43))))</formula>
    </cfRule>
  </conditionalFormatting>
  <conditionalFormatting sqref="E43">
    <cfRule type="containsText" dxfId="1" priority="640" operator="containsText" text="[IFF]">
      <formula>NOT(ISERROR(SEARCH(("[IFF]"),(E43))))</formula>
    </cfRule>
  </conditionalFormatting>
  <conditionalFormatting sqref="E43">
    <cfRule type="containsText" dxfId="1" priority="641" operator="containsText" text="[AT]">
      <formula>NOT(ISERROR(SEARCH(("[AT]"),(E43))))</formula>
    </cfRule>
  </conditionalFormatting>
  <conditionalFormatting sqref="E43">
    <cfRule type="containsText" dxfId="1" priority="642" operator="containsText" text="[MKS]">
      <formula>NOT(ISERROR(SEARCH(("[MKS]"),(E43))))</formula>
    </cfRule>
  </conditionalFormatting>
  <conditionalFormatting sqref="E43">
    <cfRule type="containsText" dxfId="1" priority="643" operator="containsText" text="[DMA]">
      <formula>NOT(ISERROR(SEARCH(("[DMA]"),(E43))))</formula>
    </cfRule>
  </conditionalFormatting>
  <conditionalFormatting sqref="E43">
    <cfRule type="containsText" dxfId="1" priority="644" operator="containsText" text="[NIS]">
      <formula>NOT(ISERROR(SEARCH(("[NIS]"),(E43))))</formula>
    </cfRule>
  </conditionalFormatting>
  <conditionalFormatting sqref="E43">
    <cfRule type="containsText" dxfId="1" priority="645" operator="containsText" text="[AIM]">
      <formula>NOT(ISERROR(SEARCH(("[AIM]"),(E43))))</formula>
    </cfRule>
  </conditionalFormatting>
  <conditionalFormatting sqref="I41 H42 E43">
    <cfRule type="containsText" dxfId="1" priority="646" operator="containsText" text="[JC]">
      <formula>NOT(ISERROR(SEARCH(("[JC]"),(I41))))</formula>
    </cfRule>
  </conditionalFormatting>
  <conditionalFormatting sqref="E43">
    <cfRule type="containsText" dxfId="1" priority="647" operator="containsText" text="[PRC]">
      <formula>NOT(ISERROR(SEARCH(("[PRC]"),(E43))))</formula>
    </cfRule>
  </conditionalFormatting>
  <conditionalFormatting sqref="I41 H42">
    <cfRule type="containsText" dxfId="2" priority="648" operator="containsText" text="[GR]">
      <formula>NOT(ISERROR(SEARCH(("[GR]"),(I41))))</formula>
    </cfRule>
  </conditionalFormatting>
  <conditionalFormatting sqref="J13">
    <cfRule type="containsText" dxfId="3" priority="649" operator="containsText" text="ENG">
      <formula>NOT(ISERROR(SEARCH(("ENG"),(J13))))</formula>
    </cfRule>
  </conditionalFormatting>
  <conditionalFormatting sqref="J13">
    <cfRule type="containsText" dxfId="1" priority="650" operator="containsText" text="[MAR]">
      <formula>NOT(ISERROR(SEARCH(("[MAR]"),(J13))))</formula>
    </cfRule>
  </conditionalFormatting>
  <conditionalFormatting sqref="J13">
    <cfRule type="containsText" dxfId="1" priority="651" operator="containsText" text="[SKC]">
      <formula>NOT(ISERROR(SEARCH(("[SKC]"),(J13))))</formula>
    </cfRule>
  </conditionalFormatting>
  <conditionalFormatting sqref="J13">
    <cfRule type="containsText" dxfId="1" priority="652" operator="containsText" text="CHE-1262">
      <formula>NOT(ISERROR(SEARCH(("CHE-1262"),(J13))))</formula>
    </cfRule>
  </conditionalFormatting>
  <conditionalFormatting sqref="J13">
    <cfRule type="containsText" dxfId="1" priority="653" operator="containsText" text="[NIM]">
      <formula>NOT(ISERROR(SEARCH(("[NIM]"),(J13))))</formula>
    </cfRule>
  </conditionalFormatting>
  <conditionalFormatting sqref="I5:I6 I11 J13">
    <cfRule type="containsText" dxfId="1" priority="654" operator="containsText" text="[GR]">
      <formula>NOT(ISERROR(SEARCH(("[GR]"),(I5))))</formula>
    </cfRule>
  </conditionalFormatting>
  <conditionalFormatting sqref="J13">
    <cfRule type="containsText" dxfId="3" priority="655" operator="containsText" text="BAN">
      <formula>NOT(ISERROR(SEARCH(("BAN"),(J13))))</formula>
    </cfRule>
  </conditionalFormatting>
  <conditionalFormatting sqref="J13">
    <cfRule type="containsText" dxfId="1" priority="656" operator="containsText" text="[BSH]">
      <formula>NOT(ISERROR(SEARCH(("[BSH]"),(J13))))</formula>
    </cfRule>
  </conditionalFormatting>
  <conditionalFormatting sqref="J13">
    <cfRule type="containsText" dxfId="1" priority="657" operator="containsText" text="[EH]">
      <formula>NOT(ISERROR(SEARCH(("[EH]"),(J13))))</formula>
    </cfRule>
  </conditionalFormatting>
  <conditionalFormatting sqref="J13">
    <cfRule type="containsText" dxfId="1" priority="658" operator="containsText" text="[RUM]">
      <formula>NOT(ISERROR(SEARCH(("[RUM]"),(J13))))</formula>
    </cfRule>
  </conditionalFormatting>
  <conditionalFormatting sqref="J13">
    <cfRule type="containsText" dxfId="3" priority="659" operator="containsText" text="[ECO]">
      <formula>NOT(ISERROR(SEARCH(("[ECO]"),(J13))))</formula>
    </cfRule>
  </conditionalFormatting>
  <conditionalFormatting sqref="J13">
    <cfRule type="containsText" dxfId="1" priority="660" operator="containsText" text="[MAH]">
      <formula>NOT(ISERROR(SEARCH(("[MAH]"),(J13))))</formula>
    </cfRule>
  </conditionalFormatting>
  <conditionalFormatting sqref="J13">
    <cfRule type="containsText" dxfId="1" priority="661" operator="containsText" text="[DD]">
      <formula>NOT(ISERROR(SEARCH(("[DD]"),(J13))))</formula>
    </cfRule>
  </conditionalFormatting>
  <conditionalFormatting sqref="J13">
    <cfRule type="containsText" dxfId="1" priority="662" operator="containsText" text="[JI]">
      <formula>NOT(ISERROR(SEARCH(("[JI]"),(J13))))</formula>
    </cfRule>
  </conditionalFormatting>
  <conditionalFormatting sqref="J13">
    <cfRule type="containsText" dxfId="1" priority="663" operator="containsText" text="[KIM]">
      <formula>NOT(ISERROR(SEARCH(("[KIM]"),(J13))))</formula>
    </cfRule>
  </conditionalFormatting>
  <conditionalFormatting sqref="J13">
    <cfRule type="containsText" dxfId="1" priority="664" operator="containsText" text="[AU]">
      <formula>NOT(ISERROR(SEARCH(("[AU]"),(J13))))</formula>
    </cfRule>
  </conditionalFormatting>
  <conditionalFormatting sqref="I5:I6 I11 J13">
    <cfRule type="containsText" dxfId="1" priority="665" operator="containsText" text="[IFF]">
      <formula>NOT(ISERROR(SEARCH(("[IFF]"),(I5))))</formula>
    </cfRule>
  </conditionalFormatting>
  <conditionalFormatting sqref="J13">
    <cfRule type="containsText" dxfId="1" priority="666" operator="containsText" text="[AT]">
      <formula>NOT(ISERROR(SEARCH(("[AT]"),(J13))))</formula>
    </cfRule>
  </conditionalFormatting>
  <conditionalFormatting sqref="J13">
    <cfRule type="containsText" dxfId="1" priority="667" operator="containsText" text="[MKS]">
      <formula>NOT(ISERROR(SEARCH(("[MKS]"),(J13))))</formula>
    </cfRule>
  </conditionalFormatting>
  <conditionalFormatting sqref="J13">
    <cfRule type="containsText" dxfId="1" priority="668" operator="containsText" text="[DMA]">
      <formula>NOT(ISERROR(SEARCH(("[DMA]"),(J13))))</formula>
    </cfRule>
  </conditionalFormatting>
  <conditionalFormatting sqref="J13">
    <cfRule type="containsText" dxfId="1" priority="669" operator="containsText" text="[NIS]">
      <formula>NOT(ISERROR(SEARCH(("[NIS]"),(J13))))</formula>
    </cfRule>
  </conditionalFormatting>
  <conditionalFormatting sqref="J13">
    <cfRule type="containsText" dxfId="1" priority="670" operator="containsText" text="[AIM]">
      <formula>NOT(ISERROR(SEARCH(("[AIM]"),(J13))))</formula>
    </cfRule>
  </conditionalFormatting>
  <conditionalFormatting sqref="J13">
    <cfRule type="containsText" dxfId="1" priority="671" operator="containsText" text="[JC]">
      <formula>NOT(ISERROR(SEARCH(("[JC]"),(J13))))</formula>
    </cfRule>
  </conditionalFormatting>
  <conditionalFormatting sqref="J13">
    <cfRule type="containsText" dxfId="1" priority="672" operator="containsText" text="[PRC]">
      <formula>NOT(ISERROR(SEARCH(("[PRC]"),(J13))))</formula>
    </cfRule>
  </conditionalFormatting>
  <conditionalFormatting sqref="H17">
    <cfRule type="containsText" dxfId="0" priority="673" operator="containsText" text="ENG">
      <formula>NOT(ISERROR(SEARCH(("ENG"),(H17))))</formula>
    </cfRule>
  </conditionalFormatting>
  <conditionalFormatting sqref="H17">
    <cfRule type="containsText" dxfId="1" priority="674" operator="containsText" text="[MAR]">
      <formula>NOT(ISERROR(SEARCH(("[MAR]"),(H17))))</formula>
    </cfRule>
  </conditionalFormatting>
  <conditionalFormatting sqref="H17">
    <cfRule type="containsText" dxfId="1" priority="675" operator="containsText" text="[SKC]">
      <formula>NOT(ISERROR(SEARCH(("[SKC]"),(H17))))</formula>
    </cfRule>
  </conditionalFormatting>
  <conditionalFormatting sqref="H17">
    <cfRule type="containsText" dxfId="2" priority="676" operator="containsText" text="CHE-1262">
      <formula>NOT(ISERROR(SEARCH(("CHE-1262"),(H17))))</formula>
    </cfRule>
  </conditionalFormatting>
  <conditionalFormatting sqref="H17">
    <cfRule type="containsText" dxfId="1" priority="677" operator="containsText" text="[NIM]">
      <formula>NOT(ISERROR(SEARCH(("[NIM]"),(H17))))</formula>
    </cfRule>
  </conditionalFormatting>
  <conditionalFormatting sqref="H17">
    <cfRule type="containsText" dxfId="1" priority="678" operator="containsText" text="[GR]">
      <formula>NOT(ISERROR(SEARCH(("[GR]"),(H17))))</formula>
    </cfRule>
  </conditionalFormatting>
  <conditionalFormatting sqref="H17">
    <cfRule type="containsText" dxfId="3" priority="679" operator="containsText" text="BAN">
      <formula>NOT(ISERROR(SEARCH(("BAN"),(H17))))</formula>
    </cfRule>
  </conditionalFormatting>
  <conditionalFormatting sqref="H17">
    <cfRule type="containsText" dxfId="1" priority="680" operator="containsText" text="[BSH]">
      <formula>NOT(ISERROR(SEARCH(("[BSH]"),(H17))))</formula>
    </cfRule>
  </conditionalFormatting>
  <conditionalFormatting sqref="H17">
    <cfRule type="containsText" dxfId="1" priority="681" operator="containsText" text="[EH]">
      <formula>NOT(ISERROR(SEARCH(("[EH]"),(H17))))</formula>
    </cfRule>
  </conditionalFormatting>
  <conditionalFormatting sqref="H17">
    <cfRule type="containsText" dxfId="1" priority="682" operator="containsText" text="[RUM]">
      <formula>NOT(ISERROR(SEARCH(("[RUM]"),(H17))))</formula>
    </cfRule>
  </conditionalFormatting>
  <conditionalFormatting sqref="H17">
    <cfRule type="containsText" dxfId="3" priority="683" operator="containsText" text="[ECO]">
      <formula>NOT(ISERROR(SEARCH(("[ECO]"),(H17))))</formula>
    </cfRule>
  </conditionalFormatting>
  <conditionalFormatting sqref="H17">
    <cfRule type="containsText" dxfId="1" priority="684" operator="containsText" text="[MAH]">
      <formula>NOT(ISERROR(SEARCH(("[MAH]"),(H17))))</formula>
    </cfRule>
  </conditionalFormatting>
  <conditionalFormatting sqref="H17">
    <cfRule type="containsText" dxfId="1" priority="685" operator="containsText" text="[DD]">
      <formula>NOT(ISERROR(SEARCH(("[DD]"),(H17))))</formula>
    </cfRule>
  </conditionalFormatting>
  <conditionalFormatting sqref="H17">
    <cfRule type="containsText" dxfId="1" priority="686" operator="containsText" text="[JI]">
      <formula>NOT(ISERROR(SEARCH(("[JI]"),(H17))))</formula>
    </cfRule>
  </conditionalFormatting>
  <conditionalFormatting sqref="H17">
    <cfRule type="containsText" dxfId="1" priority="687" operator="containsText" text="[AIM]">
      <formula>NOT(ISERROR(SEARCH(("[AIM]"),(H17))))</formula>
    </cfRule>
  </conditionalFormatting>
  <conditionalFormatting sqref="I5:I6 I11">
    <cfRule type="containsText" dxfId="1" priority="688" operator="containsText" text="[NEW1]">
      <formula>NOT(ISERROR(SEARCH(("[NEW1]"),(I5))))</formula>
    </cfRule>
  </conditionalFormatting>
  <conditionalFormatting sqref="I41 H42">
    <cfRule type="containsText" dxfId="1" priority="689" operator="containsText" text="[FNN]">
      <formula>NOT(ISERROR(SEARCH(("[FNN]"),(I41))))</formula>
    </cfRule>
  </conditionalFormatting>
  <conditionalFormatting sqref="D34">
    <cfRule type="containsText" dxfId="1" priority="690" operator="containsText" text="[GR]">
      <formula>NOT(ISERROR(SEARCH(("[GR]"),(D34))))</formula>
    </cfRule>
  </conditionalFormatting>
  <conditionalFormatting sqref="D34">
    <cfRule type="containsText" dxfId="1" priority="691" operator="containsText" text="[NEW1]">
      <formula>NOT(ISERROR(SEARCH(("[NEW1]"),(D34))))</formula>
    </cfRule>
  </conditionalFormatting>
  <conditionalFormatting sqref="D22">
    <cfRule type="containsText" dxfId="3" priority="692" operator="containsText" text="ENG">
      <formula>NOT(ISERROR(SEARCH(("ENG"),(D22))))</formula>
    </cfRule>
  </conditionalFormatting>
  <conditionalFormatting sqref="D22">
    <cfRule type="containsText" dxfId="1" priority="693" operator="containsText" text="[MAR]">
      <formula>NOT(ISERROR(SEARCH(("[MAR]"),(D22))))</formula>
    </cfRule>
  </conditionalFormatting>
  <conditionalFormatting sqref="D22">
    <cfRule type="containsText" dxfId="1" priority="694" operator="containsText" text="[SKC]">
      <formula>NOT(ISERROR(SEARCH(("[SKC]"),(D22))))</formula>
    </cfRule>
  </conditionalFormatting>
  <conditionalFormatting sqref="D22">
    <cfRule type="containsText" dxfId="1" priority="695" operator="containsText" text="CHE-1262">
      <formula>NOT(ISERROR(SEARCH(("CHE-1262"),(D22))))</formula>
    </cfRule>
  </conditionalFormatting>
  <conditionalFormatting sqref="D22">
    <cfRule type="containsText" dxfId="1" priority="696" operator="containsText" text="[NIM]">
      <formula>NOT(ISERROR(SEARCH(("[NIM]"),(D22))))</formula>
    </cfRule>
  </conditionalFormatting>
  <conditionalFormatting sqref="D22">
    <cfRule type="containsText" dxfId="1" priority="697" operator="containsText" text="[GR]">
      <formula>NOT(ISERROR(SEARCH(("[GR]"),(D22))))</formula>
    </cfRule>
  </conditionalFormatting>
  <conditionalFormatting sqref="D22">
    <cfRule type="containsText" dxfId="3" priority="698" operator="containsText" text="BAN">
      <formula>NOT(ISERROR(SEARCH(("BAN"),(D22))))</formula>
    </cfRule>
  </conditionalFormatting>
  <conditionalFormatting sqref="D22">
    <cfRule type="containsText" dxfId="1" priority="699" operator="containsText" text="[BSH]">
      <formula>NOT(ISERROR(SEARCH(("[BSH]"),(D22))))</formula>
    </cfRule>
  </conditionalFormatting>
  <conditionalFormatting sqref="D22">
    <cfRule type="containsText" dxfId="1" priority="700" operator="containsText" text="[EH]">
      <formula>NOT(ISERROR(SEARCH(("[EH]"),(D22))))</formula>
    </cfRule>
  </conditionalFormatting>
  <conditionalFormatting sqref="D22">
    <cfRule type="containsText" dxfId="1" priority="701" operator="containsText" text="[RUM]">
      <formula>NOT(ISERROR(SEARCH(("[RUM]"),(D22))))</formula>
    </cfRule>
  </conditionalFormatting>
  <conditionalFormatting sqref="D22">
    <cfRule type="containsText" dxfId="3" priority="702" operator="containsText" text="[ECO]">
      <formula>NOT(ISERROR(SEARCH(("[ECO]"),(D22))))</formula>
    </cfRule>
  </conditionalFormatting>
  <conditionalFormatting sqref="D22">
    <cfRule type="containsText" dxfId="1" priority="703" operator="containsText" text="[MAH]">
      <formula>NOT(ISERROR(SEARCH(("[MAH]"),(D22))))</formula>
    </cfRule>
  </conditionalFormatting>
  <conditionalFormatting sqref="D22">
    <cfRule type="containsText" dxfId="1" priority="704" operator="containsText" text="[DD]">
      <formula>NOT(ISERROR(SEARCH(("[DD]"),(D22))))</formula>
    </cfRule>
  </conditionalFormatting>
  <conditionalFormatting sqref="D22">
    <cfRule type="containsText" dxfId="1" priority="705" operator="containsText" text="[JI]">
      <formula>NOT(ISERROR(SEARCH(("[JI]"),(D22))))</formula>
    </cfRule>
  </conditionalFormatting>
  <conditionalFormatting sqref="D22">
    <cfRule type="containsText" dxfId="1" priority="706" operator="containsText" text="[KIM]">
      <formula>NOT(ISERROR(SEARCH(("[KIM]"),(D22))))</formula>
    </cfRule>
  </conditionalFormatting>
  <conditionalFormatting sqref="D22">
    <cfRule type="containsText" dxfId="1" priority="707" operator="containsText" text="[AU]">
      <formula>NOT(ISERROR(SEARCH(("[AU]"),(D22))))</formula>
    </cfRule>
  </conditionalFormatting>
  <conditionalFormatting sqref="D22">
    <cfRule type="containsText" dxfId="1" priority="708" operator="containsText" text="[IFF]">
      <formula>NOT(ISERROR(SEARCH(("[IFF]"),(D22))))</formula>
    </cfRule>
  </conditionalFormatting>
  <conditionalFormatting sqref="D22">
    <cfRule type="containsText" dxfId="1" priority="709" operator="containsText" text="[AT]">
      <formula>NOT(ISERROR(SEARCH(("[AT]"),(D22))))</formula>
    </cfRule>
  </conditionalFormatting>
  <conditionalFormatting sqref="D22">
    <cfRule type="containsText" dxfId="1" priority="710" operator="containsText" text="[NEW1]">
      <formula>NOT(ISERROR(SEARCH(("[NEW1]"),(D22))))</formula>
    </cfRule>
  </conditionalFormatting>
  <conditionalFormatting sqref="D22">
    <cfRule type="containsText" dxfId="1" priority="711" operator="containsText" text="[MKS]">
      <formula>NOT(ISERROR(SEARCH(("[MKS]"),(D22))))</formula>
    </cfRule>
  </conditionalFormatting>
  <conditionalFormatting sqref="D22">
    <cfRule type="containsText" dxfId="1" priority="712" operator="containsText" text="[DMA]">
      <formula>NOT(ISERROR(SEARCH(("[DMA]"),(D22))))</formula>
    </cfRule>
  </conditionalFormatting>
  <conditionalFormatting sqref="D22">
    <cfRule type="containsText" dxfId="1" priority="713" operator="containsText" text="[NIS]">
      <formula>NOT(ISERROR(SEARCH(("[NIS]"),(D22))))</formula>
    </cfRule>
  </conditionalFormatting>
  <conditionalFormatting sqref="D22">
    <cfRule type="containsText" dxfId="1" priority="714" operator="containsText" text="[AIM]">
      <formula>NOT(ISERROR(SEARCH(("[AIM]"),(D22))))</formula>
    </cfRule>
  </conditionalFormatting>
  <conditionalFormatting sqref="D22">
    <cfRule type="containsText" dxfId="1" priority="715" operator="containsText" text="[JC]">
      <formula>NOT(ISERROR(SEARCH(("[JC]"),(D22))))</formula>
    </cfRule>
  </conditionalFormatting>
  <conditionalFormatting sqref="D22">
    <cfRule type="containsText" dxfId="1" priority="716" operator="containsText" text="[FNN]">
      <formula>NOT(ISERROR(SEARCH(("[FNN]"),(D22))))</formula>
    </cfRule>
  </conditionalFormatting>
  <conditionalFormatting sqref="D22">
    <cfRule type="containsText" dxfId="1" priority="717" operator="containsText" text="[PRC]">
      <formula>NOT(ISERROR(SEARCH(("[PRC]"),(D22))))</formula>
    </cfRule>
  </conditionalFormatting>
  <conditionalFormatting sqref="D50:J75">
    <cfRule type="cellIs" dxfId="6" priority="718" operator="equal">
      <formula>"Available"</formula>
    </cfRule>
  </conditionalFormatting>
  <conditionalFormatting sqref="D50:J75">
    <cfRule type="cellIs" dxfId="7" priority="719" operator="equal">
      <formula>"Not Available"</formula>
    </cfRule>
  </conditionalFormatting>
  <conditionalFormatting sqref="D50:J75">
    <cfRule type="cellIs" dxfId="8" priority="720" operator="equal">
      <formula>"Overlapped"</formula>
    </cfRule>
  </conditionalFormatting>
  <conditionalFormatting sqref="D3:D13 E3:E22 F3:F26 G3:G45 H3:H20 I3:I34 J3:J45 D15:D25 H22:H25 E24:E31 D27:D36 H27:H34 F28:F34 E33:E45 F36:F37 I36:I45 D38:D45 F39:F45 H39:H45">
    <cfRule type="expression" dxfId="9" priority="721">
      <formula>REGEXMATCH(D3, "(?i)(ECO|BAN|ENG)")</formula>
    </cfRule>
  </conditionalFormatting>
  <conditionalFormatting sqref="D3:D13 E3:E22 F3:F26 G3:G45 H3:H20 I3:I34 J3:J45 D15:D25 H22:H25 E24:E31 D27:D36 H27:H34 F28:F34 E33:E45 F36:F37 I36:I45 D38:D45 F39:F45 H39:H45">
    <cfRule type="expression" dxfId="1" priority="722">
      <formula>REGEXMATCH(D3, "(?i)(BSH|JI|MFH|MMI|JEH|SKC|EH|IAK|JH|GR|MHI|ABP|SZ)")</formula>
    </cfRule>
  </conditionalFormatting>
  <conditionalFormatting sqref="D3:D13 E3:E22 F3:F26 G3:G45 H3:H20 I3:I34 J3:J45 D15:D25 H22:H25 E24:E31 D27:D36 H27:H34 F28:F34 E33:E45 F36:F37 I36:I45 D38:D45 F39:F45 H39:H45">
    <cfRule type="expression" dxfId="10" priority="723">
      <formula>REGEXMATCH(D3, "(?i)(SHS|MMR|DMA|JC|ATQ|MTK|FTN|MFI)")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75"/>
    <col customWidth="1" min="2" max="2" width="10.25"/>
    <col customWidth="1" min="3" max="3" width="9.75"/>
    <col customWidth="1" min="4" max="4" width="29.38"/>
    <col customWidth="1" min="5" max="5" width="28.88"/>
    <col customWidth="1" min="6" max="6" width="30.75"/>
    <col customWidth="1" min="7" max="7" width="28.75"/>
    <col customWidth="1" min="8" max="8" width="29.5"/>
    <col customWidth="1" min="9" max="9" width="30.75"/>
    <col customWidth="1" min="10" max="10" width="27.25"/>
  </cols>
  <sheetData>
    <row r="1">
      <c r="A1" s="1" t="s">
        <v>179</v>
      </c>
      <c r="B1" s="1" t="s">
        <v>15</v>
      </c>
      <c r="C1" s="1" t="s">
        <v>1</v>
      </c>
      <c r="D1" s="2" t="s">
        <v>2</v>
      </c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7" t="s">
        <v>16</v>
      </c>
      <c r="E2" s="7" t="s">
        <v>17</v>
      </c>
      <c r="F2" s="7" t="s">
        <v>18</v>
      </c>
      <c r="G2" s="7" t="s">
        <v>180</v>
      </c>
      <c r="H2" s="7" t="s">
        <v>20</v>
      </c>
      <c r="I2" s="7" t="s">
        <v>21</v>
      </c>
      <c r="J2" s="8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8" t="s">
        <v>23</v>
      </c>
      <c r="C3" s="11" t="s">
        <v>4</v>
      </c>
      <c r="E3" s="70" t="s">
        <v>181</v>
      </c>
      <c r="F3" s="95" t="s">
        <v>182</v>
      </c>
      <c r="G3" s="67"/>
      <c r="H3" s="74" t="s">
        <v>183</v>
      </c>
      <c r="I3" s="96"/>
      <c r="J3" s="6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14"/>
      <c r="C4" s="11" t="s">
        <v>5</v>
      </c>
      <c r="D4" s="32"/>
      <c r="E4" s="32"/>
      <c r="F4" s="70" t="s">
        <v>181</v>
      </c>
      <c r="G4" s="16"/>
      <c r="H4" s="25" t="s">
        <v>184</v>
      </c>
      <c r="I4" s="93" t="s">
        <v>185</v>
      </c>
      <c r="J4" s="2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/>
      <c r="B5" s="14"/>
      <c r="C5" s="11" t="s">
        <v>6</v>
      </c>
      <c r="D5" s="28" t="s">
        <v>75</v>
      </c>
      <c r="E5" s="74" t="s">
        <v>82</v>
      </c>
      <c r="F5" s="26" t="s">
        <v>186</v>
      </c>
      <c r="G5" s="17"/>
      <c r="J5" s="6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14"/>
      <c r="C6" s="11" t="s">
        <v>7</v>
      </c>
      <c r="D6" s="32"/>
      <c r="F6" s="25" t="s">
        <v>187</v>
      </c>
      <c r="G6" s="16"/>
      <c r="H6" s="25" t="s">
        <v>75</v>
      </c>
      <c r="I6" s="25" t="s">
        <v>188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/>
      <c r="B7" s="14"/>
      <c r="C7" s="11" t="s">
        <v>8</v>
      </c>
      <c r="D7" s="95" t="s">
        <v>189</v>
      </c>
      <c r="E7" s="28" t="s">
        <v>190</v>
      </c>
      <c r="F7" s="74"/>
      <c r="G7" s="17"/>
      <c r="H7" s="40"/>
      <c r="I7" s="40"/>
      <c r="J7" s="6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/>
      <c r="B8" s="14"/>
      <c r="C8" s="11" t="s">
        <v>9</v>
      </c>
      <c r="D8" s="32"/>
      <c r="E8" s="26"/>
      <c r="G8" s="16"/>
      <c r="H8" s="32"/>
      <c r="I8" s="97" t="s">
        <v>191</v>
      </c>
      <c r="J8" s="74" t="s">
        <v>192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6"/>
      <c r="C9" s="11" t="s">
        <v>10</v>
      </c>
      <c r="D9" s="40"/>
      <c r="E9" s="26"/>
      <c r="F9" s="28"/>
      <c r="G9" s="17"/>
      <c r="H9" s="28" t="s">
        <v>193</v>
      </c>
      <c r="I9" s="95" t="s">
        <v>84</v>
      </c>
      <c r="J9" s="6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/>
      <c r="B10" s="78" t="s">
        <v>24</v>
      </c>
      <c r="C10" s="11" t="s">
        <v>4</v>
      </c>
      <c r="D10" s="32"/>
      <c r="E10" s="85" t="s">
        <v>194</v>
      </c>
      <c r="F10" s="98" t="s">
        <v>89</v>
      </c>
      <c r="G10" s="16"/>
      <c r="H10" s="76"/>
      <c r="I10" s="25"/>
      <c r="J10" s="6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4"/>
      <c r="B11" s="14"/>
      <c r="C11" s="11" t="s">
        <v>5</v>
      </c>
      <c r="D11" s="28"/>
      <c r="E11" s="81" t="s">
        <v>195</v>
      </c>
      <c r="F11" s="80"/>
      <c r="G11" s="17"/>
      <c r="H11" s="40"/>
      <c r="J11" s="6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6"/>
      <c r="C12" s="11" t="s">
        <v>6</v>
      </c>
      <c r="D12" s="25"/>
      <c r="E12" s="26"/>
      <c r="F12" s="32"/>
      <c r="G12" s="16"/>
      <c r="H12" s="74" t="s">
        <v>196</v>
      </c>
      <c r="I12" s="11" t="s">
        <v>197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10" t="s">
        <v>25</v>
      </c>
      <c r="C13" s="19" t="s">
        <v>4</v>
      </c>
      <c r="D13" s="99" t="s">
        <v>198</v>
      </c>
      <c r="E13" s="28" t="s">
        <v>199</v>
      </c>
      <c r="F13" s="31" t="s">
        <v>96</v>
      </c>
      <c r="G13" s="17"/>
      <c r="H13" s="40"/>
      <c r="I13" s="31"/>
      <c r="J13" s="4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14"/>
      <c r="C14" s="19" t="s">
        <v>5</v>
      </c>
      <c r="D14" s="25" t="s">
        <v>200</v>
      </c>
      <c r="E14" s="25" t="s">
        <v>201</v>
      </c>
      <c r="G14" s="16"/>
      <c r="H14" s="26"/>
      <c r="I14" s="32"/>
      <c r="J14" s="4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14"/>
      <c r="C15" s="19" t="s">
        <v>6</v>
      </c>
      <c r="D15" s="85" t="s">
        <v>202</v>
      </c>
      <c r="E15" s="100" t="s">
        <v>203</v>
      </c>
      <c r="F15" s="28" t="s">
        <v>204</v>
      </c>
      <c r="G15" s="17"/>
      <c r="H15" s="28" t="s">
        <v>205</v>
      </c>
      <c r="I15" s="40"/>
      <c r="J15" s="10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14"/>
      <c r="C16" s="19" t="s">
        <v>7</v>
      </c>
      <c r="D16" s="41"/>
      <c r="E16" s="41" t="s">
        <v>206</v>
      </c>
      <c r="F16" s="26" t="s">
        <v>207</v>
      </c>
      <c r="G16" s="16"/>
      <c r="H16" s="32"/>
      <c r="I16" s="43"/>
      <c r="J16" s="4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14"/>
      <c r="C17" s="19" t="s">
        <v>8</v>
      </c>
      <c r="D17" s="28" t="s">
        <v>208</v>
      </c>
      <c r="E17" s="81" t="s">
        <v>209</v>
      </c>
      <c r="F17" s="41" t="s">
        <v>210</v>
      </c>
      <c r="G17" s="17"/>
      <c r="H17" s="40"/>
      <c r="I17" s="31"/>
      <c r="J17" s="10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14"/>
      <c r="C18" s="19" t="s">
        <v>9</v>
      </c>
      <c r="D18" s="102" t="s">
        <v>211</v>
      </c>
      <c r="E18" s="38"/>
      <c r="F18" s="25" t="s">
        <v>212</v>
      </c>
      <c r="G18" s="16"/>
      <c r="H18" s="32"/>
      <c r="I18" s="41"/>
      <c r="J18" s="4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6"/>
      <c r="C19" s="19" t="s">
        <v>10</v>
      </c>
      <c r="D19" s="26" t="s">
        <v>213</v>
      </c>
      <c r="E19" s="102" t="s">
        <v>214</v>
      </c>
      <c r="F19" s="35"/>
      <c r="G19" s="17"/>
      <c r="H19" s="40"/>
      <c r="I19" s="31"/>
      <c r="J19" s="10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18" t="s">
        <v>31</v>
      </c>
      <c r="C20" s="11" t="s">
        <v>4</v>
      </c>
      <c r="D20" s="32"/>
      <c r="E20" s="32"/>
      <c r="F20" s="32"/>
      <c r="G20" s="16"/>
      <c r="H20" s="11"/>
      <c r="I20" s="86"/>
      <c r="J20" s="8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14"/>
      <c r="C21" s="11" t="s">
        <v>5</v>
      </c>
      <c r="D21" s="28" t="s">
        <v>215</v>
      </c>
      <c r="E21" s="28" t="s">
        <v>114</v>
      </c>
      <c r="F21" s="40"/>
      <c r="G21" s="17"/>
      <c r="H21" s="11" t="s">
        <v>216</v>
      </c>
      <c r="I21" s="40"/>
      <c r="J21" s="8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14"/>
      <c r="C22" s="11" t="s">
        <v>6</v>
      </c>
      <c r="D22" s="32"/>
      <c r="E22" s="25" t="s">
        <v>217</v>
      </c>
      <c r="F22" s="25" t="s">
        <v>218</v>
      </c>
      <c r="G22" s="16"/>
      <c r="H22" s="34" t="s">
        <v>219</v>
      </c>
      <c r="I22" s="38"/>
      <c r="J22" s="8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6"/>
      <c r="C23" s="11" t="s">
        <v>7</v>
      </c>
      <c r="D23" s="40"/>
      <c r="F23" s="41" t="s">
        <v>111</v>
      </c>
      <c r="G23" s="17"/>
      <c r="H23" s="11" t="s">
        <v>220</v>
      </c>
      <c r="I23" s="25" t="s">
        <v>115</v>
      </c>
      <c r="J23" s="8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10" t="s">
        <v>35</v>
      </c>
      <c r="C24" s="19" t="s">
        <v>4</v>
      </c>
      <c r="D24" s="32"/>
      <c r="E24" s="32"/>
      <c r="F24" s="11" t="s">
        <v>221</v>
      </c>
      <c r="G24" s="16"/>
      <c r="H24" s="41" t="s">
        <v>222</v>
      </c>
      <c r="I24" s="73" t="s">
        <v>223</v>
      </c>
      <c r="J24" s="4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14"/>
      <c r="C25" s="19" t="s">
        <v>5</v>
      </c>
      <c r="D25" s="40"/>
      <c r="E25" s="34" t="s">
        <v>224</v>
      </c>
      <c r="F25" s="35"/>
      <c r="G25" s="17"/>
      <c r="H25" s="31" t="s">
        <v>225</v>
      </c>
      <c r="I25" s="41" t="s">
        <v>226</v>
      </c>
      <c r="J25" s="4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4"/>
      <c r="C26" s="19" t="s">
        <v>6</v>
      </c>
      <c r="E26" s="11" t="s">
        <v>227</v>
      </c>
      <c r="F26" s="41" t="s">
        <v>228</v>
      </c>
      <c r="G26" s="16"/>
      <c r="H26" s="25" t="s">
        <v>229</v>
      </c>
      <c r="I26" s="25"/>
      <c r="J26" s="4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14"/>
      <c r="C27" s="19" t="s">
        <v>7</v>
      </c>
      <c r="D27" s="31" t="s">
        <v>230</v>
      </c>
      <c r="E27" s="28" t="s">
        <v>231</v>
      </c>
      <c r="G27" s="17"/>
      <c r="H27" s="31"/>
      <c r="I27" s="71"/>
      <c r="J27" s="10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14"/>
      <c r="C28" s="19" t="s">
        <v>8</v>
      </c>
      <c r="D28" s="25" t="s">
        <v>37</v>
      </c>
      <c r="E28" s="41" t="s">
        <v>232</v>
      </c>
      <c r="F28" s="25" t="s">
        <v>233</v>
      </c>
      <c r="G28" s="16"/>
      <c r="H28" s="32"/>
      <c r="I28" s="41"/>
      <c r="J28" s="4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6"/>
      <c r="C29" s="19" t="s">
        <v>9</v>
      </c>
      <c r="D29" s="88" t="s">
        <v>234</v>
      </c>
      <c r="E29" s="35"/>
      <c r="F29" s="31" t="s">
        <v>235</v>
      </c>
      <c r="G29" s="17"/>
      <c r="H29" s="40"/>
      <c r="J29" s="10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18" t="s">
        <v>41</v>
      </c>
      <c r="C30" s="11" t="s">
        <v>4</v>
      </c>
      <c r="E30" s="31" t="s">
        <v>236</v>
      </c>
      <c r="F30" s="91" t="s">
        <v>237</v>
      </c>
      <c r="G30" s="16"/>
      <c r="H30" s="25" t="s">
        <v>238</v>
      </c>
      <c r="I30" s="32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6"/>
      <c r="C31" s="11" t="s">
        <v>5</v>
      </c>
      <c r="D31" s="40"/>
      <c r="E31" s="77" t="s">
        <v>239</v>
      </c>
      <c r="F31" s="11" t="s">
        <v>240</v>
      </c>
      <c r="G31" s="17"/>
      <c r="H31" s="34" t="s">
        <v>241</v>
      </c>
      <c r="I31" s="35"/>
      <c r="J31" s="8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10" t="s">
        <v>47</v>
      </c>
      <c r="C32" s="19" t="s">
        <v>4</v>
      </c>
      <c r="E32" s="104" t="s">
        <v>144</v>
      </c>
      <c r="F32" s="97" t="s">
        <v>147</v>
      </c>
      <c r="G32" s="16"/>
      <c r="H32" s="41"/>
      <c r="I32" s="41"/>
      <c r="J32" s="4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14"/>
      <c r="C33" s="19" t="s">
        <v>5</v>
      </c>
      <c r="D33" s="31" t="s">
        <v>146</v>
      </c>
      <c r="E33" s="77" t="s">
        <v>242</v>
      </c>
      <c r="F33" s="104" t="s">
        <v>144</v>
      </c>
      <c r="G33" s="17"/>
      <c r="H33" s="41"/>
      <c r="I33" s="41"/>
      <c r="J33" s="4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14"/>
      <c r="C34" s="19" t="s">
        <v>6</v>
      </c>
      <c r="D34" s="32"/>
      <c r="E34" s="41" t="s">
        <v>243</v>
      </c>
      <c r="F34" s="41" t="s">
        <v>244</v>
      </c>
      <c r="G34" s="16"/>
      <c r="H34" s="104" t="s">
        <v>150</v>
      </c>
      <c r="I34" s="41"/>
      <c r="J34" s="4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14"/>
      <c r="C35" s="19" t="s">
        <v>7</v>
      </c>
      <c r="D35" s="28" t="s">
        <v>245</v>
      </c>
      <c r="E35" s="31" t="s">
        <v>152</v>
      </c>
      <c r="F35" s="31" t="s">
        <v>246</v>
      </c>
      <c r="G35" s="17"/>
      <c r="H35" s="25" t="s">
        <v>247</v>
      </c>
      <c r="I35" s="40"/>
      <c r="J35" s="10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14"/>
      <c r="C36" s="19" t="s">
        <v>8</v>
      </c>
      <c r="D36" s="32"/>
      <c r="F36" s="41" t="s">
        <v>248</v>
      </c>
      <c r="G36" s="16"/>
      <c r="H36" s="25" t="s">
        <v>249</v>
      </c>
      <c r="I36" s="41" t="s">
        <v>250</v>
      </c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4"/>
      <c r="B37" s="6"/>
      <c r="C37" s="19" t="s">
        <v>9</v>
      </c>
      <c r="D37" s="40"/>
      <c r="E37" s="41" t="s">
        <v>251</v>
      </c>
      <c r="G37" s="17"/>
      <c r="H37" s="77" t="s">
        <v>252</v>
      </c>
      <c r="I37" s="104" t="s">
        <v>155</v>
      </c>
      <c r="J37" s="10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4"/>
      <c r="B38" s="18" t="s">
        <v>52</v>
      </c>
      <c r="C38" s="11" t="s">
        <v>4</v>
      </c>
      <c r="E38" s="41" t="s">
        <v>253</v>
      </c>
      <c r="F38" s="41" t="s">
        <v>254</v>
      </c>
      <c r="G38" s="16"/>
      <c r="H38" s="85" t="s">
        <v>255</v>
      </c>
      <c r="I38" s="32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4"/>
      <c r="B39" s="6"/>
      <c r="C39" s="11" t="s">
        <v>5</v>
      </c>
      <c r="D39" s="40"/>
      <c r="E39" s="40"/>
      <c r="F39" s="40"/>
      <c r="G39" s="17"/>
      <c r="H39" s="41" t="s">
        <v>256</v>
      </c>
      <c r="I39" s="41" t="s">
        <v>257</v>
      </c>
      <c r="J39" s="41" t="s">
        <v>258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4"/>
      <c r="B40" s="10" t="s">
        <v>53</v>
      </c>
      <c r="C40" s="19" t="s">
        <v>4</v>
      </c>
      <c r="D40" s="41"/>
      <c r="E40" s="32"/>
      <c r="F40" s="32"/>
      <c r="G40" s="16"/>
      <c r="I40" s="41" t="s">
        <v>259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4"/>
      <c r="B41" s="14"/>
      <c r="C41" s="19" t="s">
        <v>5</v>
      </c>
      <c r="D41" s="31"/>
      <c r="E41" s="31"/>
      <c r="F41" s="40"/>
      <c r="G41" s="17"/>
      <c r="H41" s="40"/>
      <c r="I41" s="41" t="s">
        <v>260</v>
      </c>
      <c r="J41" s="85" t="s">
        <v>261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/>
      <c r="B42" s="14"/>
      <c r="C42" s="19" t="s">
        <v>6</v>
      </c>
      <c r="D42" s="41"/>
      <c r="F42" s="41" t="s">
        <v>262</v>
      </c>
      <c r="G42" s="16"/>
      <c r="H42" s="41" t="s">
        <v>263</v>
      </c>
      <c r="I42" s="43"/>
      <c r="J42" s="4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4"/>
      <c r="B43" s="14"/>
      <c r="C43" s="41" t="s">
        <v>7</v>
      </c>
      <c r="D43" s="40"/>
      <c r="E43" s="41"/>
      <c r="F43" s="40"/>
      <c r="G43" s="17"/>
      <c r="H43" s="41" t="s">
        <v>264</v>
      </c>
      <c r="I43" s="85" t="s">
        <v>175</v>
      </c>
      <c r="J43" s="85" t="s">
        <v>265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/>
      <c r="B44" s="6"/>
      <c r="C44" s="41" t="s">
        <v>8</v>
      </c>
      <c r="D44" s="32"/>
      <c r="E44" s="32"/>
      <c r="F44" s="32"/>
      <c r="G44" s="16"/>
      <c r="H44" s="85" t="s">
        <v>266</v>
      </c>
      <c r="I44" s="85" t="s">
        <v>267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/>
      <c r="B45" s="19"/>
      <c r="C45" s="48" t="s">
        <v>54</v>
      </c>
      <c r="D45" s="48" t="s">
        <v>178</v>
      </c>
      <c r="E45" s="48"/>
      <c r="F45" s="48"/>
      <c r="G45" s="80"/>
      <c r="H45" s="48"/>
      <c r="I45" s="48" t="s">
        <v>177</v>
      </c>
      <c r="J45" s="9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05"/>
      <c r="B46" s="106"/>
      <c r="C46" s="106"/>
      <c r="D46" s="106"/>
      <c r="E46" s="106"/>
      <c r="F46" s="106"/>
      <c r="G46" s="107"/>
      <c r="H46" s="107"/>
      <c r="I46" s="107"/>
      <c r="J46" s="10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9" t="s">
        <v>55</v>
      </c>
      <c r="D48" s="50" t="s">
        <v>56</v>
      </c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6"/>
      <c r="D49" s="51" t="s">
        <v>57</v>
      </c>
      <c r="E49" s="51" t="s">
        <v>58</v>
      </c>
      <c r="F49" s="51" t="s">
        <v>59</v>
      </c>
      <c r="G49" s="27"/>
      <c r="H49" s="51" t="s">
        <v>60</v>
      </c>
      <c r="I49" s="51" t="s">
        <v>61</v>
      </c>
      <c r="J49" s="51" t="s">
        <v>62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21">
        <v>311.0</v>
      </c>
      <c r="D50" s="21" t="str">
        <f>IFERROR(__xludf.DUMMYFUNCTION("IFS(SUM(ARRAYFORMULA(IF(REGEXMATCH(D3:D45, ""\(311\)""), 1, 0))) = 1, ""Not Available"", SUM(ARRAYFORMULA(IF(REGEXMATCH(D3:D45, ""\(311\)""), 1, 0))) = 0, ""Available"", SUM(ARRAYFORMULA(IF(REGEXMATCH(D3:D45, ""\(311\)""), 1, 0))) &gt;= 2, ""Overlapped"")"),"Not Available")</f>
        <v>Not Available</v>
      </c>
      <c r="E50" s="21" t="str">
        <f>IFERROR(__xludf.DUMMYFUNCTION("IFS(SUM(ARRAYFORMULA(IF(REGEXMATCH(E3:E45, ""\(311\)""), 1, 0))) = 1, ""Not Available"", SUM(ARRAYFORMULA(IF(REGEXMATCH(E3:E45, ""\(311\)""), 1, 0))) = 0, ""Available"", SUM(ARRAYFORMULA(IF(REGEXMATCH(E3:E45, ""\(311\)""), 1, 0))) &gt;= 2, ""Overlapped"")"),"Not Available")</f>
        <v>Not Available</v>
      </c>
      <c r="F50" s="21" t="str">
        <f>IFERROR(__xludf.DUMMYFUNCTION("IFS(SUM(ARRAYFORMULA(IF(REGEXMATCH(F3:F45, ""\(311\)""), 1, 0))) = 1, ""Not Available"", SUM(ARRAYFORMULA(IF(REGEXMATCH(F3:F45, ""\(311\)""), 1, 0))) = 0, ""Available"", SUM(ARRAYFORMULA(IF(REGEXMATCH(F3:F45, ""\(311\)""), 1, 0))) &gt;= 2, ""Overlapped"")"),"Not Available")</f>
        <v>Not Available</v>
      </c>
      <c r="G50" s="43"/>
      <c r="H50" s="21" t="str">
        <f>IFERROR(__xludf.DUMMYFUNCTION("IFS(SUM(ARRAYFORMULA(IF(REGEXMATCH(H3:H45, ""\(311\)""), 1, 0))) = 1, ""Not Available"", SUM(ARRAYFORMULA(IF(REGEXMATCH(H3:H45, ""\(311\)""), 1, 0))) = 0, ""Available"", SUM(ARRAYFORMULA(IF(REGEXMATCH(H3:H45, ""\(311\)""), 1, 0))) &gt;= 2, ""Overlapped"")"),"Not Available")</f>
        <v>Not Available</v>
      </c>
      <c r="I50" s="21" t="str">
        <f>IFERROR(__xludf.DUMMYFUNCTION("IFS(SUM(ARRAYFORMULA(IF(REGEXMATCH(I3:I45, ""\(311\)""), 1, 0))) = 1, ""Not Available"", SUM(ARRAYFORMULA(IF(REGEXMATCH(I3:I45, ""\(311\)""), 1, 0))) = 0, ""Available"", SUM(ARRAYFORMULA(IF(REGEXMATCH(I3:I45, ""\(311\)""), 1, 0))) &gt;= 2, ""Overlapped"")"),"Not Available")</f>
        <v>Not Available</v>
      </c>
      <c r="J50" s="21" t="str">
        <f>IFERROR(__xludf.DUMMYFUNCTION("IFS(SUM(ARRAYFORMULA(IF(REGEXMATCH(J3:J45, ""\(311\)""), 1, 0))) = 1, ""Not Available"", SUM(ARRAYFORMULA(IF(REGEXMATCH(J3:J45, ""\(311\)""), 1, 0))) = 0, ""Available"", SUM(ARRAYFORMULA(IF(REGEXMATCH(J3:J45, ""\(311\)""), 1, 0))) &gt;= 2, ""Overlapped"")"),"Not Available")</f>
        <v>Not Available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21">
        <v>313.0</v>
      </c>
      <c r="D51" s="21" t="str">
        <f>IFERROR(__xludf.DUMMYFUNCTION("IFS(SUM(ARRAYFORMULA(IF(REGEXMATCH(D3:D45, ""\(313\)""), 1, 0))) = 1, ""Not Available"", SUM(ARRAYFORMULA(IF(REGEXMATCH(D3:D45, ""\(313\)""), 1, 0))) = 0, ""Available"", SUM(ARRAYFORMULA(IF(REGEXMATCH(D3:D45, ""\(313\)""), 1, 0))) &gt;= 2, ""Overlapped"")"),"Not Available")</f>
        <v>Not Available</v>
      </c>
      <c r="E51" s="21" t="str">
        <f>IFERROR(__xludf.DUMMYFUNCTION("IFS(SUM(ARRAYFORMULA(IF(REGEXMATCH(E3:E45, ""\(313\)""), 1, 0))) = 1, ""Not Available"", SUM(ARRAYFORMULA(IF(REGEXMATCH(E3:E45, ""\(313\)""), 1, 0))) = 0, ""Available"", SUM(ARRAYFORMULA(IF(REGEXMATCH(E3:E45, ""\(313\)""), 1, 0))) &gt;= 2, ""Overlapped"")"),"Not Available")</f>
        <v>Not Available</v>
      </c>
      <c r="F51" s="21" t="str">
        <f>IFERROR(__xludf.DUMMYFUNCTION("IFS(SUM(ARRAYFORMULA(IF(REGEXMATCH(F3:F45, ""\(313\)""), 1, 0))) = 1, ""Not Available"", SUM(ARRAYFORMULA(IF(REGEXMATCH(F3:F45, ""\(313\)""), 1, 0))) = 0, ""Available"", SUM(ARRAYFORMULA(IF(REGEXMATCH(F3:F45, ""\(313\)""), 1, 0))) &gt;= 2, ""Overlapped"")"),"Not Available")</f>
        <v>Not Available</v>
      </c>
      <c r="G51" s="43"/>
      <c r="H51" s="21" t="str">
        <f>IFERROR(__xludf.DUMMYFUNCTION("IFS(SUM(ARRAYFORMULA(IF(REGEXMATCH(H3:H45, ""\(313\)""), 1, 0))) = 1, ""Not Available"", SUM(ARRAYFORMULA(IF(REGEXMATCH(H3:H45, ""\(313\)""), 1, 0))) = 0, ""Available"", SUM(ARRAYFORMULA(IF(REGEXMATCH(H3:H45, ""\(313\)""), 1, 0))) &gt;= 2, ""Overlapped"")"),"Not Available")</f>
        <v>Not Available</v>
      </c>
      <c r="I51" s="21" t="str">
        <f>IFERROR(__xludf.DUMMYFUNCTION("IFS(SUM(ARRAYFORMULA(IF(REGEXMATCH(I3:I45, ""\(313\)""), 1, 0))) = 1, ""Not Available"", SUM(ARRAYFORMULA(IF(REGEXMATCH(I3:I45, ""\(313\)""), 1, 0))) = 0, ""Available"", SUM(ARRAYFORMULA(IF(REGEXMATCH(I3:I45, ""\(313\)""), 1, 0))) &gt;= 2, ""Overlapped"")"),"Not Available")</f>
        <v>Not Available</v>
      </c>
      <c r="J51" s="21" t="str">
        <f>IFERROR(__xludf.DUMMYFUNCTION("IFS(SUM(ARRAYFORMULA(IF(REGEXMATCH(J3:J45, ""\(313\)""), 1, 0))) = 1, ""Not Available"", SUM(ARRAYFORMULA(IF(REGEXMATCH(J3:J45, ""\(313\)""), 1, 0))) = 0, ""Available"", SUM(ARRAYFORMULA(IF(REGEXMATCH(J3:J45, ""\(313\)""), 1, 0))) &gt;= 2, ""Overlapped"")"),"Available")</f>
        <v>Available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21">
        <v>314.0</v>
      </c>
      <c r="D52" s="21" t="str">
        <f>IFERROR(__xludf.DUMMYFUNCTION("IFS(SUM(ARRAYFORMULA(IF(REGEXMATCH(D3:D45, ""\(314\)""), 1, 0))) = 1, ""Not Available"", SUM(ARRAYFORMULA(IF(REGEXMATCH(D3:D45, ""\(314\)""), 1, 0))) = 0, ""Available"", SUM(ARRAYFORMULA(IF(REGEXMATCH(D3:D45, ""\(314\)""), 1, 0))) &gt;= 2, ""Overlapped"")"),"Not Available")</f>
        <v>Not Available</v>
      </c>
      <c r="E52" s="21" t="str">
        <f>IFERROR(__xludf.DUMMYFUNCTION("IFS(SUM(ARRAYFORMULA(IF(REGEXMATCH(E3:E45, ""\(314\)""), 1, 0))) = 1, ""Not Available"", SUM(ARRAYFORMULA(IF(REGEXMATCH(E3:E45, ""\(314\)""), 1, 0))) = 0, ""Available"", SUM(ARRAYFORMULA(IF(REGEXMATCH(E3:E45, ""\(314\)""), 1, 0))) &gt;= 2, ""Overlapped"")"),"Not Available")</f>
        <v>Not Available</v>
      </c>
      <c r="F52" s="21" t="str">
        <f>IFERROR(__xludf.DUMMYFUNCTION("IFS(SUM(ARRAYFORMULA(IF(REGEXMATCH(F3:F45, ""\(314\)""), 1, 0))) = 1, ""Not Available"", SUM(ARRAYFORMULA(IF(REGEXMATCH(F3:F45, ""\(314\)""), 1, 0))) = 0, ""Available"", SUM(ARRAYFORMULA(IF(REGEXMATCH(F3:F45, ""\(314\)""), 1, 0))) &gt;= 2, ""Overlapped"")"),"Not Available")</f>
        <v>Not Available</v>
      </c>
      <c r="G52" s="43"/>
      <c r="H52" s="21" t="str">
        <f>IFERROR(__xludf.DUMMYFUNCTION("IFS(SUM(ARRAYFORMULA(IF(REGEXMATCH(H3:H45, ""\(314\)""), 1, 0))) = 1, ""Not Available"", SUM(ARRAYFORMULA(IF(REGEXMATCH(H3:H45, ""\(314\)""), 1, 0))) = 0, ""Available"", SUM(ARRAYFORMULA(IF(REGEXMATCH(H3:H45, ""\(314\)""), 1, 0))) &gt;= 2, ""Overlapped"")"),"Not Available")</f>
        <v>Not Available</v>
      </c>
      <c r="I52" s="21" t="str">
        <f>IFERROR(__xludf.DUMMYFUNCTION("IFS(SUM(ARRAYFORMULA(IF(REGEXMATCH(I3:I45, ""\(314\)""), 1, 0))) = 1, ""Not Available"", SUM(ARRAYFORMULA(IF(REGEXMATCH(I3:I45, ""\(314\)""), 1, 0))) = 0, ""Available"", SUM(ARRAYFORMULA(IF(REGEXMATCH(I3:I45, ""\(314\)""), 1, 0))) &gt;= 2, ""Overlapped"")"),"Not Available")</f>
        <v>Not Available</v>
      </c>
      <c r="J52" s="21" t="str">
        <f>IFERROR(__xludf.DUMMYFUNCTION("IFS(SUM(ARRAYFORMULA(IF(REGEXMATCH(J3:J45, ""\(314\)""), 1, 0))) = 1, ""Not Available"", SUM(ARRAYFORMULA(IF(REGEXMATCH(J3:J45, ""\(314\)""), 1, 0))) = 0, ""Available"", SUM(ARRAYFORMULA(IF(REGEXMATCH(J3:J45, ""\(314\)""), 1, 0))) &gt;= 2, ""Overlapped"")"),"Available")</f>
        <v>Available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21">
        <v>408.0</v>
      </c>
      <c r="D53" s="21" t="str">
        <f>IFERROR(__xludf.DUMMYFUNCTION("IFS(SUM(ARRAYFORMULA(IF(REGEXMATCH(D3:D45, ""\(408\)""), 1, 0))) = 1, ""Not Available"", SUM(ARRAYFORMULA(IF(REGEXMATCH(D3:D45, ""\(408\)""), 1, 0))) = 0, ""Available"", SUM(ARRAYFORMULA(IF(REGEXMATCH(D3:D45, ""\(408\)""), 1, 0))) &gt;= 2, ""Overlapped"")"),"Not Available")</f>
        <v>Not Available</v>
      </c>
      <c r="E53" s="21" t="str">
        <f>IFERROR(__xludf.DUMMYFUNCTION("IFS(SUM(ARRAYFORMULA(IF(REGEXMATCH(E3:E45, ""\(408\)""), 1, 0))) = 1, ""Not Available"", SUM(ARRAYFORMULA(IF(REGEXMATCH(E3:E45, ""\(408\)""), 1, 0))) = 0, ""Available"", SUM(ARRAYFORMULA(IF(REGEXMATCH(E3:E45, ""\(408\)""), 1, 0))) &gt;= 2, ""Overlapped"")"),"Not Available")</f>
        <v>Not Available</v>
      </c>
      <c r="F53" s="21" t="str">
        <f>IFERROR(__xludf.DUMMYFUNCTION("IFS(SUM(ARRAYFORMULA(IF(REGEXMATCH(F3:F45, ""\(408\)""), 1, 0))) = 1, ""Not Available"", SUM(ARRAYFORMULA(IF(REGEXMATCH(F3:F45, ""\(408\)""), 1, 0))) = 0, ""Available"", SUM(ARRAYFORMULA(IF(REGEXMATCH(F3:F45, ""\(408\)""), 1, 0))) &gt;= 2, ""Overlapped"")"),"Not Available")</f>
        <v>Not Available</v>
      </c>
      <c r="G53" s="43"/>
      <c r="H53" s="21" t="str">
        <f>IFERROR(__xludf.DUMMYFUNCTION("IFS(SUM(ARRAYFORMULA(IF(REGEXMATCH(H4:H45, ""\(408\)""), 1, 0))) = 1, ""Not Available"", SUM(ARRAYFORMULA(IF(REGEXMATCH(H4:H45, ""\(408\)""), 1, 0))) = 0, ""Available"", SUM(ARRAYFORMULA(IF(REGEXMATCH(H4:H45, ""\(408\)""), 1, 0))) &gt;= 2, ""Overlapped"")"),"Available")</f>
        <v>Available</v>
      </c>
      <c r="I53" s="21" t="str">
        <f>IFERROR(__xludf.DUMMYFUNCTION("IFS(SUM(ARRAYFORMULA(IF(REGEXMATCH(I3:I45, ""\(408\)""), 1, 0))) = 1, ""Not Available"", SUM(ARRAYFORMULA(IF(REGEXMATCH(I3:I45, ""\(408\)""), 1, 0))) = 0, ""Available"", SUM(ARRAYFORMULA(IF(REGEXMATCH(I3:I45, ""\(408\)""), 1, 0))) &gt;= 2, ""Overlapped"")"),"Not Available")</f>
        <v>Not Available</v>
      </c>
      <c r="J53" s="21" t="str">
        <f>IFERROR(__xludf.DUMMYFUNCTION("IFS(SUM(ARRAYFORMULA(IF(REGEXMATCH(J3:J45, ""\(408\)""), 1, 0))) = 1, ""Not Available"", SUM(ARRAYFORMULA(IF(REGEXMATCH(J3:J45, ""\(408\)""), 1, 0))) = 0, ""Available"", SUM(ARRAYFORMULA(IF(REGEXMATCH(J3:J45, ""\(408\)""), 1, 0))) &gt;= 2, ""Overlapped"")"),"Available")</f>
        <v>Available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21">
        <v>411.0</v>
      </c>
      <c r="D54" s="21" t="str">
        <f>IFERROR(__xludf.DUMMYFUNCTION("IFS(SUM(ARRAYFORMULA(IF(REGEXMATCH(D3:D45, ""\(411\)""), 1, 0))) = 1, ""Not Available"", SUM(ARRAYFORMULA(IF(REGEXMATCH(D3:D45, ""\(411\)""), 1, 0))) = 0, ""Available"", SUM(ARRAYFORMULA(IF(REGEXMATCH(D3:D45, ""\(411\)""), 1, 0))) &gt;= 2, ""Overlapped"")"),"Available")</f>
        <v>Available</v>
      </c>
      <c r="E54" s="21" t="str">
        <f>IFERROR(__xludf.DUMMYFUNCTION("IFS(SUM(ARRAYFORMULA(IF(REGEXMATCH(E3:E45, ""\(411\)""), 1, 0))) = 1, ""Not Available"", SUM(ARRAYFORMULA(IF(REGEXMATCH(E3:E45, ""\(411\)""), 1, 0))) = 0, ""Available"", SUM(ARRAYFORMULA(IF(REGEXMATCH(E3:E45, ""\(411\)""), 1, 0))) &gt;= 2, ""Overlapped"")"),"Not Available")</f>
        <v>Not Available</v>
      </c>
      <c r="F54" s="21" t="str">
        <f>IFERROR(__xludf.DUMMYFUNCTION("IFS(SUM(ARRAYFORMULA(IF(REGEXMATCH(F3:F45, ""\(411\)""), 1, 0))) = 1, ""Not Available"", SUM(ARRAYFORMULA(IF(REGEXMATCH(F3:F45, ""\(411\)""), 1, 0))) = 0, ""Available"", SUM(ARRAYFORMULA(IF(REGEXMATCH(F3:F45, ""\(411\)""), 1, 0))) &gt;= 2, ""Overlapped"")"),"Not Available")</f>
        <v>Not Available</v>
      </c>
      <c r="G54" s="43"/>
      <c r="H54" s="21" t="str">
        <f>IFERROR(__xludf.DUMMYFUNCTION("IFS(SUM(ARRAYFORMULA(IF(REGEXMATCH(H3:H45, ""\(411\)""), 1, 0))) = 1, ""Not Available"", SUM(ARRAYFORMULA(IF(REGEXMATCH(H3:H45, ""\(411\)""), 1, 0))) = 0, ""Available"", SUM(ARRAYFORMULA(IF(REGEXMATCH(H3:H45, ""\(411\)""), 1, 0))) &gt;= 2, ""Overlapped"")"),"Not Available")</f>
        <v>Not Available</v>
      </c>
      <c r="I54" s="21" t="str">
        <f>IFERROR(__xludf.DUMMYFUNCTION("IFS(SUM(ARRAYFORMULA(IF(REGEXMATCH(I3:I45, ""\(411\)""), 1, 0))) = 1, ""Not Available"", SUM(ARRAYFORMULA(IF(REGEXMATCH(I3:I45, ""\(411\)""), 1, 0))) = 0, ""Available"", SUM(ARRAYFORMULA(IF(REGEXMATCH(I3:I45, ""\(411\)""), 1, 0))) &gt;= 2, ""Overlapped"")"),"Not Available")</f>
        <v>Not Available</v>
      </c>
      <c r="J54" s="21" t="str">
        <f>IFERROR(__xludf.DUMMYFUNCTION("IFS(SUM(ARRAYFORMULA(IF(REGEXMATCH(J3:J45, ""\(411\)""), 1, 0))) = 1, ""Not Available"", SUM(ARRAYFORMULA(IF(REGEXMATCH(J3:J45, ""\(411\)""), 1, 0))) = 0, ""Available"", SUM(ARRAYFORMULA(IF(REGEXMATCH(J3:J45, ""\(411\)""), 1, 0))) &gt;= 2, ""Overlapped"")"),"Available")</f>
        <v>Available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21">
        <v>412.0</v>
      </c>
      <c r="D55" s="21" t="str">
        <f>IFERROR(__xludf.DUMMYFUNCTION("IFS(SUM(ARRAYFORMULA(IF(REGEXMATCH(D3:D45, ""\(412\)""), 1, 0))) = 1, ""Not Available"", SUM(ARRAYFORMULA(IF(REGEXMATCH(D3:D45, ""\(412\)""), 1, 0))) = 0, ""Available"", SUM(ARRAYFORMULA(IF(REGEXMATCH(D3:D45, ""\(412\)""), 1, 0))) &gt;= 2, ""Overlapped"")"),"Not Available")</f>
        <v>Not Available</v>
      </c>
      <c r="E55" s="21" t="str">
        <f>IFERROR(__xludf.DUMMYFUNCTION("IFS(SUM(ARRAYFORMULA(IF(REGEXMATCH(E3:E45, ""\(412\)""), 1, 0))) = 1, ""Not Available"", SUM(ARRAYFORMULA(IF(REGEXMATCH(E3:E45, ""\(412\)""), 1, 0))) = 0, ""Available"", SUM(ARRAYFORMULA(IF(REGEXMATCH(E3:E45, ""\(412\)""), 1, 0))) &gt;= 2, ""Overlapped"")"),"Not Available")</f>
        <v>Not Available</v>
      </c>
      <c r="F55" s="21" t="str">
        <f>IFERROR(__xludf.DUMMYFUNCTION("IFS(SUM(ARRAYFORMULA(IF(REGEXMATCH(F3:F45, ""\(412\)""), 1, 0))) = 1, ""Not Available"", SUM(ARRAYFORMULA(IF(REGEXMATCH(F3:F45, ""\(412\)""), 1, 0))) = 0, ""Available"", SUM(ARRAYFORMULA(IF(REGEXMATCH(F3:F45, ""\(412\)""), 1, 0))) &gt;= 2, ""Overlapped"")"),"Not Available")</f>
        <v>Not Available</v>
      </c>
      <c r="G55" s="43"/>
      <c r="H55" s="21" t="str">
        <f>IFERROR(__xludf.DUMMYFUNCTION("IFS(SUM(ARRAYFORMULA(IF(REGEXMATCH(H3:H45, ""\(412\)""), 1, 0))) = 1, ""Not Available"", SUM(ARRAYFORMULA(IF(REGEXMATCH(H3:H45, ""\(412\)""), 1, 0))) = 0, ""Available"", SUM(ARRAYFORMULA(IF(REGEXMATCH(H3:H45, ""\(412\)""), 1, 0))) &gt;= 2, ""Overlapped"")"),"Not Available")</f>
        <v>Not Available</v>
      </c>
      <c r="I55" s="21" t="str">
        <f>IFERROR(__xludf.DUMMYFUNCTION("IFS(SUM(ARRAYFORMULA(IF(REGEXMATCH(I3:I45, ""\(412\)""), 1, 0))) = 1, ""Not Available"", SUM(ARRAYFORMULA(IF(REGEXMATCH(I3:I45, ""\(412\)""), 1, 0))) = 0, ""Available"", SUM(ARRAYFORMULA(IF(REGEXMATCH(I3:I45, ""\(412\)""), 1, 0))) &gt;= 2, ""Overlapped"")"),"Not Available")</f>
        <v>Not Available</v>
      </c>
      <c r="J55" s="21" t="str">
        <f>IFERROR(__xludf.DUMMYFUNCTION("IFS(SUM(ARRAYFORMULA(IF(REGEXMATCH(J3:J45, ""\(412\)""), 1, 0))) = 1, ""Not Available"", SUM(ARRAYFORMULA(IF(REGEXMATCH(J3:J45, ""\(412\)""), 1, 0))) = 0, ""Available"", SUM(ARRAYFORMULA(IF(REGEXMATCH(J3:J45, ""\(412\)""), 1, 0))) &gt;= 2, ""Overlapped"")"),"Available")</f>
        <v>Available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21">
        <v>413.0</v>
      </c>
      <c r="D56" s="21" t="str">
        <f>IFERROR(__xludf.DUMMYFUNCTION("IFS(SUM(ARRAYFORMULA(IF(REGEXMATCH(D3:D45, ""\(413\)""), 1, 0))) = 1, ""Not Available"", SUM(ARRAYFORMULA(IF(REGEXMATCH(D3:D45, ""\(413\)""), 1, 0))) = 0, ""Available"", SUM(ARRAYFORMULA(IF(REGEXMATCH(D3:D45, ""\(413\)""), 1, 0))) &gt;= 2, ""Overlapped"")"),"Not Available")</f>
        <v>Not Available</v>
      </c>
      <c r="E56" s="21" t="str">
        <f>IFERROR(__xludf.DUMMYFUNCTION("IFS(SUM(ARRAYFORMULA(IF(REGEXMATCH(E3:E45, ""\(413\)""), 1, 0))) = 1, ""Not Available"", SUM(ARRAYFORMULA(IF(REGEXMATCH(E3:E45, ""\(413\)""), 1, 0))) = 0, ""Available"", SUM(ARRAYFORMULA(IF(REGEXMATCH(E3:E45, ""\(413\)""), 1, 0))) &gt;= 2, ""Overlapped"")"),"Not Available")</f>
        <v>Not Available</v>
      </c>
      <c r="F56" s="21" t="str">
        <f>IFERROR(__xludf.DUMMYFUNCTION("IFS(SUM(ARRAYFORMULA(IF(REGEXMATCH(F3:F45, ""\(413\)""), 1, 0))) = 1, ""Not Available"", SUM(ARRAYFORMULA(IF(REGEXMATCH(F3:F45, ""\(413\)""), 1, 0))) = 0, ""Available"", SUM(ARRAYFORMULA(IF(REGEXMATCH(F3:F45, ""\(413\)""), 1, 0))) &gt;= 2, ""Overlapped"")"),"Not Available")</f>
        <v>Not Available</v>
      </c>
      <c r="G56" s="43"/>
      <c r="H56" s="21" t="str">
        <f>IFERROR(__xludf.DUMMYFUNCTION("IFS(SUM(ARRAYFORMULA(IF(REGEXMATCH(H3:H45, ""\(413\)""), 1, 0))) = 1, ""Not Available"", SUM(ARRAYFORMULA(IF(REGEXMATCH(H3:H45, ""\(413\)""), 1, 0))) = 0, ""Available"", SUM(ARRAYFORMULA(IF(REGEXMATCH(H3:H45, ""\(413\)""), 1, 0))) &gt;= 2, ""Overlapped"")"),"Available")</f>
        <v>Available</v>
      </c>
      <c r="I56" s="21" t="str">
        <f>IFERROR(__xludf.DUMMYFUNCTION("IFS(SUM(ARRAYFORMULA(IF(REGEXMATCH(I3:I45, ""\(413\)""), 1, 0))) = 1, ""Not Available"", SUM(ARRAYFORMULA(IF(REGEXMATCH(I3:I45, ""\(413\)""), 1, 0))) = 0, ""Available"", SUM(ARRAYFORMULA(IF(REGEXMATCH(I3:I45, ""\(413\)""), 1, 0))) &gt;= 2, ""Overlapped"")"),"Available")</f>
        <v>Available</v>
      </c>
      <c r="J56" s="21" t="str">
        <f>IFERROR(__xludf.DUMMYFUNCTION("IFS(SUM(ARRAYFORMULA(IF(REGEXMATCH(J3:J45, ""\(413\)""), 1, 0))) = 1, ""Not Available"", SUM(ARRAYFORMULA(IF(REGEXMATCH(J3:J45, ""\(413\)""), 1, 0))) = 0, ""Available"", SUM(ARRAYFORMULA(IF(REGEXMATCH(J3:J45, ""\(413\)""), 1, 0))) &gt;= 2, ""Overlapped"")"),"Available")</f>
        <v>Available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21">
        <v>414.0</v>
      </c>
      <c r="D57" s="52" t="str">
        <f>IFERROR(__xludf.DUMMYFUNCTION("IFS(SUM(ARRAYFORMULA(IF(REGEXMATCH(D3:D45, ""\(414\)""), 1, 0))) = 1, ""Not Available"", SUM(ARRAYFORMULA(IF(REGEXMATCH(D3:D45, ""\(414\)""), 1, 0))) = 0, ""Available"", SUM(ARRAYFORMULA(IF(REGEXMATCH(D3:D45, ""\(414\)""), 1, 0))) &gt;= 2, ""Overlapped"")"),"Available")</f>
        <v>Available</v>
      </c>
      <c r="E57" s="52" t="str">
        <f>IFERROR(__xludf.DUMMYFUNCTION("IFS(SUM(ARRAYFORMULA(IF(REGEXMATCH(E3:E45, ""\(414\)""), 1, 0))) = 1, ""Not Available"", SUM(ARRAYFORMULA(IF(REGEXMATCH(E3:E45, ""\(414\)""), 1, 0))) = 0, ""Available"", SUM(ARRAYFORMULA(IF(REGEXMATCH(E3:E45, ""\(414\)""), 1, 0))) &gt;= 2, ""Overlapped"")"),"Not Available")</f>
        <v>Not Available</v>
      </c>
      <c r="F57" s="52" t="str">
        <f>IFERROR(__xludf.DUMMYFUNCTION("IFS(SUM(ARRAYFORMULA(IF(REGEXMATCH(F3:F45, ""\(414\)""), 1, 0))) = 1, ""Not Available"", SUM(ARRAYFORMULA(IF(REGEXMATCH(F3:F45, ""\(414\)""), 1, 0))) = 0, ""Available"", SUM(ARRAYFORMULA(IF(REGEXMATCH(F3:F45, ""\(414\)""), 1, 0))) &gt;= 2, ""Overlapped"")"),"Not Available")</f>
        <v>Not Available</v>
      </c>
      <c r="G57" s="43"/>
      <c r="H57" s="52" t="str">
        <f>IFERROR(__xludf.DUMMYFUNCTION("IFS(SUM(ARRAYFORMULA(IF(REGEXMATCH(H3:H45, ""\(414\)""), 1, 0))) = 1, ""Not Available"", SUM(ARRAYFORMULA(IF(REGEXMATCH(H3:H45, ""\(414\)""), 1, 0))) = 0, ""Available"", SUM(ARRAYFORMULA(IF(REGEXMATCH(H3:H45, ""\(414\)""), 1, 0))) &gt;= 2, ""Overlapped"")"),"Not Available")</f>
        <v>Not Available</v>
      </c>
      <c r="I57" s="52" t="str">
        <f>IFERROR(__xludf.DUMMYFUNCTION("IFS(SUM(ARRAYFORMULA(IF(REGEXMATCH(I3:I45, ""\(414\)""), 1, 0))) = 1, ""Not Available"", SUM(ARRAYFORMULA(IF(REGEXMATCH(I3:I45, ""\(414\)""), 1, 0))) = 0, ""Available"", SUM(ARRAYFORMULA(IF(REGEXMATCH(I3:I45, ""\(414\)""), 1, 0))) &gt;= 2, ""Overlapped"")"),"Not Available")</f>
        <v>Not Available</v>
      </c>
      <c r="J57" s="52" t="str">
        <f>IFERROR(__xludf.DUMMYFUNCTION("IFS(SUM(ARRAYFORMULA(IF(REGEXMATCH(J3:J45, ""\(414\)""), 1, 0))) = 1, ""Not Available"", SUM(ARRAYFORMULA(IF(REGEXMATCH(J3:J45, ""\(414\)""), 1, 0))) = 0, ""Available"", SUM(ARRAYFORMULA(IF(REGEXMATCH(J3:J45, ""\(414\)""), 1, 0))) &gt;= 2, ""Overlapped"")"),"Available")</f>
        <v>Available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21">
        <v>509.0</v>
      </c>
      <c r="D58" s="21" t="str">
        <f>IFERROR(__xludf.DUMMYFUNCTION("IFS(SUM(ARRAYFORMULA(IF(REGEXMATCH(D3:D45, ""\(509\)""), 1, 0))) = 1, ""Not Available"", SUM(ARRAYFORMULA(IF(REGEXMATCH(D3:D45, ""\(509\)""), 1, 0))) = 0, ""Available"", SUM(ARRAYFORMULA(IF(REGEXMATCH(D3:D45, ""\(509\)""), 1, 0))) &gt;= 2, ""Overlapped"")"),"Available")</f>
        <v>Available</v>
      </c>
      <c r="E58" s="21" t="str">
        <f>IFERROR(__xludf.DUMMYFUNCTION("IFS(SUM(ARRAYFORMULA(IF(REGEXMATCH(E3:E45, ""\(509\)""), 1, 0))) = 1, ""Not Available"", SUM(ARRAYFORMULA(IF(REGEXMATCH(E3:E45, ""\(509\)""), 1, 0))) = 0, ""Available"", SUM(ARRAYFORMULA(IF(REGEXMATCH(E3:E45, ""\(509\)""), 1, 0))) &gt;= 2, ""Overlapped"")"),"Not Available")</f>
        <v>Not Available</v>
      </c>
      <c r="F58" s="21" t="str">
        <f>IFERROR(__xludf.DUMMYFUNCTION("IFS(SUM(ARRAYFORMULA(IF(REGEXMATCH(F3:F45, ""\(509\)""), 1, 0))) = 1, ""Not Available"", SUM(ARRAYFORMULA(IF(REGEXMATCH(F3:F45, ""\(509\)""), 1, 0))) = 0, ""Available"", SUM(ARRAYFORMULA(IF(REGEXMATCH(F3:F45, ""\(509\)""), 1, 0))) &gt;= 2, ""Overlapped"")"),"Not Available")</f>
        <v>Not Available</v>
      </c>
      <c r="G58" s="43"/>
      <c r="H58" s="21" t="str">
        <f>IFERROR(__xludf.DUMMYFUNCTION("IFS(SUM(ARRAYFORMULA(IF(REGEXMATCH(H3:H45, ""\(509\)""), 1, 0))) = 1, ""Not Available"", SUM(ARRAYFORMULA(IF(REGEXMATCH(H3:H45, ""\(509\)""), 1, 0))) = 0, ""Available"", SUM(ARRAYFORMULA(IF(REGEXMATCH(H3:H45, ""\(509\)""), 1, 0))) &gt;= 2, ""Overlapped"")"),"Not Available")</f>
        <v>Not Available</v>
      </c>
      <c r="I58" s="21" t="str">
        <f>IFERROR(__xludf.DUMMYFUNCTION("IFS(SUM(ARRAYFORMULA(IF(REGEXMATCH(I3:I45, ""\(509\)""), 1, 0))) = 1, ""Not Available"", SUM(ARRAYFORMULA(IF(REGEXMATCH(I3:I45, ""\(509\)""), 1, 0))) = 0, ""Available"", SUM(ARRAYFORMULA(IF(REGEXMATCH(I3:I45, ""\(509\)""), 1, 0))) &gt;= 2, ""Overlapped"")"),"Not Available")</f>
        <v>Not Available</v>
      </c>
      <c r="J58" s="21" t="str">
        <f>IFERROR(__xludf.DUMMYFUNCTION("IFS(SUM(ARRAYFORMULA(IF(REGEXMATCH(J3:J45, ""\(509\)""), 1, 0))) = 1, ""Not Available"", SUM(ARRAYFORMULA(IF(REGEXMATCH(J3:J45, ""\(509\)""), 1, 0))) = 0, ""Available"", SUM(ARRAYFORMULA(IF(REGEXMATCH(J3:J45, ""\(509\)""), 1, 0))) &gt;= 2, ""Overlapped"")"),"Not Available")</f>
        <v>Not Available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21">
        <v>511.0</v>
      </c>
      <c r="D59" s="21" t="str">
        <f>IFERROR(__xludf.DUMMYFUNCTION("IFS(SUM(ARRAYFORMULA(IF(REGEXMATCH(D3:D45, ""\(511\)""), 1, 0))) = 1, ""Not Available"", SUM(ARRAYFORMULA(IF(REGEXMATCH(D3:D45, ""\(511\)""), 1, 0))) = 0, ""Available"", SUM(ARRAYFORMULA(IF(REGEXMATCH(D3:D45, ""\(511\)""), 1, 0))) &gt;= 2, ""Overlapped"")"),"Not Available")</f>
        <v>Not Available</v>
      </c>
      <c r="E59" s="21" t="str">
        <f>IFERROR(__xludf.DUMMYFUNCTION("IFS(SUM(ARRAYFORMULA(IF(REGEXMATCH(E3:E45, ""\(511\)""), 1, 0))) = 1, ""Not Available"", SUM(ARRAYFORMULA(IF(REGEXMATCH(E3:E45, ""\(511\)""), 1, 0))) = 0, ""Available"", SUM(ARRAYFORMULA(IF(REGEXMATCH(E3:E45, ""\(511\)""), 1, 0))) &gt;= 2, ""Overlapped"")"),"Not Available")</f>
        <v>Not Available</v>
      </c>
      <c r="F59" s="21" t="str">
        <f>IFERROR(__xludf.DUMMYFUNCTION("IFS(SUM(ARRAYFORMULA(IF(REGEXMATCH(F3:F45, ""\(511\)""), 1, 0))) = 1, ""Not Available"", SUM(ARRAYFORMULA(IF(REGEXMATCH(F3:F45, ""\(511\)""), 1, 0))) = 0, ""Available"", SUM(ARRAYFORMULA(IF(REGEXMATCH(F3:F45, ""\(511\)""), 1, 0))) &gt;= 2, ""Overlapped"")"),"Not Available")</f>
        <v>Not Available</v>
      </c>
      <c r="G59" s="43"/>
      <c r="H59" s="21" t="str">
        <f>IFERROR(__xludf.DUMMYFUNCTION("IFS(SUM(ARRAYFORMULA(IF(REGEXMATCH(H3:H45, ""\(511\)""), 1, 0))) = 1, ""Not Available"", SUM(ARRAYFORMULA(IF(REGEXMATCH(H3:H45, ""\(511\)""), 1, 0))) = 0, ""Available"", SUM(ARRAYFORMULA(IF(REGEXMATCH(H3:H45, ""\(511\)""), 1, 0))) &gt;= 2, ""Overlapped"")"),"Not Available")</f>
        <v>Not Available</v>
      </c>
      <c r="I59" s="21" t="str">
        <f>IFERROR(__xludf.DUMMYFUNCTION("IFS(SUM(ARRAYFORMULA(IF(REGEXMATCH(I3:I45, ""\(511\)""), 1, 0))) = 1, ""Not Available"", SUM(ARRAYFORMULA(IF(REGEXMATCH(I3:I45, ""\(511\)""), 1, 0))) = 0, ""Available"", SUM(ARRAYFORMULA(IF(REGEXMATCH(I3:I45, ""\(511\)""), 1, 0))) &gt;= 2, ""Overlapped"")"),"Not Available")</f>
        <v>Not Available</v>
      </c>
      <c r="J59" s="21" t="str">
        <f>IFERROR(__xludf.DUMMYFUNCTION("IFS(SUM(ARRAYFORMULA(IF(REGEXMATCH(J3:J45, ""\(511\)""), 1, 0))) = 1, ""Not Available"", SUM(ARRAYFORMULA(IF(REGEXMATCH(J3:J45, ""\(511\)""), 1, 0))) = 0, ""Available"", SUM(ARRAYFORMULA(IF(REGEXMATCH(J3:J45, ""\(511\)""), 1, 0))) &gt;= 2, ""Overlapped"")"),"Available")</f>
        <v>Available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21">
        <v>512.0</v>
      </c>
      <c r="D60" s="21" t="str">
        <f>IFERROR(__xludf.DUMMYFUNCTION("IFS(SUM(ARRAYFORMULA(IF(REGEXMATCH(D3:D45, ""\(512\)""), 1, 0))) = 1, ""Not Available"", SUM(ARRAYFORMULA(IF(REGEXMATCH(D3:D45, ""\(512\)""), 1, 0))) = 0, ""Available"", SUM(ARRAYFORMULA(IF(REGEXMATCH(D3:D45, ""\(512\)""), 1, 0))) &gt;= 2, ""Overlapped"")"),"Not Available")</f>
        <v>Not Available</v>
      </c>
      <c r="E60" s="21" t="str">
        <f>IFERROR(__xludf.DUMMYFUNCTION("IFS(SUM(ARRAYFORMULA(IF(REGEXMATCH(E3:E45, ""\(512\)""), 1, 0))) = 1, ""Not Available"", SUM(ARRAYFORMULA(IF(REGEXMATCH(E3:E45, ""\(512\)""), 1, 0))) = 0, ""Available"", SUM(ARRAYFORMULA(IF(REGEXMATCH(E3:E45, ""\(512\)""), 1, 0))) &gt;= 2, ""Overlapped"")"),"Not Available")</f>
        <v>Not Available</v>
      </c>
      <c r="F60" s="21" t="str">
        <f>IFERROR(__xludf.DUMMYFUNCTION("IFS(SUM(ARRAYFORMULA(IF(REGEXMATCH(F3:F45, ""\(512\)""), 1, 0))) = 1, ""Not Available"", SUM(ARRAYFORMULA(IF(REGEXMATCH(F3:F45, ""\(512\)""), 1, 0))) = 0, ""Available"", SUM(ARRAYFORMULA(IF(REGEXMATCH(F3:F45, ""\(512\)""), 1, 0))) &gt;= 2, ""Overlapped"")"),"Not Available")</f>
        <v>Not Available</v>
      </c>
      <c r="G60" s="43"/>
      <c r="H60" s="21" t="str">
        <f>IFERROR(__xludf.DUMMYFUNCTION("IFS(SUM(ARRAYFORMULA(IF(REGEXMATCH(H3:H45, ""\(512\)""), 1, 0))) = 1, ""Not Available"", SUM(ARRAYFORMULA(IF(REGEXMATCH(H3:H45, ""\(512\)""), 1, 0))) = 0, ""Available"", SUM(ARRAYFORMULA(IF(REGEXMATCH(H3:H45, ""\(512\)""), 1, 0))) &gt;= 2, ""Overlapped"")"),"Not Available")</f>
        <v>Not Available</v>
      </c>
      <c r="I60" s="21" t="str">
        <f>IFERROR(__xludf.DUMMYFUNCTION("IFS(SUM(ARRAYFORMULA(IF(REGEXMATCH(I3:I45, ""\(512\)""), 1, 0))) = 1, ""Not Available"", SUM(ARRAYFORMULA(IF(REGEXMATCH(I3:I45, ""\(512\)""), 1, 0))) = 0, ""Available"", SUM(ARRAYFORMULA(IF(REGEXMATCH(I3:I45, ""\(512\)""), 1, 0))) &gt;= 2, ""Overlapped"")"),"Not Available")</f>
        <v>Not Available</v>
      </c>
      <c r="J60" s="21" t="str">
        <f>IFERROR(__xludf.DUMMYFUNCTION("IFS(SUM(ARRAYFORMULA(IF(REGEXMATCH(J3:J45, ""\(512\)""), 1, 0))) = 1, ""Not Available"", SUM(ARRAYFORMULA(IF(REGEXMATCH(J3:J45, ""\(512\)""), 1, 0))) = 0, ""Available"", SUM(ARRAYFORMULA(IF(REGEXMATCH(J3:J45, ""\(512\)""), 1, 0))) &gt;= 2, ""Overlapped"")"),"Available")</f>
        <v>Available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21">
        <v>513.0</v>
      </c>
      <c r="D61" s="21" t="str">
        <f>IFERROR(__xludf.DUMMYFUNCTION("IFS(SUM(ARRAYFORMULA(IF(REGEXMATCH(D3:D45, ""\(513\)""), 1, 0))) = 1, ""Not Available"", SUM(ARRAYFORMULA(IF(REGEXMATCH(D3:D45, ""\(513\)""), 1, 0))) = 0, ""Available"", SUM(ARRAYFORMULA(IF(REGEXMATCH(D3:D45, ""\(513\)""), 1, 0))) &gt;= 2, ""Overlapped"")"),"Not Available")</f>
        <v>Not Available</v>
      </c>
      <c r="E61" s="21" t="str">
        <f>IFERROR(__xludf.DUMMYFUNCTION("IFS(SUM(ARRAYFORMULA(IF(REGEXMATCH(E3:E45, ""\(513\)""), 1, 0))) = 1, ""Not Available"", SUM(ARRAYFORMULA(IF(REGEXMATCH(E3:E45, ""\(513\)""), 1, 0))) = 0, ""Available"", SUM(ARRAYFORMULA(IF(REGEXMATCH(E3:E45, ""\(513\)""), 1, 0))) &gt;= 2, ""Overlapped"")"),"Not Available")</f>
        <v>Not Available</v>
      </c>
      <c r="F61" s="21" t="str">
        <f>IFERROR(__xludf.DUMMYFUNCTION("IFS(SUM(ARRAYFORMULA(IF(REGEXMATCH(F3:F45, ""\(513\)""), 1, 0))) = 1, ""Not Available"", SUM(ARRAYFORMULA(IF(REGEXMATCH(F3:F45, ""\(513\)""), 1, 0))) = 0, ""Available"", SUM(ARRAYFORMULA(IF(REGEXMATCH(F3:F45, ""\(513\)""), 1, 0))) &gt;= 2, ""Overlapped"")"),"Not Available")</f>
        <v>Not Available</v>
      </c>
      <c r="G61" s="43"/>
      <c r="H61" s="21" t="str">
        <f>IFERROR(__xludf.DUMMYFUNCTION("IFS(SUM(ARRAYFORMULA(IF(REGEXMATCH(H3:H45, ""\(513\)""), 1, 0))) = 1, ""Not Available"", SUM(ARRAYFORMULA(IF(REGEXMATCH(H3:H45, ""\(513\)""), 1, 0))) = 0, ""Available"", SUM(ARRAYFORMULA(IF(REGEXMATCH(H3:H45, ""\(513\)""), 1, 0))) &gt;= 2, ""Overlapped"")"),"Available")</f>
        <v>Available</v>
      </c>
      <c r="I61" s="21" t="str">
        <f>IFERROR(__xludf.DUMMYFUNCTION("IFS(SUM(ARRAYFORMULA(IF(REGEXMATCH(I3:I45, ""\(513\)""), 1, 0))) = 1, ""Not Available"", SUM(ARRAYFORMULA(IF(REGEXMATCH(I3:I45, ""\(513\)""), 1, 0))) = 0, ""Available"", SUM(ARRAYFORMULA(IF(REGEXMATCH(I3:I45, ""\(513\)""), 1, 0))) &gt;= 2, ""Overlapped"")"),"Available")</f>
        <v>Available</v>
      </c>
      <c r="J61" s="21" t="str">
        <f>IFERROR(__xludf.DUMMYFUNCTION("IFS(SUM(ARRAYFORMULA(IF(REGEXMATCH(J3:J45, ""\(513\)""), 1, 0))) = 1, ""Not Available"", SUM(ARRAYFORMULA(IF(REGEXMATCH(J3:J45, ""\(513\)""), 1, 0))) = 0, ""Available"", SUM(ARRAYFORMULA(IF(REGEXMATCH(J3:J45, ""\(513\)""), 1, 0))) &gt;= 2, ""Overlapped"")"),"Available")</f>
        <v>Available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21">
        <v>514.0</v>
      </c>
      <c r="D62" s="21" t="str">
        <f>IFERROR(__xludf.DUMMYFUNCTION("IFS(SUM(ARRAYFORMULA(IF(REGEXMATCH(D3:D45, ""\(514\)""), 1, 0))) = 1, ""Not Available"", SUM(ARRAYFORMULA(IF(REGEXMATCH(D3:D45, ""\(514\)""), 1, 0))) = 0, ""Available"", SUM(ARRAYFORMULA(IF(REGEXMATCH(D3:D45, ""\(514\)""), 1, 0))) &gt;= 2, ""Overlapped"")"),"Available")</f>
        <v>Available</v>
      </c>
      <c r="E62" s="21" t="str">
        <f>IFERROR(__xludf.DUMMYFUNCTION("IFS(SUM(ARRAYFORMULA(IF(REGEXMATCH(E3:E45, ""\(514\)""), 1, 0))) = 1, ""Not Available"", SUM(ARRAYFORMULA(IF(REGEXMATCH(E3:E45, ""\(514\)""), 1, 0))) = 0, ""Available"", SUM(ARRAYFORMULA(IF(REGEXMATCH(E3:E45, ""\(514\)""), 1, 0))) &gt;= 2, ""Overlapped"")"),"Not Available")</f>
        <v>Not Available</v>
      </c>
      <c r="F62" s="21" t="str">
        <f>IFERROR(__xludf.DUMMYFUNCTION("IFS(SUM(ARRAYFORMULA(IF(REGEXMATCH(F3:F45, ""\(514\)""), 1, 0))) = 1, ""Not Available"", SUM(ARRAYFORMULA(IF(REGEXMATCH(F3:F45, ""\(514\)""), 1, 0))) = 0, ""Available"", SUM(ARRAYFORMULA(IF(REGEXMATCH(F3:F45, ""\(514\)""), 1, 0))) &gt;= 2, ""Overlapped"")"),"Not Available")</f>
        <v>Not Available</v>
      </c>
      <c r="G62" s="43"/>
      <c r="H62" s="21" t="str">
        <f>IFERROR(__xludf.DUMMYFUNCTION("IFS(SUM(ARRAYFORMULA(IF(REGEXMATCH(H3:H45, ""\(514\)""), 1, 0))) = 1, ""Not Available"", SUM(ARRAYFORMULA(IF(REGEXMATCH(H3:H45, ""\(514\)""), 1, 0))) = 0, ""Available"", SUM(ARRAYFORMULA(IF(REGEXMATCH(H3:H45, ""\(514\)""), 1, 0))) &gt;= 2, ""Overlapped"")"),"Not Available")</f>
        <v>Not Available</v>
      </c>
      <c r="I62" s="21" t="str">
        <f>IFERROR(__xludf.DUMMYFUNCTION("IFS(SUM(ARRAYFORMULA(IF(REGEXMATCH(I3:I45, ""\(514\)""), 1, 0))) = 1, ""Not Available"", SUM(ARRAYFORMULA(IF(REGEXMATCH(I3:I45, ""\(514\)""), 1, 0))) = 0, ""Available"", SUM(ARRAYFORMULA(IF(REGEXMATCH(I3:I45, ""\(514\)""), 1, 0))) &gt;= 2, ""Overlapped"")"),"Not Available")</f>
        <v>Not Available</v>
      </c>
      <c r="J62" s="21" t="str">
        <f>IFERROR(__xludf.DUMMYFUNCTION("IFS(SUM(ARRAYFORMULA(IF(REGEXMATCH(J3:J45, ""\(514\)""), 1, 0))) = 1, ""Not Available"", SUM(ARRAYFORMULA(IF(REGEXMATCH(J3:J45, ""\(514\)""), 1, 0))) = 0, ""Available"", SUM(ARRAYFORMULA(IF(REGEXMATCH(J3:J45, ""\(514\)""), 1, 0))) &gt;= 2, ""Overlapped"")"),"Not Available")</f>
        <v>Not Available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21">
        <v>812.0</v>
      </c>
      <c r="D63" s="52" t="str">
        <f>IFERROR(__xludf.DUMMYFUNCTION("IFS(SUM(ARRAYFORMULA(IF(REGEXMATCH(D3:D45, ""\(812\)""), 1, 0))) = 1, ""Not Available"", SUM(ARRAYFORMULA(IF(REGEXMATCH(D3:D45, ""\(812\)""), 1, 0))) = 0, ""Available"", SUM(ARRAYFORMULA(IF(REGEXMATCH(D3:D45, ""\(812\)""), 1, 0))) &gt;= 2, ""Overlapped"")"),"Available")</f>
        <v>Available</v>
      </c>
      <c r="E63" s="52" t="str">
        <f>IFERROR(__xludf.DUMMYFUNCTION("IFS(SUM(ARRAYFORMULA(IF(REGEXMATCH(E3:E45, ""\(812\)""), 1, 0))) = 1, ""Not Available"", SUM(ARRAYFORMULA(IF(REGEXMATCH(E3:E45, ""\(812\)""), 1, 0))) = 0, ""Available"", SUM(ARRAYFORMULA(IF(REGEXMATCH(E3:E45, ""\(812\)""), 1, 0))) &gt;= 2, ""Overlapped"")"),"Not Available")</f>
        <v>Not Available</v>
      </c>
      <c r="F63" s="52" t="str">
        <f>IFERROR(__xludf.DUMMYFUNCTION("IFS(SUM(ARRAYFORMULA(IF(REGEXMATCH(F3:F45, ""\(812\)""), 1, 0))) = 1, ""Not Available"", SUM(ARRAYFORMULA(IF(REGEXMATCH(F3:F45, ""\(812\)""), 1, 0))) = 0, ""Available"", SUM(ARRAYFORMULA(IF(REGEXMATCH(F3:F45, ""\(812\)""), 1, 0))) &gt;= 2, ""Overlapped"")"),"Not Available")</f>
        <v>Not Available</v>
      </c>
      <c r="G63" s="43"/>
      <c r="H63" s="52" t="str">
        <f>IFERROR(__xludf.DUMMYFUNCTION("IFS(SUM(ARRAYFORMULA(IF(REGEXMATCH(H3:H45, ""\(812\)""), 1, 0))) = 1, ""Not Available"", SUM(ARRAYFORMULA(IF(REGEXMATCH(H3:H45, ""\(812\)""), 1, 0))) = 0, ""Available"", SUM(ARRAYFORMULA(IF(REGEXMATCH(H3:H45, ""\(812\)""), 1, 0))) &gt;= 2, ""Overlapped"")"),"Available")</f>
        <v>Available</v>
      </c>
      <c r="I63" s="52" t="str">
        <f>IFERROR(__xludf.DUMMYFUNCTION("IFS(SUM(ARRAYFORMULA(IF(REGEXMATCH(I3:I45, ""\(812\)""), 1, 0))) = 1, ""Not Available"", SUM(ARRAYFORMULA(IF(REGEXMATCH(I3:I45, ""\(812\)""), 1, 0))) = 0, ""Available"", SUM(ARRAYFORMULA(IF(REGEXMATCH(I3:I45, ""\(812\)""), 1, 0))) &gt;= 2, ""Overlapped"")"),"Available")</f>
        <v>Available</v>
      </c>
      <c r="J63" s="52" t="str">
        <f>IFERROR(__xludf.DUMMYFUNCTION("IFS(SUM(ARRAYFORMULA(IF(REGEXMATCH(J3:J45, ""\(812\)""), 1, 0))) = 1, ""Not Available"", SUM(ARRAYFORMULA(IF(REGEXMATCH(J3:J45, ""\(812\)""), 1, 0))) = 0, ""Available"", SUM(ARRAYFORMULA(IF(REGEXMATCH(J3:J45, ""\(812\)""), 1, 0))) &gt;= 2, ""Overlapped"")"),"Available")</f>
        <v>Available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21">
        <v>814.0</v>
      </c>
      <c r="D64" s="52" t="str">
        <f>IFERROR(__xludf.DUMMYFUNCTION("IFS(SUM(ARRAYFORMULA(IF(REGEXMATCH(D3:D45, ""\(814\)""), 1, 0))) = 1, ""Not Available"", SUM(ARRAYFORMULA(IF(REGEXMATCH(D3:D45, ""\(814\)""), 1, 0))) = 0, ""Available"", SUM(ARRAYFORMULA(IF(REGEXMATCH(D3:D45, ""\(814\)""), 1, 0))) &gt;= 2, ""Overlapped"")"),"Available")</f>
        <v>Available</v>
      </c>
      <c r="E64" s="52" t="str">
        <f>IFERROR(__xludf.DUMMYFUNCTION("IFS(SUM(ARRAYFORMULA(IF(REGEXMATCH(E3:E45, ""\(814\)""), 1, 0))) = 1, ""Not Available"", SUM(ARRAYFORMULA(IF(REGEXMATCH(E3:E45, ""\(814\)""), 1, 0))) = 0, ""Available"", SUM(ARRAYFORMULA(IF(REGEXMATCH(E3:E45, ""\(814\)""), 1, 0))) &gt;= 2, ""Overlapped"")"),"Not Available")</f>
        <v>Not Available</v>
      </c>
      <c r="F64" s="52" t="str">
        <f>IFERROR(__xludf.DUMMYFUNCTION("IFS(SUM(ARRAYFORMULA(IF(REGEXMATCH(F3:F45, ""\(814\)""), 1, 0))) = 1, ""Not Available"", SUM(ARRAYFORMULA(IF(REGEXMATCH(F3:F45, ""\(814\)""), 1, 0))) = 0, ""Available"", SUM(ARRAYFORMULA(IF(REGEXMATCH(F3:F45, ""\(814\)""), 1, 0))) &gt;= 2, ""Overlapped"")"),"Not Available")</f>
        <v>Not Available</v>
      </c>
      <c r="G64" s="43"/>
      <c r="H64" s="52" t="str">
        <f>IFERROR(__xludf.DUMMYFUNCTION("IFS(SUM(ARRAYFORMULA(IF(REGEXMATCH(H4:H45, ""\(814\)""), 1, 0))) = 1, ""Not Available"", SUM(ARRAYFORMULA(IF(REGEXMATCH(H4:H45, ""\(814\)""), 1, 0))) = 0, ""Available"", SUM(ARRAYFORMULA(IF(REGEXMATCH(H4:H45, ""\(814\)""), 1, 0))) &gt;= 2, ""Overlapped"")"),"Not Available")</f>
        <v>Not Available</v>
      </c>
      <c r="I64" s="52" t="str">
        <f>IFERROR(__xludf.DUMMYFUNCTION("IFS(SUM(ARRAYFORMULA(IF(REGEXMATCH(I3:I45, ""\(814\)""), 1, 0))) = 1, ""Not Available"", SUM(ARRAYFORMULA(IF(REGEXMATCH(I3:I45, ""\(814\)""), 1, 0))) = 0, ""Available"", SUM(ARRAYFORMULA(IF(REGEXMATCH(I3:I45, ""\(814\)""), 1, 0))) &gt;= 2, ""Overlapped"")"),"Available")</f>
        <v>Available</v>
      </c>
      <c r="J64" s="52" t="str">
        <f>IFERROR(__xludf.DUMMYFUNCTION("IFS(SUM(ARRAYFORMULA(IF(REGEXMATCH(J3:J45, ""\(814\)""), 1, 0))) = 1, ""Not Available"", SUM(ARRAYFORMULA(IF(REGEXMATCH(J3:J45, ""\(814\)""), 1, 0))) = 0, ""Available"", SUM(ARRAYFORMULA(IF(REGEXMATCH(J3:J45, ""\(814\)""), 1, 0))) &gt;= 2, ""Overlapped"")"),"Available")</f>
        <v>Available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19">
        <v>1011.0</v>
      </c>
      <c r="D65" s="21" t="str">
        <f>IFERROR(__xludf.DUMMYFUNCTION("IFS(SUM(ARRAYFORMULA(IF(REGEXMATCH(D3:D45, ""\(1011\)""), 1, 0))) = 1, ""Not Available"", SUM(ARRAYFORMULA(IF(REGEXMATCH(D3:D45, ""\(1011\)""), 1, 0))) = 0, ""Available"", SUM(ARRAYFORMULA(IF(REGEXMATCH(D3:D45, ""\(1011\)""), 1, 0))) &gt;= 2, ""Overlapped"")"),"Available")</f>
        <v>Available</v>
      </c>
      <c r="E65" s="21" t="str">
        <f>IFERROR(__xludf.DUMMYFUNCTION("IFS(SUM(ARRAYFORMULA(IF(REGEXMATCH(E3:E45, ""\(1011\)""), 1, 0))) = 1, ""Not Available"", SUM(ARRAYFORMULA(IF(REGEXMATCH(E3:E45, ""\(1011\)""), 1, 0))) = 0, ""Available"", SUM(ARRAYFORMULA(IF(REGEXMATCH(E3:E45, ""\(1011\)""), 1, 0))) &gt;= 2, ""Overlapped"")"),"Not Available")</f>
        <v>Not Available</v>
      </c>
      <c r="F65" s="21" t="str">
        <f>IFERROR(__xludf.DUMMYFUNCTION("IFS(SUM(ARRAYFORMULA(IF(REGEXMATCH(F3:F45, ""\(1011\)""), 1, 0))) = 1, ""Not Available"", SUM(ARRAYFORMULA(IF(REGEXMATCH(F3:F45, ""\(1011\)""), 1, 0))) = 0, ""Available"", SUM(ARRAYFORMULA(IF(REGEXMATCH(F3:F45, ""\(1011\)""), 1, 0))) &gt;= 2, ""Overlapped"")"),"Not Available")</f>
        <v>Not Available</v>
      </c>
      <c r="G65" s="43"/>
      <c r="H65" s="21" t="str">
        <f>IFERROR(__xludf.DUMMYFUNCTION("IFS(SUM(ARRAYFORMULA(IF(REGEXMATCH(H3:H45, ""\(1011\)""), 1, 0))) = 1, ""Not Available"", SUM(ARRAYFORMULA(IF(REGEXMATCH(H3:H45, ""\(1011\)""), 1, 0))) = 0, ""Available"", SUM(ARRAYFORMULA(IF(REGEXMATCH(H3:H45, ""\(1011\)""), 1, 0))) &gt;= 2, ""Overlapped"")"),"Not Available")</f>
        <v>Not Available</v>
      </c>
      <c r="I65" s="21" t="str">
        <f>IFERROR(__xludf.DUMMYFUNCTION("IFS(SUM(ARRAYFORMULA(IF(REGEXMATCH(I3:I45, ""\(1011\)""), 1, 0))) = 1, ""Not Available"", SUM(ARRAYFORMULA(IF(REGEXMATCH(I3:I45, ""\(1011\)""), 1, 0))) = 0, ""Available"", SUM(ARRAYFORMULA(IF(REGEXMATCH(I3:I45, ""\(1011\)""), 1, 0))) &gt;= 2, ""Overlapped"")"),"Available")</f>
        <v>Available</v>
      </c>
      <c r="J65" s="21" t="str">
        <f>IFERROR(__xludf.DUMMYFUNCTION("IFS(SUM(ARRAYFORMULA(IF(REGEXMATCH(J3:J45, ""\(1011\)""), 1, 0))) = 1, ""Not Available"", SUM(ARRAYFORMULA(IF(REGEXMATCH(J3:J45, ""\(1011\)""), 1, 0))) = 0, ""Available"", SUM(ARRAYFORMULA(IF(REGEXMATCH(J3:J45, ""\(1011\)""), 1, 0))) &gt;= 2, ""Overlapped"")"),"Available")</f>
        <v>Available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19">
        <v>1012.0</v>
      </c>
      <c r="D66" s="21" t="str">
        <f>IFERROR(__xludf.DUMMYFUNCTION("IFS(SUM(ARRAYFORMULA(IF(REGEXMATCH(D3:D45, ""\(1012\)""), 1, 0))) = 1, ""Not Available"", SUM(ARRAYFORMULA(IF(REGEXMATCH(D3:D45, ""\(1012\)""), 1, 0))) = 0, ""Available"", SUM(ARRAYFORMULA(IF(REGEXMATCH(D3:D45, ""\(1012\)""), 1, 0))) &gt;= 2, ""Overlapped"")"),"Available")</f>
        <v>Available</v>
      </c>
      <c r="E66" s="21" t="str">
        <f>IFERROR(__xludf.DUMMYFUNCTION("IFS(SUM(ARRAYFORMULA(IF(REGEXMATCH(E3:E45, ""\(1012\)""), 1, 0))) = 1, ""Not Available"", SUM(ARRAYFORMULA(IF(REGEXMATCH(E3:E45, ""\(1012\)""), 1, 0))) = 0, ""Available"", SUM(ARRAYFORMULA(IF(REGEXMATCH(E3:E45, ""\(1012\)""), 1, 0))) &gt;= 2, ""Overlapped"")"),"Not Available")</f>
        <v>Not Available</v>
      </c>
      <c r="F66" s="21" t="str">
        <f>IFERROR(__xludf.DUMMYFUNCTION("IFS(SUM(ARRAYFORMULA(IF(REGEXMATCH(F3:F45, ""\(1012\)""), 1, 0))) = 1, ""Not Available"", SUM(ARRAYFORMULA(IF(REGEXMATCH(F3:F45, ""\(1012\)""), 1, 0))) = 0, ""Available"", SUM(ARRAYFORMULA(IF(REGEXMATCH(F3:F45, ""\(1012\)""), 1, 0))) &gt;= 2, ""Overlapped"")"),"Not Available")</f>
        <v>Not Available</v>
      </c>
      <c r="G66" s="43"/>
      <c r="H66" s="21" t="str">
        <f>IFERROR(__xludf.DUMMYFUNCTION("IFS(SUM(ARRAYFORMULA(IF(REGEXMATCH(H3:H45, ""\(1012\)""), 1, 0))) = 1, ""Not Available"", SUM(ARRAYFORMULA(IF(REGEXMATCH(H3:H45, ""\(1012\)""), 1, 0))) = 0, ""Available"", SUM(ARRAYFORMULA(IF(REGEXMATCH(H3:H45, ""\(1012\)""), 1, 0))) &gt;= 2, ""Overlapped"")"),"Not Available")</f>
        <v>Not Available</v>
      </c>
      <c r="I66" s="21" t="str">
        <f>IFERROR(__xludf.DUMMYFUNCTION("IFS(SUM(ARRAYFORMULA(IF(REGEXMATCH(I3:I45, ""\(1012\)""), 1, 0))) = 1, ""Not Available"", SUM(ARRAYFORMULA(IF(REGEXMATCH(I3:I45, ""\(1012\)""), 1, 0))) = 0, ""Available"", SUM(ARRAYFORMULA(IF(REGEXMATCH(I3:I45, ""\(1012\)""), 1, 0))) &gt;= 2, ""Overlapped"")"),"Not Available")</f>
        <v>Not Available</v>
      </c>
      <c r="J66" s="21" t="str">
        <f>IFERROR(__xludf.DUMMYFUNCTION("IFS(SUM(ARRAYFORMULA(IF(REGEXMATCH(J3:J45, ""\(1012\)""), 1, 0))) = 1, ""Not Available"", SUM(ARRAYFORMULA(IF(REGEXMATCH(J3:J45, ""\(1012\)""), 1, 0))) = 0, ""Available"", SUM(ARRAYFORMULA(IF(REGEXMATCH(J3:J45, ""\(1012\)""), 1, 0))) &gt;= 2, ""Overlapped"")"),"Available")</f>
        <v>Available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18">
        <v>1013.0</v>
      </c>
      <c r="D67" s="53" t="str">
        <f>IFERROR(__xludf.DUMMYFUNCTION("IFS(SUM(ARRAYFORMULA(IF(REGEXMATCH(D3:D45, ""\(1013\)""), 1, 0))) = 1, ""Not Available"", SUM(ARRAYFORMULA(IF(REGEXMATCH(D3:D45, ""\(1013\)""), 1, 0))) = 0, ""Available"", SUM(ARRAYFORMULA(IF(REGEXMATCH(D3:D45, ""\(1013\)""), 1, 0))) &gt;= 2, ""Overlapped"")"),"Not Available")</f>
        <v>Not Available</v>
      </c>
      <c r="E67" s="53" t="str">
        <f>IFERROR(__xludf.DUMMYFUNCTION("IFS(SUM(ARRAYFORMULA(IF(REGEXMATCH(E3:E45, ""\(1013\)""), 1, 0))) = 1, ""Not Available"", SUM(ARRAYFORMULA(IF(REGEXMATCH(E3:E45, ""\(1013\)""), 1, 0))) = 0, ""Available"", SUM(ARRAYFORMULA(IF(REGEXMATCH(E3:E45, ""\(1013\)""), 1, 0))) &gt;= 2, ""Overlapped"")"),"Not Available")</f>
        <v>Not Available</v>
      </c>
      <c r="F67" s="53" t="str">
        <f>IFERROR(__xludf.DUMMYFUNCTION("IFS(SUM(ARRAYFORMULA(IF(REGEXMATCH(F3:F45, ""\(1013\)""), 1, 0))) = 1, ""Not Available"", SUM(ARRAYFORMULA(IF(REGEXMATCH(F3:F45, ""\(1013\)""), 1, 0))) = 0, ""Available"", SUM(ARRAYFORMULA(IF(REGEXMATCH(F3:F45, ""\(1013\)""), 1, 0))) &gt;= 2, ""Overlapped"")"),"Not Available")</f>
        <v>Not Available</v>
      </c>
      <c r="G67" s="54"/>
      <c r="H67" s="53" t="str">
        <f>IFERROR(__xludf.DUMMYFUNCTION("IFS(SUM(ARRAYFORMULA(IF(REGEXMATCH(H3:H45, ""\(1013\)""), 1, 0))) = 1, ""Not Available"", SUM(ARRAYFORMULA(IF(REGEXMATCH(H3:H45, ""\(1013\)""), 1, 0))) = 0, ""Available"", SUM(ARRAYFORMULA(IF(REGEXMATCH(H3:H45, ""\(1013\)""), 1, 0))) &gt;= 2, ""Overlapped"")"),"Not Available")</f>
        <v>Not Available</v>
      </c>
      <c r="I67" s="53" t="str">
        <f>IFERROR(__xludf.DUMMYFUNCTION("IFS(SUM(ARRAYFORMULA(IF(REGEXMATCH(I3:I45, ""\(1013\)""), 1, 0))) = 1, ""Not Available"", SUM(ARRAYFORMULA(IF(REGEXMATCH(I3:I45, ""\(1013\)""), 1, 0))) = 0, ""Available"", SUM(ARRAYFORMULA(IF(REGEXMATCH(I3:I45, ""\(1013\)""), 1, 0))) &gt;= 2, ""Overlapped"")"),"Available")</f>
        <v>Available</v>
      </c>
      <c r="J67" s="53" t="str">
        <f>IFERROR(__xludf.DUMMYFUNCTION("IFS(SUM(ARRAYFORMULA(IF(REGEXMATCH(J3:J45, ""\(1013\)""), 1, 0))) = 1, ""Not Available"", SUM(ARRAYFORMULA(IF(REGEXMATCH(J3:J45, ""\(1013\)""), 1, 0))) = 0, ""Available"", SUM(ARRAYFORMULA(IF(REGEXMATCH(J3:J45, ""\(1013\)""), 1, 0))) &gt;= 2, ""Overlapped"")"),"Available")</f>
        <v>Available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5" t="s">
        <v>63</v>
      </c>
      <c r="D68" s="56" t="str">
        <f>IFERROR(__xludf.DUMMYFUNCTION("IFS(SUM(ARRAYFORMULA(IF(REGEXMATCH(D3:D45, ""\(CNL\)""), 1, 0))) = 1, ""Not Available"", SUM(ARRAYFORMULA(IF(REGEXMATCH(D3:D45, ""\(CNL\)""), 1, 0))) = 0, ""Available"", SUM(ARRAYFORMULA(IF(REGEXMATCH(D3:D45, ""\(CNL\)""), 1, 0))) &gt;= 2, ""Overlapped"")"),"Not Available")</f>
        <v>Not Available</v>
      </c>
      <c r="E68" s="56" t="str">
        <f>IFERROR(__xludf.DUMMYFUNCTION("IFS(SUM(ARRAYFORMULA(IF(REGEXMATCH(E3:E45, ""\(CNL\)""), 1, 0))) = 1, ""Not Available"", SUM(ARRAYFORMULA(IF(REGEXMATCH(E3:E45, ""\(CNL\)""), 1, 0))) = 0, ""Available"", SUM(ARRAYFORMULA(IF(REGEXMATCH(E3:E45, ""\(CNL\)""), 1, 0))) &gt;= 2, ""Overlapped"")"),"Not Available")</f>
        <v>Not Available</v>
      </c>
      <c r="F68" s="56" t="str">
        <f>IFERROR(__xludf.DUMMYFUNCTION("IFS(SUM(ARRAYFORMULA(IF(REGEXMATCH(F3:F45, ""\(CNL\)""), 1, 0))) = 1, ""Not Available"", SUM(ARRAYFORMULA(IF(REGEXMATCH(F3:F45, ""\(CNL\)""), 1, 0))) = 0, ""Available"", SUM(ARRAYFORMULA(IF(REGEXMATCH(F3:F45, ""\(CNL\)""), 1, 0))) &gt;= 2, ""Overlapped"")"),"Not Available")</f>
        <v>Not Available</v>
      </c>
      <c r="G68" s="56"/>
      <c r="H68" s="56" t="str">
        <f>IFERROR(__xludf.DUMMYFUNCTION("IFS(SUM(ARRAYFORMULA(IF(REGEXMATCH(H3:H45, ""\(CNL\)""), 1, 0))) = 1, ""Not Available"", SUM(ARRAYFORMULA(IF(REGEXMATCH(H3:H45, ""\(CNL\)""), 1, 0))) = 0, ""Available"", SUM(ARRAYFORMULA(IF(REGEXMATCH(H3:H45, ""\(CNL\)""), 1, 0))) &gt;= 2, ""Overlapped"")"),"Not Available")</f>
        <v>Not Available</v>
      </c>
      <c r="I68" s="56" t="str">
        <f>IFERROR(__xludf.DUMMYFUNCTION("IFS(SUM(ARRAYFORMULA(IF(REGEXMATCH(I3:I45, ""\(CNL\)""), 1, 0))) = 1, ""Not Available"", SUM(ARRAYFORMULA(IF(REGEXMATCH(I3:I45, ""\(CNL\)""), 1, 0))) = 0, ""Available"", SUM(ARRAYFORMULA(IF(REGEXMATCH(I3:I45, ""\(CNL\)""), 1, 0))) &gt;= 2, ""Overlapped"")"),"Available")</f>
        <v>Available</v>
      </c>
      <c r="J68" s="56" t="str">
        <f>IFERROR(__xludf.DUMMYFUNCTION("IFS(SUM(ARRAYFORMULA(IF(REGEXMATCH(J3:J45, ""\(CNL\)""), 1, 0))) = 1, ""Not Available"", SUM(ARRAYFORMULA(IF(REGEXMATCH(J3:J45, ""\(CNL\)""), 1, 0))) = 0, ""Available"", SUM(ARRAYFORMULA(IF(REGEXMATCH(J3:J45, ""\(CNL\)""), 1, 0))) &gt;= 2, ""Overlapped"")"),"Available")</f>
        <v>Available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"/>
      <c r="B69" s="5"/>
      <c r="C69" s="58" t="s">
        <v>64</v>
      </c>
      <c r="D69" s="52" t="str">
        <f>IFERROR(__xludf.DUMMYFUNCTION("IFS(SUM(ARRAYFORMULA(IF(REGEXMATCH(D3:D45, ""\(SEL\)""), 1, 0))) = 1, ""Not Available"", SUM(ARRAYFORMULA(IF(REGEXMATCH(D3:D45, ""\(SEL\)""), 1, 0))) = 0, ""Available"", SUM(ARRAYFORMULA(IF(REGEXMATCH(D3:D45, ""\(SEL\)""), 1, 0))) &gt;= 2, ""Overlapped"")"),"Available")</f>
        <v>Available</v>
      </c>
      <c r="E69" s="52" t="str">
        <f>IFERROR(__xludf.DUMMYFUNCTION("IFS(SUM(ARRAYFORMULA(IF(REGEXMATCH(E3:E45, ""\(SEL\)""), 1, 0))) = 1, ""Not Available"", SUM(ARRAYFORMULA(IF(REGEXMATCH(E3:E45, ""\(SEL\)""), 1, 0))) = 0, ""Available"", SUM(ARRAYFORMULA(IF(REGEXMATCH(E3:E45, ""\(SEL\)""), 1, 0))) &gt;= 2, ""Overlapped"")"),"Not Available")</f>
        <v>Not Available</v>
      </c>
      <c r="F69" s="52" t="str">
        <f>IFERROR(__xludf.DUMMYFUNCTION("IFS(SUM(ARRAYFORMULA(IF(REGEXMATCH(F3:F45, ""\(SEL\)""), 1, 0))) = 1, ""Not Available"", SUM(ARRAYFORMULA(IF(REGEXMATCH(F3:F45, ""\(SEL\)""), 1, 0))) = 0, ""Available"", SUM(ARRAYFORMULA(IF(REGEXMATCH(F3:F45, ""\(SEL\)""), 1, 0))) &gt;= 2, ""Overlapped"")"),"Available")</f>
        <v>Available</v>
      </c>
      <c r="G69" s="43"/>
      <c r="H69" s="52" t="str">
        <f>IFERROR(__xludf.DUMMYFUNCTION("IFS(SUM(ARRAYFORMULA(IF(REGEXMATCH(H3:H45, ""\(SEL\)""), 1, 0))) = 1, ""Not Available"", SUM(ARRAYFORMULA(IF(REGEXMATCH(H3:H45, ""\(SEL\)""), 1, 0))) = 0, ""Available"", SUM(ARRAYFORMULA(IF(REGEXMATCH(H3:H45, ""\(SEL\)""), 1, 0))) &gt;= 2, ""Overlapped"")"),"Not Available")</f>
        <v>Not Available</v>
      </c>
      <c r="I69" s="52" t="str">
        <f>IFERROR(__xludf.DUMMYFUNCTION("IFS(SUM(ARRAYFORMULA(IF(REGEXMATCH(I3:I45, ""\(SEL\)""), 1, 0))) = 1, ""Not Available"", SUM(ARRAYFORMULA(IF(REGEXMATCH(I3:I45, ""\(SEL\)""), 1, 0))) = 0, ""Available"", SUM(ARRAYFORMULA(IF(REGEXMATCH(I3:I45, ""\(SEL\)""), 1, 0))) &gt;= 2, ""Overlapped"")"),"Available")</f>
        <v>Available</v>
      </c>
      <c r="J69" s="52" t="str">
        <f>IFERROR(__xludf.DUMMYFUNCTION("IFS(SUM(ARRAYFORMULA(IF(REGEXMATCH(J3:J45, ""\(SEL\)""), 1, 0))) = 1, ""Not Available"", SUM(ARRAYFORMULA(IF(REGEXMATCH(J3:J45, ""\(SEL\)""), 1, 0))) = 0, ""Available"", SUM(ARRAYFORMULA(IF(REGEXMATCH(J3:J45, ""\(SEL\)""), 1, 0))) &gt;= 2, ""Overlapped"")"),"Available")</f>
        <v>Available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8" t="s">
        <v>65</v>
      </c>
      <c r="D70" s="21" t="str">
        <f>IFERROR(__xludf.DUMMYFUNCTION("IFS(SUM(ARRAYFORMULA(IF(REGEXMATCH(D3:D45, ""\(BCL\)""), 1, 0))) = 1, ""Not Available"", SUM(ARRAYFORMULA(IF(REGEXMATCH(D3:D45, ""\(BCL\)""), 1, 0))) = 0, ""Available"", SUM(ARRAYFORMULA(IF(REGEXMATCH(D3:D45, ""\(BCL\)""), 1, 0))) &gt;= 2, ""Overlapped"")"),"Available")</f>
        <v>Available</v>
      </c>
      <c r="E70" s="21" t="str">
        <f>IFERROR(__xludf.DUMMYFUNCTION("IFS(SUM(ARRAYFORMULA(IF(REGEXMATCH(E3:E45, ""\(BCL\)""), 1, 0))) = 1, ""Not Available"", SUM(ARRAYFORMULA(IF(REGEXMATCH(E3:E45, ""\(BCL\)""), 1, 0))) = 0, ""Available"", SUM(ARRAYFORMULA(IF(REGEXMATCH(E3:E45, ""\(BCL\)""), 1, 0))) &gt;= 2, ""Overlapped"")"),"Not Available")</f>
        <v>Not Available</v>
      </c>
      <c r="F70" s="21" t="str">
        <f>IFERROR(__xludf.DUMMYFUNCTION("IFS(SUM(ARRAYFORMULA(IF(REGEXMATCH(F3:F45, ""\(BCL\)""), 1, 0))) = 1, ""Not Available"", SUM(ARRAYFORMULA(IF(REGEXMATCH(F3:F45, ""\(BCL\)""), 1, 0))) = 0, ""Available"", SUM(ARRAYFORMULA(IF(REGEXMATCH(F3:F45, ""\(BCL\)""), 1, 0))) &gt;= 2, ""Overlapped"")"),"Not Available")</f>
        <v>Not Available</v>
      </c>
      <c r="G70" s="43"/>
      <c r="H70" s="21" t="str">
        <f>IFERROR(__xludf.DUMMYFUNCTION("IFS(SUM(ARRAYFORMULA(IF(REGEXMATCH(H3:H45, ""\(BCL\)""), 1, 0))) = 1, ""Not Available"", SUM(ARRAYFORMULA(IF(REGEXMATCH(H3:H45, ""\(BCL\)""), 1, 0))) = 0, ""Available"", SUM(ARRAYFORMULA(IF(REGEXMATCH(H3:H45, ""\(BCL\)""), 1, 0))) &gt;= 2, ""Overlapped"")"),"Not Available")</f>
        <v>Not Available</v>
      </c>
      <c r="I70" s="21" t="str">
        <f>IFERROR(__xludf.DUMMYFUNCTION("IFS(SUM(ARRAYFORMULA(IF(REGEXMATCH(I3:I45, ""\(BCL\)""), 1, 0))) = 1, ""Not Available"", SUM(ARRAYFORMULA(IF(REGEXMATCH(I3:I45, ""\(BCL\)""), 1, 0))) = 0, ""Available"", SUM(ARRAYFORMULA(IF(REGEXMATCH(I3:I45, ""\(BCL\)""), 1, 0))) &gt;= 2, ""Overlapped"")"),"Not Available")</f>
        <v>Not Available</v>
      </c>
      <c r="J70" s="21" t="str">
        <f>IFERROR(__xludf.DUMMYFUNCTION("IFS(SUM(ARRAYFORMULA(IF(REGEXMATCH(J3:J45, ""\(BCL\)""), 1, 0))) = 1, ""Not Available"", SUM(ARRAYFORMULA(IF(REGEXMATCH(J3:J45, ""\(BCL\)""), 1, 0))) = 0, ""Available"", SUM(ARRAYFORMULA(IF(REGEXMATCH(J3:J45, ""\(BCL\)""), 1, 0))) &gt;= 2, ""Overlapped"")"),"Available")</f>
        <v>Available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8" t="s">
        <v>66</v>
      </c>
      <c r="D71" s="21" t="str">
        <f>IFERROR(__xludf.DUMMYFUNCTION("IFS(SUM(ARRAYFORMULA(IF(REGEXMATCH(D3:D45, ""\(DMSL\)""), 1, 0))) = 1, ""Not Available"", SUM(ARRAYFORMULA(IF(REGEXMATCH(D3:D45, ""\(DMSL\)""), 1, 0))) = 0, ""Available"", SUM(ARRAYFORMULA(IF(REGEXMATCH(D3:D45, ""\(DMSL\)""), 1, 0))) &gt;= 2, ""Overlapped"")"),"Not Available")</f>
        <v>Not Available</v>
      </c>
      <c r="E71" s="21" t="str">
        <f>IFERROR(__xludf.DUMMYFUNCTION("IFS(SUM(ARRAYFORMULA(IF(REGEXMATCH(E3:E45, ""\(DMSL\)""), 1, 0))) = 1, ""Not Available"", SUM(ARRAYFORMULA(IF(REGEXMATCH(E3:E45, ""\(DMSL\)""), 1, 0))) = 0, ""Available"", SUM(ARRAYFORMULA(IF(REGEXMATCH(E3:E45, ""\(DMSL\)""), 1, 0))) &gt;= 2, ""Overlapped"")"),"Not Available")</f>
        <v>Not Available</v>
      </c>
      <c r="F71" s="21" t="str">
        <f>IFERROR(__xludf.DUMMYFUNCTION("IFS(SUM(ARRAYFORMULA(IF(REGEXMATCH(F3:F45, ""\(DMSL\)""), 1, 0))) = 1, ""Not Available"", SUM(ARRAYFORMULA(IF(REGEXMATCH(F3:F45, ""\(DMSL\)""), 1, 0))) = 0, ""Available"", SUM(ARRAYFORMULA(IF(REGEXMATCH(F3:F45, ""\(DMSL\)""), 1, 0))) &gt;= 2, ""Overlapped"")"),"Available")</f>
        <v>Available</v>
      </c>
      <c r="G71" s="43"/>
      <c r="H71" s="21" t="str">
        <f>IFERROR(__xludf.DUMMYFUNCTION("IFS(SUM(ARRAYFORMULA(IF(REGEXMATCH(H3:H45, ""\(DMSL\)""), 1, 0))) = 1, ""Not Available"", SUM(ARRAYFORMULA(IF(REGEXMATCH(H3:H45, ""\(DMSL\)""), 1, 0))) = 0, ""Available"", SUM(ARRAYFORMULA(IF(REGEXMATCH(H3:H45, ""\(DMSL\)""), 1, 0))) &gt;= 2, ""Overlapped"")"),"Not Available")</f>
        <v>Not Available</v>
      </c>
      <c r="I71" s="21" t="str">
        <f>IFERROR(__xludf.DUMMYFUNCTION("IFS(SUM(ARRAYFORMULA(IF(REGEXMATCH(I3:I45, ""\(DMSL\)""), 1, 0))) = 1, ""Not Available"", SUM(ARRAYFORMULA(IF(REGEXMATCH(I3:I45, ""\(DMSL\)""), 1, 0))) = 0, ""Available"", SUM(ARRAYFORMULA(IF(REGEXMATCH(I3:I45, ""\(DMSL\)""), 1, 0))) &gt;= 2, ""Overlapped"")"),"Not Available")</f>
        <v>Not Available</v>
      </c>
      <c r="J71" s="21" t="str">
        <f>IFERROR(__xludf.DUMMYFUNCTION("IFS(SUM(ARRAYFORMULA(IF(REGEXMATCH(J3:J45, ""\(DMSL\)""), 1, 0))) = 1, ""Not Available"", SUM(ARRAYFORMULA(IF(REGEXMATCH(J3:J45, ""\(DMSL\)""), 1, 0))) = 0, ""Available"", SUM(ARRAYFORMULA(IF(REGEXMATCH(J3:J45, ""\(DMSL\)""), 1, 0))) &gt;= 2, ""Overlapped"")"),"Not Available")</f>
        <v>Not Available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9" t="s">
        <v>67</v>
      </c>
      <c r="D72" s="60" t="str">
        <f>IFERROR(__xludf.DUMMYFUNCTION("IFS(SUM(ARRAYFORMULA(IF(REGEXMATCH(D3:D45, ""\(DSAL\)""), 1, 0))) = 1, ""Not Available"", SUM(ARRAYFORMULA(IF(REGEXMATCH(D3:D45, ""\(DSAL\)""), 1, 0))) = 0, ""Available"", SUM(ARRAYFORMULA(IF(REGEXMATCH(D3:D45, ""\(DSAL\)""), 1, 0))) &gt;= 2, ""Overlapped"")"),"Not Available")</f>
        <v>Not Available</v>
      </c>
      <c r="E72" s="60" t="str">
        <f>IFERROR(__xludf.DUMMYFUNCTION("IFS(SUM(ARRAYFORMULA(IF(REGEXMATCH(E3:E45, ""\(DSAL\)""), 1, 0))) = 1, ""Not Available"", SUM(ARRAYFORMULA(IF(REGEXMATCH(E3:E45, ""\(DSAL\)""), 1, 0))) = 0, ""Available"", SUM(ARRAYFORMULA(IF(REGEXMATCH(E3:E45, ""\(DSAL\)""), 1, 0))) &gt;= 2, ""Overlapped"")"),"Available")</f>
        <v>Available</v>
      </c>
      <c r="F72" s="60" t="str">
        <f>IFERROR(__xludf.DUMMYFUNCTION("IFS(SUM(ARRAYFORMULA(IF(REGEXMATCH(F3:F45, ""\(DSAL\)""), 1, 0))) = 1, ""Not Available"", SUM(ARRAYFORMULA(IF(REGEXMATCH(F3:F45, ""\(DSAL\)""), 1, 0))) = 0, ""Available"", SUM(ARRAYFORMULA(IF(REGEXMATCH(F3:F45, ""\(DSAL\)""), 1, 0))) &gt;= 2, ""Overlapped"")"),"Not Available")</f>
        <v>Not Available</v>
      </c>
      <c r="G72" s="61"/>
      <c r="H72" s="60" t="str">
        <f>IFERROR(__xludf.DUMMYFUNCTION("IFS(SUM(ARRAYFORMULA(IF(REGEXMATCH(H3:H45, ""\(DSAL\)""), 1, 0))) = 1, ""Not Available"", SUM(ARRAYFORMULA(IF(REGEXMATCH(H3:H45, ""\(DSAL\)""), 1, 0))) = 0, ""Available"", SUM(ARRAYFORMULA(IF(REGEXMATCH(H3:H45, ""\(DSAL\)""), 1, 0))) &gt;= 2, ""Overlapped"")"),"Not Available")</f>
        <v>Not Available</v>
      </c>
      <c r="I72" s="60" t="str">
        <f>IFERROR(__xludf.DUMMYFUNCTION("IFS(SUM(ARRAYFORMULA(IF(REGEXMATCH(I3:I45, ""\(DSAL\)""), 1, 0))) = 1, ""Not Available"", SUM(ARRAYFORMULA(IF(REGEXMATCH(I3:I45, ""\(DSAL\)""), 1, 0))) = 0, ""Available"", SUM(ARRAYFORMULA(IF(REGEXMATCH(I3:I45, ""\(DSAL\)""), 1, 0))) &gt;= 2, ""Overlapped"")"),"Not Available")</f>
        <v>Not Available</v>
      </c>
      <c r="J72" s="60" t="str">
        <f>IFERROR(__xludf.DUMMYFUNCTION("IFS(SUM(ARRAYFORMULA(IF(REGEXMATCH(J3:J45, ""\(DSAL\)""), 1, 0))) = 1, ""Not Available"", SUM(ARRAYFORMULA(IF(REGEXMATCH(J3:J45, ""\(DSAL\)""), 1, 0))) = 0, ""Available"", SUM(ARRAYFORMULA(IF(REGEXMATCH(J3:J45, ""\(DSAL\)""), 1, 0))) &gt;= 2, ""Overlapped"")"),"Available")</f>
        <v>Available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62" t="s">
        <v>68</v>
      </c>
      <c r="D73" s="63" t="str">
        <f>IFERROR(__xludf.DUMMYFUNCTION("IFS(SUM(ARRAYFORMULA(IF(REGEXMATCH(D3:D45, ""\(MIL\)""), 1, 0))) = 1, ""Not Available"", SUM(ARRAYFORMULA(IF(REGEXMATCH(D3:D45, ""\(MIL\)""), 1, 0))) = 0, ""Available"", SUM(ARRAYFORMULA(IF(REGEXMATCH(D3:D45, ""\(MIL\)""), 1, 0))) &gt;= 2, ""Overlapped"")"),"Not Available")</f>
        <v>Not Available</v>
      </c>
      <c r="E73" s="63" t="str">
        <f>IFERROR(__xludf.DUMMYFUNCTION("IFS(SUM(ARRAYFORMULA(IF(REGEXMATCH(E3:E45, ""\(MIL\)""), 1, 0))) = 1, ""Not Available"", SUM(ARRAYFORMULA(IF(REGEXMATCH(E3:E45, ""\(MIL\)""), 1, 0))) = 0, ""Available"", SUM(ARRAYFORMULA(IF(REGEXMATCH(E3:E45, ""\(MIL\)""), 1, 0))) &gt;= 2, ""Overlapped"")"),"Not Available")</f>
        <v>Not Available</v>
      </c>
      <c r="F73" s="63" t="str">
        <f>IFERROR(__xludf.DUMMYFUNCTION("IFS(SUM(ARRAYFORMULA(IF(REGEXMATCH(F3:F45, ""\(MIL\)""), 1, 0))) = 1, ""Not Available"", SUM(ARRAYFORMULA(IF(REGEXMATCH(F3:F45, ""\(MIL\)""), 1, 0))) = 0, ""Available"", SUM(ARRAYFORMULA(IF(REGEXMATCH(F3:F45, ""\(MIL\)""), 1, 0))) &gt;= 2, ""Overlapped"")"),"Not Available")</f>
        <v>Not Available</v>
      </c>
      <c r="G73" s="64"/>
      <c r="H73" s="63" t="str">
        <f>IFERROR(__xludf.DUMMYFUNCTION("IFS(SUM(ARRAYFORMULA(IF(REGEXMATCH(H3:H45, ""\(MIL\)""), 1, 0))) = 1, ""Not Available"", SUM(ARRAYFORMULA(IF(REGEXMATCH(H3:H45, ""\(MIL\)""), 1, 0))) = 0, ""Available"", SUM(ARRAYFORMULA(IF(REGEXMATCH(H3:H45, ""\(MIL\)""), 1, 0))) &gt;= 2, ""Overlapped"")"),"Not Available")</f>
        <v>Not Available</v>
      </c>
      <c r="I73" s="63" t="str">
        <f>IFERROR(__xludf.DUMMYFUNCTION("IFS(SUM(ARRAYFORMULA(IF(REGEXMATCH(I3:I45, ""\(MIL\)""), 1, 0))) = 1, ""Not Available"", SUM(ARRAYFORMULA(IF(REGEXMATCH(I3:I45, ""\(MIL\)""), 1, 0))) = 0, ""Available"", SUM(ARRAYFORMULA(IF(REGEXMATCH(I3:I45, ""\(MIL\)""), 1, 0))) &gt;= 2, ""Overlapped"")"),"Available")</f>
        <v>Available</v>
      </c>
      <c r="J73" s="63" t="str">
        <f>IFERROR(__xludf.DUMMYFUNCTION("IFS(SUM(ARRAYFORMULA(IF(REGEXMATCH(J3:J45, ""\(MIL\)""), 1, 0))) = 1, ""Not Available"", SUM(ARRAYFORMULA(IF(REGEXMATCH(J3:J45, ""\(MIL\)""), 1, 0))) = 0, ""Available"", SUM(ARRAYFORMULA(IF(REGEXMATCH(J3:J45, ""\(MIL\)""), 1, 0))) &gt;= 2, ""Overlapped"")"),"Available")</f>
        <v>Available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21" t="s">
        <v>69</v>
      </c>
      <c r="D74" s="52" t="str">
        <f>IFERROR(__xludf.DUMMYFUNCTION("IFS(SUM(ARRAYFORMULA(IF(REGEXMATCH(D3:D45, ""\(EEL\)""), 1, 0))) = 1, ""Not Available"", SUM(ARRAYFORMULA(IF(REGEXMATCH(D3:D45, ""\(EEL\)""), 1, 0))) = 0, ""Available"", SUM(ARRAYFORMULA(IF(REGEXMATCH(D3:D45, ""\(EEL\)""), 1, 0))) &gt;= 2, ""Overlapped"")"),"Not Available")</f>
        <v>Not Available</v>
      </c>
      <c r="E74" s="52" t="str">
        <f>IFERROR(__xludf.DUMMYFUNCTION("IFS(SUM(ARRAYFORMULA(IF(REGEXMATCH(E3:E45, ""\(EEL\)""), 1, 0))) = 1, ""Not Available"", SUM(ARRAYFORMULA(IF(REGEXMATCH(E3:E45, ""\(EEL\)""), 1, 0))) = 0, ""Available"", SUM(ARRAYFORMULA(IF(REGEXMATCH(E3:E45, ""\(EEL\)""), 1, 0))) &gt;= 2, ""Overlapped"")"),"Not Available")</f>
        <v>Not Available</v>
      </c>
      <c r="F74" s="52" t="str">
        <f>IFERROR(__xludf.DUMMYFUNCTION("IFS(SUM(ARRAYFORMULA(IF(REGEXMATCH(F3:F45, ""\(EEL\)""), 1, 0))) = 1, ""Not Available"", SUM(ARRAYFORMULA(IF(REGEXMATCH(F3:F45, ""\(EEL\)""), 1, 0))) = 0, ""Available"", SUM(ARRAYFORMULA(IF(REGEXMATCH(F3:F45, ""\(EEL\)""), 1, 0))) &gt;= 2, ""Overlapped"")"),"Not Available")</f>
        <v>Not Available</v>
      </c>
      <c r="G74" s="43"/>
      <c r="H74" s="52" t="str">
        <f>IFERROR(__xludf.DUMMYFUNCTION("IFS(SUM(ARRAYFORMULA(IF(REGEXMATCH(H3:H45, ""\(EEL\)""), 1, 0))) = 1, ""Not Available"", SUM(ARRAYFORMULA(IF(REGEXMATCH(H3:H45, ""\(EEL\)""), 1, 0))) = 0, ""Available"", SUM(ARRAYFORMULA(IF(REGEXMATCH(H3:H45, ""\(EEL\)""), 1, 0))) &gt;= 2, ""Overlapped"")"),"Not Available")</f>
        <v>Not Available</v>
      </c>
      <c r="I74" s="52" t="str">
        <f>IFERROR(__xludf.DUMMYFUNCTION("IFS(SUM(ARRAYFORMULA(IF(REGEXMATCH(I3:I45, ""\(EEL\)""), 1, 0))) = 1, ""Not Available"", SUM(ARRAYFORMULA(IF(REGEXMATCH(I3:I45, ""\(EEL\)""), 1, 0))) = 0, ""Available"", SUM(ARRAYFORMULA(IF(REGEXMATCH(I3:I45, ""\(EEL\)""), 1, 0))) &gt;= 2, ""Overlapped"")"),"Not Available")</f>
        <v>Not Available</v>
      </c>
      <c r="J74" s="52" t="str">
        <f>IFERROR(__xludf.DUMMYFUNCTION("IFS(SUM(ARRAYFORMULA(IF(REGEXMATCH(J3:J45, ""\(EEL\)""), 1, 0))) = 1, ""Not Available"", SUM(ARRAYFORMULA(IF(REGEXMATCH(J3:J45, ""\(EEL\)""), 1, 0))) = 0, ""Available"", SUM(ARRAYFORMULA(IF(REGEXMATCH(J3:J45, ""\(EEL\)""), 1, 0))) &gt;= 2, ""Overlapped"")"),"Available")</f>
        <v>Available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22" t="s">
        <v>70</v>
      </c>
      <c r="D75" s="52" t="str">
        <f>IFERROR(__xludf.DUMMYFUNCTION("IFS(SUM(ARRAYFORMULA(IF(REGEXMATCH(D3:D45, ""\(DSCAL\)""), 1, 0))) = 1, ""Not Available"", SUM(ARRAYFORMULA(IF(REGEXMATCH(D3:D45, ""\(DSCAL\)""), 1, 0))) = 0, ""Available"", SUM(ARRAYFORMULA(IF(REGEXMATCH(D3:D45, ""\(DSCAL\)""), 1, 0))) &gt;= 2, ""Overlapped"&amp;""")"),"Available")</f>
        <v>Available</v>
      </c>
      <c r="E75" s="52" t="str">
        <f>IFERROR(__xludf.DUMMYFUNCTION("IFS(SUM(ARRAYFORMULA(IF(REGEXMATCH(E3:E45, ""\(DSCAL\)""), 1, 0))) = 1, ""Not Available"", SUM(ARRAYFORMULA(IF(REGEXMATCH(E3:E45, ""\(DSCAL\)""), 1, 0))) = 0, ""Available"", SUM(ARRAYFORMULA(IF(REGEXMATCH(E3:E45, ""\(DSCAL\)""), 1, 0))) &gt;= 2, ""Overlapped"&amp;""")"),"Not Available")</f>
        <v>Not Available</v>
      </c>
      <c r="F75" s="52" t="str">
        <f>IFERROR(__xludf.DUMMYFUNCTION("IFS(SUM(ARRAYFORMULA(IF(REGEXMATCH(F3:F45, ""\(DSCAL\)""), 1, 0))) = 1, ""Not Available"", SUM(ARRAYFORMULA(IF(REGEXMATCH(F3:F45, ""\(DSCAL\)""), 1, 0))) = 0, ""Available"", SUM(ARRAYFORMULA(IF(REGEXMATCH(F3:F45, ""\(DSCAL\)""), 1, 0))) &gt;= 2, ""Overlapped"&amp;""")"),"Not Available")</f>
        <v>Not Available</v>
      </c>
      <c r="G75" s="43"/>
      <c r="H75" s="52" t="str">
        <f>IFERROR(__xludf.DUMMYFUNCTION("IFS(SUM(ARRAYFORMULA(IF(REGEXMATCH(H3:H45, ""\(DSCAL\)""), 1, 0))) = 1, ""Not Available"", SUM(ARRAYFORMULA(IF(REGEXMATCH(H3:H45, ""\(DSCAL\)""), 1, 0))) = 0, ""Available"", SUM(ARRAYFORMULA(IF(REGEXMATCH(H3:H45, ""\(DSCAL\)""), 1, 0))) &gt;= 2, ""Overlapped"&amp;""")"),"Not Available")</f>
        <v>Not Available</v>
      </c>
      <c r="I75" s="52" t="str">
        <f>IFERROR(__xludf.DUMMYFUNCTION("IFS(SUM(ARRAYFORMULA(IF(REGEXMATCH(I3:I45, ""\(DSCAL\)""), 1, 0))) = 1, ""Not Available"", SUM(ARRAYFORMULA(IF(REGEXMATCH(I3:I45, ""\(DSCAL\)""), 1, 0))) = 0, ""Available"", SUM(ARRAYFORMULA(IF(REGEXMATCH(I3:I45, ""\(DSCAL\)""), 1, 0))) &gt;= 2, ""Overlapped"&amp;""")"),"Available")</f>
        <v>Available</v>
      </c>
      <c r="J75" s="52" t="str">
        <f>IFERROR(__xludf.DUMMYFUNCTION("IFS(SUM(ARRAYFORMULA(IF(REGEXMATCH(J3:J45, ""\(DSCAL\)""), 1, 0))) = 1, ""Not Available"", SUM(ARRAYFORMULA(IF(REGEXMATCH(J3:J45, ""\(DSCAL\)""), 1, 0))) = 0, ""Available"", SUM(ARRAYFORMULA(IF(REGEXMATCH(J3:J45, ""\(DSCAL\)""), 1, 0))) &gt;= 2, ""Overlapped"&amp;""")"),"Available")</f>
        <v>Available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</sheetData>
  <mergeCells count="24">
    <mergeCell ref="B40:B44"/>
    <mergeCell ref="D48:J48"/>
    <mergeCell ref="A1:A2"/>
    <mergeCell ref="C1:C2"/>
    <mergeCell ref="D1:J1"/>
    <mergeCell ref="A3:A45"/>
    <mergeCell ref="G3:G45"/>
    <mergeCell ref="E19:F19"/>
    <mergeCell ref="H22:I22"/>
    <mergeCell ref="B10:B12"/>
    <mergeCell ref="F10:F11"/>
    <mergeCell ref="B13:B19"/>
    <mergeCell ref="D18:E18"/>
    <mergeCell ref="B3:B9"/>
    <mergeCell ref="B20:B23"/>
    <mergeCell ref="B1:B2"/>
    <mergeCell ref="B24:B29"/>
    <mergeCell ref="E25:F25"/>
    <mergeCell ref="D29:E29"/>
    <mergeCell ref="B30:B31"/>
    <mergeCell ref="H31:I31"/>
    <mergeCell ref="B32:B37"/>
    <mergeCell ref="B38:B39"/>
    <mergeCell ref="C48:C49"/>
  </mergeCells>
  <conditionalFormatting sqref="E26">
    <cfRule type="containsText" dxfId="1" priority="1" operator="containsText" text="[AIM]">
      <formula>NOT(ISERROR(SEARCH(("[AIM]"),(E26))))</formula>
    </cfRule>
  </conditionalFormatting>
  <conditionalFormatting sqref="E26">
    <cfRule type="containsText" dxfId="1" priority="2" operator="containsText" text="[JI]">
      <formula>NOT(ISERROR(SEARCH(("[JI]"),(E26))))</formula>
    </cfRule>
  </conditionalFormatting>
  <conditionalFormatting sqref="E26">
    <cfRule type="containsText" dxfId="1" priority="3" operator="containsText" text="[DD]">
      <formula>NOT(ISERROR(SEARCH(("[DD]"),(E26))))</formula>
    </cfRule>
  </conditionalFormatting>
  <conditionalFormatting sqref="E26">
    <cfRule type="containsText" dxfId="1" priority="4" operator="containsText" text="[MAH]">
      <formula>NOT(ISERROR(SEARCH(("[MAH]"),(E26))))</formula>
    </cfRule>
  </conditionalFormatting>
  <conditionalFormatting sqref="E26">
    <cfRule type="containsText" dxfId="3" priority="5" operator="containsText" text="[ECO]">
      <formula>NOT(ISERROR(SEARCH(("[ECO]"),(E26))))</formula>
    </cfRule>
  </conditionalFormatting>
  <conditionalFormatting sqref="E26">
    <cfRule type="containsText" dxfId="1" priority="6" operator="containsText" text="[RUM]">
      <formula>NOT(ISERROR(SEARCH(("[RUM]"),(E26))))</formula>
    </cfRule>
  </conditionalFormatting>
  <conditionalFormatting sqref="E26">
    <cfRule type="containsText" dxfId="1" priority="7" operator="containsText" text="[EH]">
      <formula>NOT(ISERROR(SEARCH(("[EH]"),(E26))))</formula>
    </cfRule>
  </conditionalFormatting>
  <conditionalFormatting sqref="E26">
    <cfRule type="containsText" dxfId="1" priority="8" operator="containsText" text="[BSH]">
      <formula>NOT(ISERROR(SEARCH(("[BSH]"),(E26))))</formula>
    </cfRule>
  </conditionalFormatting>
  <conditionalFormatting sqref="E26">
    <cfRule type="containsText" dxfId="3" priority="9" operator="containsText" text="BAN">
      <formula>NOT(ISERROR(SEARCH(("BAN"),(E26))))</formula>
    </cfRule>
  </conditionalFormatting>
  <conditionalFormatting sqref="E26">
    <cfRule type="containsText" dxfId="2" priority="10" operator="containsText" text="[GR]">
      <formula>NOT(ISERROR(SEARCH(("[GR]"),(E26))))</formula>
    </cfRule>
  </conditionalFormatting>
  <conditionalFormatting sqref="E26">
    <cfRule type="containsText" dxfId="1" priority="11" operator="containsText" text="[NIM]">
      <formula>NOT(ISERROR(SEARCH(("[NIM]"),(E26))))</formula>
    </cfRule>
  </conditionalFormatting>
  <conditionalFormatting sqref="E26">
    <cfRule type="containsText" dxfId="1" priority="12" operator="containsText" text="CHE-1262">
      <formula>NOT(ISERROR(SEARCH(("CHE-1262"),(E26))))</formula>
    </cfRule>
  </conditionalFormatting>
  <conditionalFormatting sqref="E26">
    <cfRule type="containsText" dxfId="1" priority="13" operator="containsText" text="[SKC]">
      <formula>NOT(ISERROR(SEARCH(("[SKC]"),(E26))))</formula>
    </cfRule>
  </conditionalFormatting>
  <conditionalFormatting sqref="E26">
    <cfRule type="containsText" dxfId="1" priority="14" operator="containsText" text="[MAR]">
      <formula>NOT(ISERROR(SEARCH(("[MAR]"),(E26))))</formula>
    </cfRule>
  </conditionalFormatting>
  <conditionalFormatting sqref="E26">
    <cfRule type="containsText" dxfId="3" priority="15" operator="containsText" text="ENG">
      <formula>NOT(ISERROR(SEARCH(("ENG"),(E26))))</formula>
    </cfRule>
  </conditionalFormatting>
  <conditionalFormatting sqref="E26">
    <cfRule type="containsText" dxfId="1" priority="16" operator="containsText" text="[GR]">
      <formula>NOT(ISERROR(SEARCH(("[GR]"),(E26))))</formula>
    </cfRule>
  </conditionalFormatting>
  <conditionalFormatting sqref="E26">
    <cfRule type="expression" dxfId="9" priority="17">
      <formula>REGEXMATCH(E26, "(?i)(ECO|BAN|ENG)")</formula>
    </cfRule>
  </conditionalFormatting>
  <conditionalFormatting sqref="E26">
    <cfRule type="expression" dxfId="1" priority="18">
      <formula>REGEXMATCH(E26, "(?i)(BSH|JI|MFH|MMI|JEH|SKC|EH|IAK|JH|GR|MHI|ABP|SZ)")</formula>
    </cfRule>
  </conditionalFormatting>
  <conditionalFormatting sqref="E26">
    <cfRule type="expression" dxfId="10" priority="19">
      <formula>REGEXMATCH(E26, "(?i)(SHS|MMR|DMA|JC|ATQ|MTK|FTN|MFI)")</formula>
    </cfRule>
  </conditionalFormatting>
  <conditionalFormatting sqref="I23">
    <cfRule type="expression" dxfId="9" priority="20">
      <formula>REGEXMATCH(I23, "(?i)(ECO|BAN|ENG)")</formula>
    </cfRule>
  </conditionalFormatting>
  <conditionalFormatting sqref="I23">
    <cfRule type="expression" dxfId="1" priority="21">
      <formula>REGEXMATCH(I23, "(?i)(BSH|JI|MFH|MMI|JEH|SKC|EH|IAK|JH|GR|MHI|ABP|SZ)")</formula>
    </cfRule>
  </conditionalFormatting>
  <conditionalFormatting sqref="I23">
    <cfRule type="expression" dxfId="10" priority="22">
      <formula>REGEXMATCH(I23, "(?i)(SHS|MMR|DMA|JC|SAM|MTK|FTN|MFI)")</formula>
    </cfRule>
  </conditionalFormatting>
  <conditionalFormatting sqref="D27">
    <cfRule type="expression" dxfId="9" priority="23">
      <formula>REGEXMATCH(D27, "(?i)(ECO|BAN|ENG)")</formula>
    </cfRule>
  </conditionalFormatting>
  <conditionalFormatting sqref="D27">
    <cfRule type="expression" dxfId="1" priority="24">
      <formula>REGEXMATCH(D27, "(?i)(BSH|JI|MFH|MMI|JEH|SKC|EH|IAK|JH|GR|MHI|ABP|SZ)")</formula>
    </cfRule>
  </conditionalFormatting>
  <conditionalFormatting sqref="D27">
    <cfRule type="expression" dxfId="10" priority="25">
      <formula>REGEXMATCH(D27, "(?i)(SHS|MMR|DMA|JC|SAM|MTK|FTN|MFI)")</formula>
    </cfRule>
  </conditionalFormatting>
  <conditionalFormatting sqref="H38">
    <cfRule type="containsText" dxfId="1" priority="26" operator="containsText" text="[KIM]">
      <formula>NOT(ISERROR(SEARCH(("[KIM]"),(H38))))</formula>
    </cfRule>
  </conditionalFormatting>
  <conditionalFormatting sqref="H38">
    <cfRule type="containsText" dxfId="1" priority="27" operator="containsText" text="[AU]">
      <formula>NOT(ISERROR(SEARCH(("[AU]"),(H38))))</formula>
    </cfRule>
  </conditionalFormatting>
  <conditionalFormatting sqref="H38">
    <cfRule type="containsText" dxfId="1" priority="28" operator="containsText" text="[IFF]">
      <formula>NOT(ISERROR(SEARCH(("[IFF]"),(H38))))</formula>
    </cfRule>
  </conditionalFormatting>
  <conditionalFormatting sqref="H38">
    <cfRule type="containsText" dxfId="1" priority="29" operator="containsText" text="[AT]">
      <formula>NOT(ISERROR(SEARCH(("[AT]"),(H38))))</formula>
    </cfRule>
  </conditionalFormatting>
  <conditionalFormatting sqref="H38">
    <cfRule type="containsText" dxfId="1" priority="30" operator="containsText" text="[NEW1]">
      <formula>NOT(ISERROR(SEARCH(("[NEW1]"),(H38))))</formula>
    </cfRule>
  </conditionalFormatting>
  <conditionalFormatting sqref="H38">
    <cfRule type="containsText" dxfId="1" priority="31" operator="containsText" text="[MKS]">
      <formula>NOT(ISERROR(SEARCH(("[MKS]"),(H38))))</formula>
    </cfRule>
  </conditionalFormatting>
  <conditionalFormatting sqref="H38">
    <cfRule type="containsText" dxfId="1" priority="32" operator="containsText" text="[DMA]">
      <formula>NOT(ISERROR(SEARCH(("[DMA]"),(H38))))</formula>
    </cfRule>
  </conditionalFormatting>
  <conditionalFormatting sqref="H38">
    <cfRule type="containsText" dxfId="1" priority="33" operator="containsText" text="[NIS]">
      <formula>NOT(ISERROR(SEARCH(("[NIS]"),(H38))))</formula>
    </cfRule>
  </conditionalFormatting>
  <conditionalFormatting sqref="H38">
    <cfRule type="containsText" dxfId="1" priority="34" operator="containsText" text="[PRC]">
      <formula>NOT(ISERROR(SEARCH(("[PRC]"),(H38))))</formula>
    </cfRule>
  </conditionalFormatting>
  <conditionalFormatting sqref="H38">
    <cfRule type="expression" dxfId="9" priority="35">
      <formula>REGEXMATCH(H38, "(?i)(ECO|BAN|ENG)")</formula>
    </cfRule>
  </conditionalFormatting>
  <conditionalFormatting sqref="H38">
    <cfRule type="expression" dxfId="1" priority="36">
      <formula>REGEXMATCH(H38, "(?i)(BSH|JI|MFH|MMI|JEH|SKC|EH|IAK|JH|GR|MHI|ABP|SZ)")</formula>
    </cfRule>
  </conditionalFormatting>
  <conditionalFormatting sqref="H38">
    <cfRule type="expression" dxfId="10" priority="37">
      <formula>REGEXMATCH(H38, "(?i)(SHS|MMR|DMA|JC|SAM|MTK|FTN|MFI)")</formula>
    </cfRule>
  </conditionalFormatting>
  <conditionalFormatting sqref="E37">
    <cfRule type="containsText" dxfId="0" priority="38" operator="containsText" text="ENG">
      <formula>NOT(ISERROR(SEARCH(("ENG"),(E37))))</formula>
    </cfRule>
  </conditionalFormatting>
  <conditionalFormatting sqref="E37">
    <cfRule type="containsText" dxfId="2" priority="39" operator="containsText" text="CHE-1262">
      <formula>NOT(ISERROR(SEARCH(("CHE-1262"),(E37))))</formula>
    </cfRule>
  </conditionalFormatting>
  <conditionalFormatting sqref="E37">
    <cfRule type="containsText" dxfId="1" priority="40" operator="containsText" text="[MAR]">
      <formula>NOT(ISERROR(SEARCH(("[MAR]"),(E37))))</formula>
    </cfRule>
  </conditionalFormatting>
  <conditionalFormatting sqref="E37">
    <cfRule type="containsText" dxfId="1" priority="41" operator="containsText" text="[SKC]">
      <formula>NOT(ISERROR(SEARCH(("[SKC]"),(E37))))</formula>
    </cfRule>
  </conditionalFormatting>
  <conditionalFormatting sqref="E37">
    <cfRule type="containsText" dxfId="1" priority="42" operator="containsText" text="[NIM]">
      <formula>NOT(ISERROR(SEARCH(("[NIM]"),(E37))))</formula>
    </cfRule>
  </conditionalFormatting>
  <conditionalFormatting sqref="E37">
    <cfRule type="containsText" dxfId="1" priority="43" operator="containsText" text="[GR]">
      <formula>NOT(ISERROR(SEARCH(("[GR]"),(E37))))</formula>
    </cfRule>
  </conditionalFormatting>
  <conditionalFormatting sqref="E37">
    <cfRule type="containsText" dxfId="3" priority="44" operator="containsText" text="BAN">
      <formula>NOT(ISERROR(SEARCH(("BAN"),(E37))))</formula>
    </cfRule>
  </conditionalFormatting>
  <conditionalFormatting sqref="E37">
    <cfRule type="containsText" dxfId="1" priority="45" operator="containsText" text="[BSH]">
      <formula>NOT(ISERROR(SEARCH(("[BSH]"),(E37))))</formula>
    </cfRule>
  </conditionalFormatting>
  <conditionalFormatting sqref="E37">
    <cfRule type="containsText" dxfId="1" priority="46" operator="containsText" text="[EH]">
      <formula>NOT(ISERROR(SEARCH(("[EH]"),(E37))))</formula>
    </cfRule>
  </conditionalFormatting>
  <conditionalFormatting sqref="E37">
    <cfRule type="containsText" dxfId="1" priority="47" operator="containsText" text="[RUM]">
      <formula>NOT(ISERROR(SEARCH(("[RUM]"),(E37))))</formula>
    </cfRule>
  </conditionalFormatting>
  <conditionalFormatting sqref="E37">
    <cfRule type="containsText" dxfId="3" priority="48" operator="containsText" text="[ECO]">
      <formula>NOT(ISERROR(SEARCH(("[ECO]"),(E37))))</formula>
    </cfRule>
  </conditionalFormatting>
  <conditionalFormatting sqref="E37">
    <cfRule type="containsText" dxfId="1" priority="49" operator="containsText" text="[MAH]">
      <formula>NOT(ISERROR(SEARCH(("[MAH]"),(E37))))</formula>
    </cfRule>
  </conditionalFormatting>
  <conditionalFormatting sqref="E37">
    <cfRule type="containsText" dxfId="1" priority="50" operator="containsText" text="[DD]">
      <formula>NOT(ISERROR(SEARCH(("[DD]"),(E37))))</formula>
    </cfRule>
  </conditionalFormatting>
  <conditionalFormatting sqref="E37">
    <cfRule type="containsText" dxfId="1" priority="51" operator="containsText" text="[JI]">
      <formula>NOT(ISERROR(SEARCH(("[JI]"),(E37))))</formula>
    </cfRule>
  </conditionalFormatting>
  <conditionalFormatting sqref="E37">
    <cfRule type="containsText" dxfId="1" priority="52" operator="containsText" text="[AIM]">
      <formula>NOT(ISERROR(SEARCH(("[AIM]"),(E37))))</formula>
    </cfRule>
  </conditionalFormatting>
  <conditionalFormatting sqref="E37">
    <cfRule type="containsText" dxfId="1" priority="53" operator="containsText" text="[AU]">
      <formula>NOT(ISERROR(SEARCH(("[AU]"),(E37))))</formula>
    </cfRule>
  </conditionalFormatting>
  <conditionalFormatting sqref="E37">
    <cfRule type="containsText" dxfId="1" priority="54" operator="containsText" text="[NIS]">
      <formula>NOT(ISERROR(SEARCH(("[NIS]"),(E37))))</formula>
    </cfRule>
  </conditionalFormatting>
  <conditionalFormatting sqref="E37">
    <cfRule type="containsText" dxfId="4" priority="55" operator="containsText" text="[NEW1]">
      <formula>NOT(ISERROR(SEARCH(("[NEW1]"),(E37))))</formula>
    </cfRule>
  </conditionalFormatting>
  <conditionalFormatting sqref="E37">
    <cfRule type="containsText" dxfId="3" priority="56" operator="containsText" text="ENG">
      <formula>NOT(ISERROR(SEARCH(("ENG"),(E37))))</formula>
    </cfRule>
  </conditionalFormatting>
  <conditionalFormatting sqref="E37">
    <cfRule type="containsText" dxfId="1" priority="57" operator="containsText" text="CHE-1262">
      <formula>NOT(ISERROR(SEARCH(("CHE-1262"),(E37))))</formula>
    </cfRule>
  </conditionalFormatting>
  <conditionalFormatting sqref="E37">
    <cfRule type="expression" dxfId="9" priority="58">
      <formula>REGEXMATCH(E37, "(?i)(ECO|BAN|ENG)")</formula>
    </cfRule>
  </conditionalFormatting>
  <conditionalFormatting sqref="E37">
    <cfRule type="expression" dxfId="1" priority="59">
      <formula>REGEXMATCH(E37, "(?i)(BSH|JI|MFH|MMI|JEH|SKC|EH|IAK|JH|GR|MHI|ABP|SZ)")</formula>
    </cfRule>
  </conditionalFormatting>
  <conditionalFormatting sqref="E37">
    <cfRule type="expression" dxfId="10" priority="60">
      <formula>REGEXMATCH(E37, "(?i)(SHS|MMR|DMA|JC|SAM|MTK|FTN|MFI)")</formula>
    </cfRule>
  </conditionalFormatting>
  <conditionalFormatting sqref="F36">
    <cfRule type="expression" dxfId="9" priority="61">
      <formula>REGEXMATCH(F36, "(?i)(ECO|BAN|ENG)")</formula>
    </cfRule>
  </conditionalFormatting>
  <conditionalFormatting sqref="F36">
    <cfRule type="expression" dxfId="1" priority="62">
      <formula>REGEXMATCH(F36, "(?i)(BSH|JI|MFH|MMI|JEH|SKC|EH|IAK|JH|GR|MHI|ABP|SZ)")</formula>
    </cfRule>
  </conditionalFormatting>
  <conditionalFormatting sqref="F36">
    <cfRule type="expression" dxfId="10" priority="63">
      <formula>REGEXMATCH(F36, "(?i)(SHS|MMR|DMA|JC|SAM|MTK|FTN|MFI)")</formula>
    </cfRule>
  </conditionalFormatting>
  <conditionalFormatting sqref="H35">
    <cfRule type="containsText" dxfId="2" priority="64" operator="containsText" text="[GR]">
      <formula>NOT(ISERROR(SEARCH(("[GR]"),(H35))))</formula>
    </cfRule>
  </conditionalFormatting>
  <conditionalFormatting sqref="H35">
    <cfRule type="containsText" dxfId="1" priority="65" operator="containsText" text="[AIM]">
      <formula>NOT(ISERROR(SEARCH(("[AIM]"),(H35))))</formula>
    </cfRule>
  </conditionalFormatting>
  <conditionalFormatting sqref="H35">
    <cfRule type="containsText" dxfId="1" priority="66" operator="containsText" text="[JI]">
      <formula>NOT(ISERROR(SEARCH(("[JI]"),(H35))))</formula>
    </cfRule>
  </conditionalFormatting>
  <conditionalFormatting sqref="H35">
    <cfRule type="containsText" dxfId="1" priority="67" operator="containsText" text="[DD]">
      <formula>NOT(ISERROR(SEARCH(("[DD]"),(H35))))</formula>
    </cfRule>
  </conditionalFormatting>
  <conditionalFormatting sqref="H35">
    <cfRule type="containsText" dxfId="1" priority="68" operator="containsText" text="[MAH]">
      <formula>NOT(ISERROR(SEARCH(("[MAH]"),(H35))))</formula>
    </cfRule>
  </conditionalFormatting>
  <conditionalFormatting sqref="H35">
    <cfRule type="containsText" dxfId="3" priority="69" operator="containsText" text="[ECO]">
      <formula>NOT(ISERROR(SEARCH(("[ECO]"),(H35))))</formula>
    </cfRule>
  </conditionalFormatting>
  <conditionalFormatting sqref="H35">
    <cfRule type="containsText" dxfId="1" priority="70" operator="containsText" text="[RUM]">
      <formula>NOT(ISERROR(SEARCH(("[RUM]"),(H35))))</formula>
    </cfRule>
  </conditionalFormatting>
  <conditionalFormatting sqref="H35">
    <cfRule type="containsText" dxfId="1" priority="71" operator="containsText" text="[EH]">
      <formula>NOT(ISERROR(SEARCH(("[EH]"),(H35))))</formula>
    </cfRule>
  </conditionalFormatting>
  <conditionalFormatting sqref="H35">
    <cfRule type="containsText" dxfId="1" priority="72" operator="containsText" text="[BSH]">
      <formula>NOT(ISERROR(SEARCH(("[BSH]"),(H35))))</formula>
    </cfRule>
  </conditionalFormatting>
  <conditionalFormatting sqref="H35">
    <cfRule type="containsText" dxfId="3" priority="73" operator="containsText" text="BAN">
      <formula>NOT(ISERROR(SEARCH(("BAN"),(H35))))</formula>
    </cfRule>
  </conditionalFormatting>
  <conditionalFormatting sqref="H35">
    <cfRule type="containsText" dxfId="1" priority="74" operator="containsText" text="[GR]">
      <formula>NOT(ISERROR(SEARCH(("[GR]"),(H35))))</formula>
    </cfRule>
  </conditionalFormatting>
  <conditionalFormatting sqref="H35">
    <cfRule type="containsText" dxfId="1" priority="75" operator="containsText" text="[NIM]">
      <formula>NOT(ISERROR(SEARCH(("[NIM]"),(H35))))</formula>
    </cfRule>
  </conditionalFormatting>
  <conditionalFormatting sqref="H35">
    <cfRule type="containsText" dxfId="1" priority="76" operator="containsText" text="[SKC]">
      <formula>NOT(ISERROR(SEARCH(("[SKC]"),(H35))))</formula>
    </cfRule>
  </conditionalFormatting>
  <conditionalFormatting sqref="H35">
    <cfRule type="containsText" dxfId="1" priority="77" operator="containsText" text="[MAR]">
      <formula>NOT(ISERROR(SEARCH(("[MAR]"),(H35))))</formula>
    </cfRule>
  </conditionalFormatting>
  <conditionalFormatting sqref="H35">
    <cfRule type="containsText" dxfId="1" priority="78" operator="containsText" text="[NEW1]">
      <formula>NOT(ISERROR(SEARCH(("[NEW1]"),(H35))))</formula>
    </cfRule>
  </conditionalFormatting>
  <conditionalFormatting sqref="H35">
    <cfRule type="containsText" dxfId="1" priority="79" operator="containsText" text="[IFF]">
      <formula>NOT(ISERROR(SEARCH(("[IFF]"),(H35))))</formula>
    </cfRule>
  </conditionalFormatting>
  <conditionalFormatting sqref="H35">
    <cfRule type="containsText" dxfId="1" priority="80" operator="containsText" text="CHE-1262">
      <formula>NOT(ISERROR(SEARCH(("CHE-1262"),(H35))))</formula>
    </cfRule>
  </conditionalFormatting>
  <conditionalFormatting sqref="H35">
    <cfRule type="containsText" dxfId="3" priority="81" operator="containsText" text="ENG">
      <formula>NOT(ISERROR(SEARCH(("ENG"),(H35))))</formula>
    </cfRule>
  </conditionalFormatting>
  <conditionalFormatting sqref="H35">
    <cfRule type="containsText" dxfId="1" priority="82" operator="containsText" text="[AIM]">
      <formula>NOT(ISERROR(SEARCH(("[AIM]"),(H35))))</formula>
    </cfRule>
  </conditionalFormatting>
  <conditionalFormatting sqref="H35">
    <cfRule type="containsText" dxfId="1" priority="83" operator="containsText" text="[JI]">
      <formula>NOT(ISERROR(SEARCH(("[JI]"),(H35))))</formula>
    </cfRule>
  </conditionalFormatting>
  <conditionalFormatting sqref="H35">
    <cfRule type="containsText" dxfId="1" priority="84" operator="containsText" text="[DD]">
      <formula>NOT(ISERROR(SEARCH(("[DD]"),(H35))))</formula>
    </cfRule>
  </conditionalFormatting>
  <conditionalFormatting sqref="H35">
    <cfRule type="containsText" dxfId="1" priority="85" operator="containsText" text="[MAH]">
      <formula>NOT(ISERROR(SEARCH(("[MAH]"),(H35))))</formula>
    </cfRule>
  </conditionalFormatting>
  <conditionalFormatting sqref="H35">
    <cfRule type="containsText" dxfId="3" priority="86" operator="containsText" text="[ECO]">
      <formula>NOT(ISERROR(SEARCH(("[ECO]"),(H35))))</formula>
    </cfRule>
  </conditionalFormatting>
  <conditionalFormatting sqref="H35">
    <cfRule type="containsText" dxfId="1" priority="87" operator="containsText" text="[RUM]">
      <formula>NOT(ISERROR(SEARCH(("[RUM]"),(H35))))</formula>
    </cfRule>
  </conditionalFormatting>
  <conditionalFormatting sqref="H35">
    <cfRule type="containsText" dxfId="1" priority="88" operator="containsText" text="[EH]">
      <formula>NOT(ISERROR(SEARCH(("[EH]"),(H35))))</formula>
    </cfRule>
  </conditionalFormatting>
  <conditionalFormatting sqref="H35">
    <cfRule type="containsText" dxfId="1" priority="89" operator="containsText" text="[BSH]">
      <formula>NOT(ISERROR(SEARCH(("[BSH]"),(H35))))</formula>
    </cfRule>
  </conditionalFormatting>
  <conditionalFormatting sqref="H35">
    <cfRule type="containsText" dxfId="3" priority="90" operator="containsText" text="BAN">
      <formula>NOT(ISERROR(SEARCH(("BAN"),(H35))))</formula>
    </cfRule>
  </conditionalFormatting>
  <conditionalFormatting sqref="H35">
    <cfRule type="containsText" dxfId="1" priority="91" operator="containsText" text="[GR]">
      <formula>NOT(ISERROR(SEARCH(("[GR]"),(H35))))</formula>
    </cfRule>
  </conditionalFormatting>
  <conditionalFormatting sqref="H35">
    <cfRule type="containsText" dxfId="1" priority="92" operator="containsText" text="[NIM]">
      <formula>NOT(ISERROR(SEARCH(("[NIM]"),(H35))))</formula>
    </cfRule>
  </conditionalFormatting>
  <conditionalFormatting sqref="H35">
    <cfRule type="containsText" dxfId="2" priority="93" operator="containsText" text="CHE-1262">
      <formula>NOT(ISERROR(SEARCH(("CHE-1262"),(H35))))</formula>
    </cfRule>
  </conditionalFormatting>
  <conditionalFormatting sqref="H35">
    <cfRule type="containsText" dxfId="1" priority="94" operator="containsText" text="[SKC]">
      <formula>NOT(ISERROR(SEARCH(("[SKC]"),(H35))))</formula>
    </cfRule>
  </conditionalFormatting>
  <conditionalFormatting sqref="H35">
    <cfRule type="containsText" dxfId="1" priority="95" operator="containsText" text="[MAR]">
      <formula>NOT(ISERROR(SEARCH(("[MAR]"),(H35))))</formula>
    </cfRule>
  </conditionalFormatting>
  <conditionalFormatting sqref="H35">
    <cfRule type="containsText" dxfId="0" priority="96" operator="containsText" text="ENG">
      <formula>NOT(ISERROR(SEARCH(("ENG"),(H35))))</formula>
    </cfRule>
  </conditionalFormatting>
  <conditionalFormatting sqref="H35">
    <cfRule type="expression" dxfId="10" priority="97">
      <formula>REGEXMATCH(H35, "(?i)(SHS|MMR|DMA|JC|SAM|MTK|FTN|MFI)")</formula>
    </cfRule>
  </conditionalFormatting>
  <conditionalFormatting sqref="H35">
    <cfRule type="expression" dxfId="1" priority="98">
      <formula>REGEXMATCH(H35, "(?i)(BSH|JI|MFH|MMI|JEH|SKC|EH|IAK|JH|GR|MHI|ABP|SZ)")</formula>
    </cfRule>
  </conditionalFormatting>
  <conditionalFormatting sqref="H35">
    <cfRule type="expression" dxfId="9" priority="99">
      <formula>REGEXMATCH(H35, "(?i)(ECO|BAN|ENG)")</formula>
    </cfRule>
  </conditionalFormatting>
  <conditionalFormatting sqref="H44">
    <cfRule type="containsText" dxfId="0" priority="100" operator="containsText" text="ENG">
      <formula>NOT(ISERROR(SEARCH(("ENG"),(H44))))</formula>
    </cfRule>
  </conditionalFormatting>
  <conditionalFormatting sqref="H44">
    <cfRule type="containsText" dxfId="2" priority="101" operator="containsText" text="CHE-1262">
      <formula>NOT(ISERROR(SEARCH(("CHE-1262"),(H44))))</formula>
    </cfRule>
  </conditionalFormatting>
  <conditionalFormatting sqref="H44">
    <cfRule type="containsText" dxfId="1" priority="102" operator="containsText" text="[GR]">
      <formula>NOT(ISERROR(SEARCH(("[GR]"),(H44))))</formula>
    </cfRule>
  </conditionalFormatting>
  <conditionalFormatting sqref="H44">
    <cfRule type="containsText" dxfId="1" priority="103" operator="containsText" text="[KIM]">
      <formula>NOT(ISERROR(SEARCH(("[KIM]"),(H44))))</formula>
    </cfRule>
  </conditionalFormatting>
  <conditionalFormatting sqref="H44">
    <cfRule type="containsText" dxfId="1" priority="104" operator="containsText" text="[AU]">
      <formula>NOT(ISERROR(SEARCH(("[AU]"),(H44))))</formula>
    </cfRule>
  </conditionalFormatting>
  <conditionalFormatting sqref="H44">
    <cfRule type="containsText" dxfId="1" priority="105" operator="containsText" text="[IFF]">
      <formula>NOT(ISERROR(SEARCH(("[IFF]"),(H44))))</formula>
    </cfRule>
  </conditionalFormatting>
  <conditionalFormatting sqref="H44">
    <cfRule type="containsText" dxfId="1" priority="106" operator="containsText" text="[AT]">
      <formula>NOT(ISERROR(SEARCH(("[AT]"),(H44))))</formula>
    </cfRule>
  </conditionalFormatting>
  <conditionalFormatting sqref="H44">
    <cfRule type="containsText" dxfId="1" priority="107" operator="containsText" text="[MKS]">
      <formula>NOT(ISERROR(SEARCH(("[MKS]"),(H44))))</formula>
    </cfRule>
  </conditionalFormatting>
  <conditionalFormatting sqref="H44">
    <cfRule type="containsText" dxfId="1" priority="108" operator="containsText" text="[DMA]">
      <formula>NOT(ISERROR(SEARCH(("[DMA]"),(H44))))</formula>
    </cfRule>
  </conditionalFormatting>
  <conditionalFormatting sqref="H44">
    <cfRule type="containsText" dxfId="1" priority="109" operator="containsText" text="[NIS]">
      <formula>NOT(ISERROR(SEARCH(("[NIS]"),(H44))))</formula>
    </cfRule>
  </conditionalFormatting>
  <conditionalFormatting sqref="H44">
    <cfRule type="containsText" dxfId="1" priority="110" operator="containsText" text="[PRC]">
      <formula>NOT(ISERROR(SEARCH(("[PRC]"),(H44))))</formula>
    </cfRule>
  </conditionalFormatting>
  <conditionalFormatting sqref="H44">
    <cfRule type="containsText" dxfId="3" priority="111" operator="containsText" text="ENG">
      <formula>NOT(ISERROR(SEARCH(("ENG"),(H44))))</formula>
    </cfRule>
  </conditionalFormatting>
  <conditionalFormatting sqref="H44">
    <cfRule type="containsText" dxfId="1" priority="112" operator="containsText" text="[MAR]">
      <formula>NOT(ISERROR(SEARCH(("[MAR]"),(H44))))</formula>
    </cfRule>
  </conditionalFormatting>
  <conditionalFormatting sqref="H44">
    <cfRule type="containsText" dxfId="1" priority="113" operator="containsText" text="[SKC]">
      <formula>NOT(ISERROR(SEARCH(("[SKC]"),(H44))))</formula>
    </cfRule>
  </conditionalFormatting>
  <conditionalFormatting sqref="H44">
    <cfRule type="containsText" dxfId="1" priority="114" operator="containsText" text="CHE-1262">
      <formula>NOT(ISERROR(SEARCH(("CHE-1262"),(H44))))</formula>
    </cfRule>
  </conditionalFormatting>
  <conditionalFormatting sqref="H44">
    <cfRule type="containsText" dxfId="1" priority="115" operator="containsText" text="[NIM]">
      <formula>NOT(ISERROR(SEARCH(("[NIM]"),(H44))))</formula>
    </cfRule>
  </conditionalFormatting>
  <conditionalFormatting sqref="H44">
    <cfRule type="containsText" dxfId="2" priority="116" operator="containsText" text="[GR]">
      <formula>NOT(ISERROR(SEARCH(("[GR]"),(H44))))</formula>
    </cfRule>
  </conditionalFormatting>
  <conditionalFormatting sqref="H44">
    <cfRule type="containsText" dxfId="3" priority="117" operator="containsText" text="BAN">
      <formula>NOT(ISERROR(SEARCH(("BAN"),(H44))))</formula>
    </cfRule>
  </conditionalFormatting>
  <conditionalFormatting sqref="H44">
    <cfRule type="containsText" dxfId="1" priority="118" operator="containsText" text="[BSH]">
      <formula>NOT(ISERROR(SEARCH(("[BSH]"),(H44))))</formula>
    </cfRule>
  </conditionalFormatting>
  <conditionalFormatting sqref="H44">
    <cfRule type="containsText" dxfId="1" priority="119" operator="containsText" text="[EH]">
      <formula>NOT(ISERROR(SEARCH(("[EH]"),(H44))))</formula>
    </cfRule>
  </conditionalFormatting>
  <conditionalFormatting sqref="H44">
    <cfRule type="containsText" dxfId="1" priority="120" operator="containsText" text="[RUM]">
      <formula>NOT(ISERROR(SEARCH(("[RUM]"),(H44))))</formula>
    </cfRule>
  </conditionalFormatting>
  <conditionalFormatting sqref="H44">
    <cfRule type="containsText" dxfId="3" priority="121" operator="containsText" text="[ECO]">
      <formula>NOT(ISERROR(SEARCH(("[ECO]"),(H44))))</formula>
    </cfRule>
  </conditionalFormatting>
  <conditionalFormatting sqref="H44">
    <cfRule type="containsText" dxfId="1" priority="122" operator="containsText" text="[MAH]">
      <formula>NOT(ISERROR(SEARCH(("[MAH]"),(H44))))</formula>
    </cfRule>
  </conditionalFormatting>
  <conditionalFormatting sqref="H44">
    <cfRule type="containsText" dxfId="1" priority="123" operator="containsText" text="[DD]">
      <formula>NOT(ISERROR(SEARCH(("[DD]"),(H44))))</formula>
    </cfRule>
  </conditionalFormatting>
  <conditionalFormatting sqref="H44">
    <cfRule type="containsText" dxfId="1" priority="124" operator="containsText" text="[JI]">
      <formula>NOT(ISERROR(SEARCH(("[JI]"),(H44))))</formula>
    </cfRule>
  </conditionalFormatting>
  <conditionalFormatting sqref="H44">
    <cfRule type="containsText" dxfId="1" priority="125" operator="containsText" text="[AIM]">
      <formula>NOT(ISERROR(SEARCH(("[AIM]"),(H44))))</formula>
    </cfRule>
  </conditionalFormatting>
  <conditionalFormatting sqref="H44">
    <cfRule type="containsText" dxfId="1" priority="126" operator="containsText" text="[NEW1]">
      <formula>NOT(ISERROR(SEARCH(("[NEW1]"),(H44))))</formula>
    </cfRule>
  </conditionalFormatting>
  <conditionalFormatting sqref="I44">
    <cfRule type="containsText" dxfId="1" priority="127" operator="containsText" text="[JC]">
      <formula>NOT(ISERROR(SEARCH(("[JC]"),(I44))))</formula>
    </cfRule>
  </conditionalFormatting>
  <conditionalFormatting sqref="I44">
    <cfRule type="containsText" dxfId="1" priority="128" operator="containsText" text="[FNN]">
      <formula>NOT(ISERROR(SEARCH(("[FNN]"),(I44))))</formula>
    </cfRule>
  </conditionalFormatting>
  <conditionalFormatting sqref="I44">
    <cfRule type="containsText" dxfId="1" priority="129" operator="containsText" text="[KIM]">
      <formula>NOT(ISERROR(SEARCH(("[KIM]"),(I44))))</formula>
    </cfRule>
  </conditionalFormatting>
  <conditionalFormatting sqref="I44">
    <cfRule type="containsText" dxfId="1" priority="130" operator="containsText" text="[AU]">
      <formula>NOT(ISERROR(SEARCH(("[AU]"),(I44))))</formula>
    </cfRule>
  </conditionalFormatting>
  <conditionalFormatting sqref="I44">
    <cfRule type="containsText" dxfId="1" priority="131" operator="containsText" text="[AT]">
      <formula>NOT(ISERROR(SEARCH(("[AT]"),(I44))))</formula>
    </cfRule>
  </conditionalFormatting>
  <conditionalFormatting sqref="I44">
    <cfRule type="containsText" dxfId="1" priority="132" operator="containsText" text="[MKS]">
      <formula>NOT(ISERROR(SEARCH(("[MKS]"),(I44))))</formula>
    </cfRule>
  </conditionalFormatting>
  <conditionalFormatting sqref="I44">
    <cfRule type="containsText" dxfId="1" priority="133" operator="containsText" text="[DMA]">
      <formula>NOT(ISERROR(SEARCH(("[DMA]"),(I44))))</formula>
    </cfRule>
  </conditionalFormatting>
  <conditionalFormatting sqref="I44">
    <cfRule type="containsText" dxfId="1" priority="134" operator="containsText" text="[NIS]">
      <formula>NOT(ISERROR(SEARCH(("[NIS]"),(I44))))</formula>
    </cfRule>
  </conditionalFormatting>
  <conditionalFormatting sqref="I44">
    <cfRule type="containsText" dxfId="1" priority="135" operator="containsText" text="[PRC]">
      <formula>NOT(ISERROR(SEARCH(("[PRC]"),(I44))))</formula>
    </cfRule>
  </conditionalFormatting>
  <conditionalFormatting sqref="I44">
    <cfRule type="containsText" dxfId="0" priority="136" operator="containsText" text="ENG">
      <formula>NOT(ISERROR(SEARCH(("ENG"),(I44))))</formula>
    </cfRule>
  </conditionalFormatting>
  <conditionalFormatting sqref="I44">
    <cfRule type="containsText" dxfId="1" priority="137" operator="containsText" text="[MAR]">
      <formula>NOT(ISERROR(SEARCH(("[MAR]"),(I44))))</formula>
    </cfRule>
  </conditionalFormatting>
  <conditionalFormatting sqref="I44">
    <cfRule type="containsText" dxfId="1" priority="138" operator="containsText" text="[SKC]">
      <formula>NOT(ISERROR(SEARCH(("[SKC]"),(I44))))</formula>
    </cfRule>
  </conditionalFormatting>
  <conditionalFormatting sqref="I44">
    <cfRule type="containsText" dxfId="2" priority="139" operator="containsText" text="CHE-1262">
      <formula>NOT(ISERROR(SEARCH(("CHE-1262"),(I44))))</formula>
    </cfRule>
  </conditionalFormatting>
  <conditionalFormatting sqref="I44">
    <cfRule type="containsText" dxfId="1" priority="140" operator="containsText" text="[NIM]">
      <formula>NOT(ISERROR(SEARCH(("[NIM]"),(I44))))</formula>
    </cfRule>
  </conditionalFormatting>
  <conditionalFormatting sqref="I44">
    <cfRule type="containsText" dxfId="3" priority="141" operator="containsText" text="BAN">
      <formula>NOT(ISERROR(SEARCH(("BAN"),(I44))))</formula>
    </cfRule>
  </conditionalFormatting>
  <conditionalFormatting sqref="I44">
    <cfRule type="containsText" dxfId="1" priority="142" operator="containsText" text="[BSH]">
      <formula>NOT(ISERROR(SEARCH(("[BSH]"),(I44))))</formula>
    </cfRule>
  </conditionalFormatting>
  <conditionalFormatting sqref="I44">
    <cfRule type="containsText" dxfId="1" priority="143" operator="containsText" text="[EH]">
      <formula>NOT(ISERROR(SEARCH(("[EH]"),(I44))))</formula>
    </cfRule>
  </conditionalFormatting>
  <conditionalFormatting sqref="I44">
    <cfRule type="containsText" dxfId="1" priority="144" operator="containsText" text="[RUM]">
      <formula>NOT(ISERROR(SEARCH(("[RUM]"),(I44))))</formula>
    </cfRule>
  </conditionalFormatting>
  <conditionalFormatting sqref="I44">
    <cfRule type="containsText" dxfId="3" priority="145" operator="containsText" text="[ECO]">
      <formula>NOT(ISERROR(SEARCH(("[ECO]"),(I44))))</formula>
    </cfRule>
  </conditionalFormatting>
  <conditionalFormatting sqref="I44">
    <cfRule type="containsText" dxfId="1" priority="146" operator="containsText" text="[MAH]">
      <formula>NOT(ISERROR(SEARCH(("[MAH]"),(I44))))</formula>
    </cfRule>
  </conditionalFormatting>
  <conditionalFormatting sqref="I44">
    <cfRule type="containsText" dxfId="1" priority="147" operator="containsText" text="[DD]">
      <formula>NOT(ISERROR(SEARCH(("[DD]"),(I44))))</formula>
    </cfRule>
  </conditionalFormatting>
  <conditionalFormatting sqref="I44">
    <cfRule type="containsText" dxfId="1" priority="148" operator="containsText" text="[JI]">
      <formula>NOT(ISERROR(SEARCH(("[JI]"),(I44))))</formula>
    </cfRule>
  </conditionalFormatting>
  <conditionalFormatting sqref="I44">
    <cfRule type="containsText" dxfId="1" priority="149" operator="containsText" text="[AIM]">
      <formula>NOT(ISERROR(SEARCH(("[AIM]"),(I44))))</formula>
    </cfRule>
  </conditionalFormatting>
  <conditionalFormatting sqref="I44">
    <cfRule type="containsText" dxfId="1" priority="150" operator="containsText" text="[IFF]">
      <formula>NOT(ISERROR(SEARCH(("[IFF]"),(I44))))</formula>
    </cfRule>
  </conditionalFormatting>
  <conditionalFormatting sqref="I44">
    <cfRule type="containsText" dxfId="1" priority="151" operator="containsText" text="[NEW1]">
      <formula>NOT(ISERROR(SEARCH(("[NEW1]"),(I44))))</formula>
    </cfRule>
  </conditionalFormatting>
  <conditionalFormatting sqref="I44">
    <cfRule type="containsText" dxfId="3" priority="152" operator="containsText" text="ENG">
      <formula>NOT(ISERROR(SEARCH(("ENG"),(I44))))</formula>
    </cfRule>
  </conditionalFormatting>
  <conditionalFormatting sqref="I44">
    <cfRule type="containsText" dxfId="1" priority="153" operator="containsText" text="[MAR]">
      <formula>NOT(ISERROR(SEARCH(("[MAR]"),(I44))))</formula>
    </cfRule>
  </conditionalFormatting>
  <conditionalFormatting sqref="I44">
    <cfRule type="containsText" dxfId="1" priority="154" operator="containsText" text="[SKC]">
      <formula>NOT(ISERROR(SEARCH(("[SKC]"),(I44))))</formula>
    </cfRule>
  </conditionalFormatting>
  <conditionalFormatting sqref="I44">
    <cfRule type="containsText" dxfId="1" priority="155" operator="containsText" text="CHE-1262">
      <formula>NOT(ISERROR(SEARCH(("CHE-1262"),(I44))))</formula>
    </cfRule>
  </conditionalFormatting>
  <conditionalFormatting sqref="I44">
    <cfRule type="containsText" dxfId="1" priority="156" operator="containsText" text="[NIM]">
      <formula>NOT(ISERROR(SEARCH(("[NIM]"),(I44))))</formula>
    </cfRule>
  </conditionalFormatting>
  <conditionalFormatting sqref="I44">
    <cfRule type="containsText" dxfId="3" priority="157" operator="containsText" text="BAN">
      <formula>NOT(ISERROR(SEARCH(("BAN"),(I44))))</formula>
    </cfRule>
  </conditionalFormatting>
  <conditionalFormatting sqref="I44">
    <cfRule type="containsText" dxfId="1" priority="158" operator="containsText" text="[BSH]">
      <formula>NOT(ISERROR(SEARCH(("[BSH]"),(I44))))</formula>
    </cfRule>
  </conditionalFormatting>
  <conditionalFormatting sqref="I44">
    <cfRule type="containsText" dxfId="1" priority="159" operator="containsText" text="[EH]">
      <formula>NOT(ISERROR(SEARCH(("[EH]"),(I44))))</formula>
    </cfRule>
  </conditionalFormatting>
  <conditionalFormatting sqref="I44">
    <cfRule type="containsText" dxfId="1" priority="160" operator="containsText" text="[RUM]">
      <formula>NOT(ISERROR(SEARCH(("[RUM]"),(I44))))</formula>
    </cfRule>
  </conditionalFormatting>
  <conditionalFormatting sqref="I44">
    <cfRule type="containsText" dxfId="3" priority="161" operator="containsText" text="[ECO]">
      <formula>NOT(ISERROR(SEARCH(("[ECO]"),(I44))))</formula>
    </cfRule>
  </conditionalFormatting>
  <conditionalFormatting sqref="I44">
    <cfRule type="containsText" dxfId="1" priority="162" operator="containsText" text="[MAH]">
      <formula>NOT(ISERROR(SEARCH(("[MAH]"),(I44))))</formula>
    </cfRule>
  </conditionalFormatting>
  <conditionalFormatting sqref="I44">
    <cfRule type="containsText" dxfId="1" priority="163" operator="containsText" text="[DD]">
      <formula>NOT(ISERROR(SEARCH(("[DD]"),(I44))))</formula>
    </cfRule>
  </conditionalFormatting>
  <conditionalFormatting sqref="I44">
    <cfRule type="containsText" dxfId="1" priority="164" operator="containsText" text="[JI]">
      <formula>NOT(ISERROR(SEARCH(("[JI]"),(I44))))</formula>
    </cfRule>
  </conditionalFormatting>
  <conditionalFormatting sqref="I44">
    <cfRule type="containsText" dxfId="1" priority="165" operator="containsText" text="[AIM]">
      <formula>NOT(ISERROR(SEARCH(("[AIM]"),(I44))))</formula>
    </cfRule>
  </conditionalFormatting>
  <conditionalFormatting sqref="I44">
    <cfRule type="containsText" dxfId="2" priority="166" operator="containsText" text="[GR]">
      <formula>NOT(ISERROR(SEARCH(("[GR]"),(I44))))</formula>
    </cfRule>
  </conditionalFormatting>
  <conditionalFormatting sqref="I44">
    <cfRule type="containsText" dxfId="1" priority="167" operator="containsText" text="[GR]">
      <formula>NOT(ISERROR(SEARCH(("[GR]"),(I44))))</formula>
    </cfRule>
  </conditionalFormatting>
  <conditionalFormatting sqref="H43">
    <cfRule type="containsText" dxfId="1" priority="168" operator="containsText" text="[GR]">
      <formula>NOT(ISERROR(SEARCH(("[GR]"),(H43))))</formula>
    </cfRule>
  </conditionalFormatting>
  <conditionalFormatting sqref="H43">
    <cfRule type="containsText" dxfId="1" priority="169" operator="containsText" text="[KIM]">
      <formula>NOT(ISERROR(SEARCH(("[KIM]"),(H43))))</formula>
    </cfRule>
  </conditionalFormatting>
  <conditionalFormatting sqref="H43">
    <cfRule type="containsText" dxfId="1" priority="170" operator="containsText" text="[AU]">
      <formula>NOT(ISERROR(SEARCH(("[AU]"),(H43))))</formula>
    </cfRule>
  </conditionalFormatting>
  <conditionalFormatting sqref="H43">
    <cfRule type="containsText" dxfId="1" priority="171" operator="containsText" text="[IFF]">
      <formula>NOT(ISERROR(SEARCH(("[IFF]"),(H43))))</formula>
    </cfRule>
  </conditionalFormatting>
  <conditionalFormatting sqref="H43">
    <cfRule type="containsText" dxfId="1" priority="172" operator="containsText" text="[AT]">
      <formula>NOT(ISERROR(SEARCH(("[AT]"),(H43))))</formula>
    </cfRule>
  </conditionalFormatting>
  <conditionalFormatting sqref="H43">
    <cfRule type="containsText" dxfId="1" priority="173" operator="containsText" text="[MKS]">
      <formula>NOT(ISERROR(SEARCH(("[MKS]"),(H43))))</formula>
    </cfRule>
  </conditionalFormatting>
  <conditionalFormatting sqref="H43">
    <cfRule type="containsText" dxfId="1" priority="174" operator="containsText" text="[DMA]">
      <formula>NOT(ISERROR(SEARCH(("[DMA]"),(H43))))</formula>
    </cfRule>
  </conditionalFormatting>
  <conditionalFormatting sqref="H43">
    <cfRule type="containsText" dxfId="1" priority="175" operator="containsText" text="[NIS]">
      <formula>NOT(ISERROR(SEARCH(("[NIS]"),(H43))))</formula>
    </cfRule>
  </conditionalFormatting>
  <conditionalFormatting sqref="H43">
    <cfRule type="containsText" dxfId="1" priority="176" operator="containsText" text="[PRC]">
      <formula>NOT(ISERROR(SEARCH(("[PRC]"),(H43))))</formula>
    </cfRule>
  </conditionalFormatting>
  <conditionalFormatting sqref="H43">
    <cfRule type="containsText" dxfId="2" priority="177" operator="containsText" text="[GR]">
      <formula>NOT(ISERROR(SEARCH(("[GR]"),(H43))))</formula>
    </cfRule>
  </conditionalFormatting>
  <conditionalFormatting sqref="H43">
    <cfRule type="containsText" dxfId="1" priority="178" operator="containsText" text="[MAR]">
      <formula>NOT(ISERROR(SEARCH(("[MAR]"),(H43))))</formula>
    </cfRule>
  </conditionalFormatting>
  <conditionalFormatting sqref="H43">
    <cfRule type="containsText" dxfId="1" priority="179" operator="containsText" text="[SKC]">
      <formula>NOT(ISERROR(SEARCH(("[SKC]"),(H43))))</formula>
    </cfRule>
  </conditionalFormatting>
  <conditionalFormatting sqref="H43">
    <cfRule type="containsText" dxfId="1" priority="180" operator="containsText" text="[NIM]">
      <formula>NOT(ISERROR(SEARCH(("[NIM]"),(H43))))</formula>
    </cfRule>
  </conditionalFormatting>
  <conditionalFormatting sqref="H43">
    <cfRule type="containsText" dxfId="3" priority="181" operator="containsText" text="BAN">
      <formula>NOT(ISERROR(SEARCH(("BAN"),(H43))))</formula>
    </cfRule>
  </conditionalFormatting>
  <conditionalFormatting sqref="H43">
    <cfRule type="containsText" dxfId="1" priority="182" operator="containsText" text="[BSH]">
      <formula>NOT(ISERROR(SEARCH(("[BSH]"),(H43))))</formula>
    </cfRule>
  </conditionalFormatting>
  <conditionalFormatting sqref="H43">
    <cfRule type="containsText" dxfId="1" priority="183" operator="containsText" text="[EH]">
      <formula>NOT(ISERROR(SEARCH(("[EH]"),(H43))))</formula>
    </cfRule>
  </conditionalFormatting>
  <conditionalFormatting sqref="H43">
    <cfRule type="containsText" dxfId="1" priority="184" operator="containsText" text="[RUM]">
      <formula>NOT(ISERROR(SEARCH(("[RUM]"),(H43))))</formula>
    </cfRule>
  </conditionalFormatting>
  <conditionalFormatting sqref="H43">
    <cfRule type="containsText" dxfId="3" priority="185" operator="containsText" text="[ECO]">
      <formula>NOT(ISERROR(SEARCH(("[ECO]"),(H43))))</formula>
    </cfRule>
  </conditionalFormatting>
  <conditionalFormatting sqref="H43">
    <cfRule type="containsText" dxfId="1" priority="186" operator="containsText" text="[MAH]">
      <formula>NOT(ISERROR(SEARCH(("[MAH]"),(H43))))</formula>
    </cfRule>
  </conditionalFormatting>
  <conditionalFormatting sqref="H43">
    <cfRule type="containsText" dxfId="1" priority="187" operator="containsText" text="[DD]">
      <formula>NOT(ISERROR(SEARCH(("[DD]"),(H43))))</formula>
    </cfRule>
  </conditionalFormatting>
  <conditionalFormatting sqref="H43">
    <cfRule type="containsText" dxfId="1" priority="188" operator="containsText" text="[JI]">
      <formula>NOT(ISERROR(SEARCH(("[JI]"),(H43))))</formula>
    </cfRule>
  </conditionalFormatting>
  <conditionalFormatting sqref="H43">
    <cfRule type="containsText" dxfId="1" priority="189" operator="containsText" text="[AIM]">
      <formula>NOT(ISERROR(SEARCH(("[AIM]"),(H43))))</formula>
    </cfRule>
  </conditionalFormatting>
  <conditionalFormatting sqref="H43">
    <cfRule type="containsText" dxfId="1" priority="190" operator="containsText" text="CHE-1262">
      <formula>NOT(ISERROR(SEARCH(("CHE-1262"),(H43))))</formula>
    </cfRule>
  </conditionalFormatting>
  <conditionalFormatting sqref="H43">
    <cfRule type="containsText" dxfId="3" priority="191" operator="containsText" text="ENG">
      <formula>NOT(ISERROR(SEARCH(("ENG"),(H43))))</formula>
    </cfRule>
  </conditionalFormatting>
  <conditionalFormatting sqref="H43">
    <cfRule type="containsText" dxfId="0" priority="192" operator="containsText" text="ENG">
      <formula>NOT(ISERROR(SEARCH(("ENG"),(H43))))</formula>
    </cfRule>
  </conditionalFormatting>
  <conditionalFormatting sqref="H43">
    <cfRule type="containsText" dxfId="2" priority="193" operator="containsText" text="CHE-1262">
      <formula>NOT(ISERROR(SEARCH(("CHE-1262"),(H43))))</formula>
    </cfRule>
  </conditionalFormatting>
  <conditionalFormatting sqref="H43">
    <cfRule type="containsText" dxfId="1" priority="194" operator="containsText" text="[NEW1]">
      <formula>NOT(ISERROR(SEARCH(("[NEW1]"),(H43))))</formula>
    </cfRule>
  </conditionalFormatting>
  <conditionalFormatting sqref="F18">
    <cfRule type="containsText" dxfId="1" priority="195" operator="containsText" text="[AIM]">
      <formula>NOT(ISERROR(SEARCH(("[AIM]"),(F18))))</formula>
    </cfRule>
  </conditionalFormatting>
  <conditionalFormatting sqref="F18">
    <cfRule type="containsText" dxfId="1" priority="196" operator="containsText" text="[JI]">
      <formula>NOT(ISERROR(SEARCH(("[JI]"),(F18))))</formula>
    </cfRule>
  </conditionalFormatting>
  <conditionalFormatting sqref="F18">
    <cfRule type="containsText" dxfId="1" priority="197" operator="containsText" text="[DD]">
      <formula>NOT(ISERROR(SEARCH(("[DD]"),(F18))))</formula>
    </cfRule>
  </conditionalFormatting>
  <conditionalFormatting sqref="F18">
    <cfRule type="containsText" dxfId="1" priority="198" operator="containsText" text="[MAH]">
      <formula>NOT(ISERROR(SEARCH(("[MAH]"),(F18))))</formula>
    </cfRule>
  </conditionalFormatting>
  <conditionalFormatting sqref="F18">
    <cfRule type="containsText" dxfId="3" priority="199" operator="containsText" text="[ECO]">
      <formula>NOT(ISERROR(SEARCH(("[ECO]"),(F18))))</formula>
    </cfRule>
  </conditionalFormatting>
  <conditionalFormatting sqref="F18">
    <cfRule type="containsText" dxfId="1" priority="200" operator="containsText" text="[RUM]">
      <formula>NOT(ISERROR(SEARCH(("[RUM]"),(F18))))</formula>
    </cfRule>
  </conditionalFormatting>
  <conditionalFormatting sqref="F18">
    <cfRule type="containsText" dxfId="1" priority="201" operator="containsText" text="[EH]">
      <formula>NOT(ISERROR(SEARCH(("[EH]"),(F18))))</formula>
    </cfRule>
  </conditionalFormatting>
  <conditionalFormatting sqref="F18">
    <cfRule type="containsText" dxfId="1" priority="202" operator="containsText" text="[BSH]">
      <formula>NOT(ISERROR(SEARCH(("[BSH]"),(F18))))</formula>
    </cfRule>
  </conditionalFormatting>
  <conditionalFormatting sqref="F18">
    <cfRule type="containsText" dxfId="3" priority="203" operator="containsText" text="BAN">
      <formula>NOT(ISERROR(SEARCH(("BAN"),(F18))))</formula>
    </cfRule>
  </conditionalFormatting>
  <conditionalFormatting sqref="F18">
    <cfRule type="containsText" dxfId="2" priority="204" operator="containsText" text="[GR]">
      <formula>NOT(ISERROR(SEARCH(("[GR]"),(F18))))</formula>
    </cfRule>
  </conditionalFormatting>
  <conditionalFormatting sqref="F18">
    <cfRule type="containsText" dxfId="1" priority="205" operator="containsText" text="[NIM]">
      <formula>NOT(ISERROR(SEARCH(("[NIM]"),(F18))))</formula>
    </cfRule>
  </conditionalFormatting>
  <conditionalFormatting sqref="F18">
    <cfRule type="containsText" dxfId="1" priority="206" operator="containsText" text="CHE-1262">
      <formula>NOT(ISERROR(SEARCH(("CHE-1262"),(F18))))</formula>
    </cfRule>
  </conditionalFormatting>
  <conditionalFormatting sqref="F18">
    <cfRule type="containsText" dxfId="1" priority="207" operator="containsText" text="[SKC]">
      <formula>NOT(ISERROR(SEARCH(("[SKC]"),(F18))))</formula>
    </cfRule>
  </conditionalFormatting>
  <conditionalFormatting sqref="F18">
    <cfRule type="containsText" dxfId="1" priority="208" operator="containsText" text="[MAR]">
      <formula>NOT(ISERROR(SEARCH(("[MAR]"),(F18))))</formula>
    </cfRule>
  </conditionalFormatting>
  <conditionalFormatting sqref="F18">
    <cfRule type="containsText" dxfId="3" priority="209" operator="containsText" text="ENG">
      <formula>NOT(ISERROR(SEARCH(("ENG"),(F18))))</formula>
    </cfRule>
  </conditionalFormatting>
  <conditionalFormatting sqref="F23">
    <cfRule type="containsText" dxfId="3" priority="210" operator="containsText" text="ENG">
      <formula>NOT(ISERROR(SEARCH(("ENG"),(F23))))</formula>
    </cfRule>
  </conditionalFormatting>
  <conditionalFormatting sqref="F23">
    <cfRule type="containsText" dxfId="1" priority="211" operator="containsText" text="[MAR]">
      <formula>NOT(ISERROR(SEARCH(("[MAR]"),(F23))))</formula>
    </cfRule>
  </conditionalFormatting>
  <conditionalFormatting sqref="F23">
    <cfRule type="containsText" dxfId="1" priority="212" operator="containsText" text="[SKC]">
      <formula>NOT(ISERROR(SEARCH(("[SKC]"),(F23))))</formula>
    </cfRule>
  </conditionalFormatting>
  <conditionalFormatting sqref="F23">
    <cfRule type="containsText" dxfId="1" priority="213" operator="containsText" text="CHE-1262">
      <formula>NOT(ISERROR(SEARCH(("CHE-1262"),(F23))))</formula>
    </cfRule>
  </conditionalFormatting>
  <conditionalFormatting sqref="F23">
    <cfRule type="containsText" dxfId="1" priority="214" operator="containsText" text="[NIM]">
      <formula>NOT(ISERROR(SEARCH(("[NIM]"),(F23))))</formula>
    </cfRule>
  </conditionalFormatting>
  <conditionalFormatting sqref="F23">
    <cfRule type="containsText" dxfId="1" priority="215" operator="containsText" text="[GR]">
      <formula>NOT(ISERROR(SEARCH(("[GR]"),(F23))))</formula>
    </cfRule>
  </conditionalFormatting>
  <conditionalFormatting sqref="F23">
    <cfRule type="containsText" dxfId="3" priority="216" operator="containsText" text="BAN">
      <formula>NOT(ISERROR(SEARCH(("BAN"),(F23))))</formula>
    </cfRule>
  </conditionalFormatting>
  <conditionalFormatting sqref="F23">
    <cfRule type="containsText" dxfId="1" priority="217" operator="containsText" text="[BSH]">
      <formula>NOT(ISERROR(SEARCH(("[BSH]"),(F23))))</formula>
    </cfRule>
  </conditionalFormatting>
  <conditionalFormatting sqref="F23">
    <cfRule type="containsText" dxfId="1" priority="218" operator="containsText" text="[EH]">
      <formula>NOT(ISERROR(SEARCH(("[EH]"),(F23))))</formula>
    </cfRule>
  </conditionalFormatting>
  <conditionalFormatting sqref="F23">
    <cfRule type="containsText" dxfId="1" priority="219" operator="containsText" text="[RUM]">
      <formula>NOT(ISERROR(SEARCH(("[RUM]"),(F23))))</formula>
    </cfRule>
  </conditionalFormatting>
  <conditionalFormatting sqref="F23">
    <cfRule type="containsText" dxfId="3" priority="220" operator="containsText" text="[ECO]">
      <formula>NOT(ISERROR(SEARCH(("[ECO]"),(F23))))</formula>
    </cfRule>
  </conditionalFormatting>
  <conditionalFormatting sqref="F23">
    <cfRule type="containsText" dxfId="1" priority="221" operator="containsText" text="[MAH]">
      <formula>NOT(ISERROR(SEARCH(("[MAH]"),(F23))))</formula>
    </cfRule>
  </conditionalFormatting>
  <conditionalFormatting sqref="F23">
    <cfRule type="containsText" dxfId="1" priority="222" operator="containsText" text="[DD]">
      <formula>NOT(ISERROR(SEARCH(("[DD]"),(F23))))</formula>
    </cfRule>
  </conditionalFormatting>
  <conditionalFormatting sqref="F23">
    <cfRule type="containsText" dxfId="1" priority="223" operator="containsText" text="[JI]">
      <formula>NOT(ISERROR(SEARCH(("[JI]"),(F23))))</formula>
    </cfRule>
  </conditionalFormatting>
  <conditionalFormatting sqref="F23">
    <cfRule type="containsText" dxfId="1" priority="224" operator="containsText" text="[KIM]">
      <formula>NOT(ISERROR(SEARCH(("[KIM]"),(F23))))</formula>
    </cfRule>
  </conditionalFormatting>
  <conditionalFormatting sqref="F23">
    <cfRule type="containsText" dxfId="1" priority="225" operator="containsText" text="[AU]">
      <formula>NOT(ISERROR(SEARCH(("[AU]"),(F23))))</formula>
    </cfRule>
  </conditionalFormatting>
  <conditionalFormatting sqref="F23">
    <cfRule type="containsText" dxfId="1" priority="226" operator="containsText" text="[IFF]">
      <formula>NOT(ISERROR(SEARCH(("[IFF]"),(F23))))</formula>
    </cfRule>
  </conditionalFormatting>
  <conditionalFormatting sqref="F23">
    <cfRule type="containsText" dxfId="1" priority="227" operator="containsText" text="[AT]">
      <formula>NOT(ISERROR(SEARCH(("[AT]"),(F23))))</formula>
    </cfRule>
  </conditionalFormatting>
  <conditionalFormatting sqref="F23">
    <cfRule type="containsText" dxfId="1" priority="228" operator="containsText" text="[NEW1]">
      <formula>NOT(ISERROR(SEARCH(("[NEW1]"),(F23))))</formula>
    </cfRule>
  </conditionalFormatting>
  <conditionalFormatting sqref="F23">
    <cfRule type="containsText" dxfId="1" priority="229" operator="containsText" text="[MKS]">
      <formula>NOT(ISERROR(SEARCH(("[MKS]"),(F23))))</formula>
    </cfRule>
  </conditionalFormatting>
  <conditionalFormatting sqref="F23">
    <cfRule type="containsText" dxfId="1" priority="230" operator="containsText" text="[DMA]">
      <formula>NOT(ISERROR(SEARCH(("[DMA]"),(F23))))</formula>
    </cfRule>
  </conditionalFormatting>
  <conditionalFormatting sqref="F23">
    <cfRule type="containsText" dxfId="1" priority="231" operator="containsText" text="[NIS]">
      <formula>NOT(ISERROR(SEARCH(("[NIS]"),(F23))))</formula>
    </cfRule>
  </conditionalFormatting>
  <conditionalFormatting sqref="F23">
    <cfRule type="containsText" dxfId="1" priority="232" operator="containsText" text="[AIM]">
      <formula>NOT(ISERROR(SEARCH(("[AIM]"),(F23))))</formula>
    </cfRule>
  </conditionalFormatting>
  <conditionalFormatting sqref="F23">
    <cfRule type="containsText" dxfId="1" priority="233" operator="containsText" text="[JC]">
      <formula>NOT(ISERROR(SEARCH(("[JC]"),(F23))))</formula>
    </cfRule>
  </conditionalFormatting>
  <conditionalFormatting sqref="F23">
    <cfRule type="containsText" dxfId="1" priority="234" operator="containsText" text="[FNN]">
      <formula>NOT(ISERROR(SEARCH(("[FNN]"),(F23))))</formula>
    </cfRule>
  </conditionalFormatting>
  <conditionalFormatting sqref="F23">
    <cfRule type="containsText" dxfId="1" priority="235" operator="containsText" text="[PRC]">
      <formula>NOT(ISERROR(SEARCH(("[PRC]"),(F23))))</formula>
    </cfRule>
  </conditionalFormatting>
  <conditionalFormatting sqref="J39">
    <cfRule type="containsText" dxfId="3" priority="236" operator="containsText" text="ENG">
      <formula>NOT(ISERROR(SEARCH(("ENG"),(J39))))</formula>
    </cfRule>
  </conditionalFormatting>
  <conditionalFormatting sqref="J39">
    <cfRule type="containsText" dxfId="1" priority="237" operator="containsText" text="[MAR]">
      <formula>NOT(ISERROR(SEARCH(("[MAR]"),(J39))))</formula>
    </cfRule>
  </conditionalFormatting>
  <conditionalFormatting sqref="J39">
    <cfRule type="containsText" dxfId="1" priority="238" operator="containsText" text="[SKC]">
      <formula>NOT(ISERROR(SEARCH(("[SKC]"),(J39))))</formula>
    </cfRule>
  </conditionalFormatting>
  <conditionalFormatting sqref="J39">
    <cfRule type="containsText" dxfId="1" priority="239" operator="containsText" text="CHE-1262">
      <formula>NOT(ISERROR(SEARCH(("CHE-1262"),(J39))))</formula>
    </cfRule>
  </conditionalFormatting>
  <conditionalFormatting sqref="J39">
    <cfRule type="containsText" dxfId="1" priority="240" operator="containsText" text="[NIM]">
      <formula>NOT(ISERROR(SEARCH(("[NIM]"),(J39))))</formula>
    </cfRule>
  </conditionalFormatting>
  <conditionalFormatting sqref="J39">
    <cfRule type="containsText" dxfId="2" priority="241" operator="containsText" text="[GR]">
      <formula>NOT(ISERROR(SEARCH(("[GR]"),(J39))))</formula>
    </cfRule>
  </conditionalFormatting>
  <conditionalFormatting sqref="J39">
    <cfRule type="containsText" dxfId="3" priority="242" operator="containsText" text="BAN">
      <formula>NOT(ISERROR(SEARCH(("BAN"),(J39))))</formula>
    </cfRule>
  </conditionalFormatting>
  <conditionalFormatting sqref="J39">
    <cfRule type="containsText" dxfId="1" priority="243" operator="containsText" text="[BSH]">
      <formula>NOT(ISERROR(SEARCH(("[BSH]"),(J39))))</formula>
    </cfRule>
  </conditionalFormatting>
  <conditionalFormatting sqref="J39">
    <cfRule type="containsText" dxfId="1" priority="244" operator="containsText" text="[EH]">
      <formula>NOT(ISERROR(SEARCH(("[EH]"),(J39))))</formula>
    </cfRule>
  </conditionalFormatting>
  <conditionalFormatting sqref="J39">
    <cfRule type="containsText" dxfId="1" priority="245" operator="containsText" text="[RUM]">
      <formula>NOT(ISERROR(SEARCH(("[RUM]"),(J39))))</formula>
    </cfRule>
  </conditionalFormatting>
  <conditionalFormatting sqref="J39">
    <cfRule type="containsText" dxfId="3" priority="246" operator="containsText" text="[ECO]">
      <formula>NOT(ISERROR(SEARCH(("[ECO]"),(J39))))</formula>
    </cfRule>
  </conditionalFormatting>
  <conditionalFormatting sqref="J39">
    <cfRule type="containsText" dxfId="1" priority="247" operator="containsText" text="[MAH]">
      <formula>NOT(ISERROR(SEARCH(("[MAH]"),(J39))))</formula>
    </cfRule>
  </conditionalFormatting>
  <conditionalFormatting sqref="J39">
    <cfRule type="containsText" dxfId="1" priority="248" operator="containsText" text="[DD]">
      <formula>NOT(ISERROR(SEARCH(("[DD]"),(J39))))</formula>
    </cfRule>
  </conditionalFormatting>
  <conditionalFormatting sqref="J39">
    <cfRule type="containsText" dxfId="1" priority="249" operator="containsText" text="[JI]">
      <formula>NOT(ISERROR(SEARCH(("[JI]"),(J39))))</formula>
    </cfRule>
  </conditionalFormatting>
  <conditionalFormatting sqref="J39">
    <cfRule type="containsText" dxfId="1" priority="250" operator="containsText" text="[AIM]">
      <formula>NOT(ISERROR(SEARCH(("[AIM]"),(J39))))</formula>
    </cfRule>
  </conditionalFormatting>
  <conditionalFormatting sqref="J39">
    <cfRule type="containsText" dxfId="0" priority="251" operator="containsText" text="ENG">
      <formula>NOT(ISERROR(SEARCH(("ENG"),(J39))))</formula>
    </cfRule>
  </conditionalFormatting>
  <conditionalFormatting sqref="J39">
    <cfRule type="containsText" dxfId="2" priority="252" operator="containsText" text="CHE-1262">
      <formula>NOT(ISERROR(SEARCH(("CHE-1262"),(J39))))</formula>
    </cfRule>
  </conditionalFormatting>
  <conditionalFormatting sqref="H24 J39">
    <cfRule type="containsText" dxfId="1" priority="253" operator="containsText" text="[GR]">
      <formula>NOT(ISERROR(SEARCH(("[GR]"),(H24))))</formula>
    </cfRule>
  </conditionalFormatting>
  <conditionalFormatting sqref="H24 J39">
    <cfRule type="containsText" dxfId="1" priority="254" operator="containsText" text="[KIM]">
      <formula>NOT(ISERROR(SEARCH(("[KIM]"),(H24))))</formula>
    </cfRule>
  </conditionalFormatting>
  <conditionalFormatting sqref="H24 J39">
    <cfRule type="containsText" dxfId="1" priority="255" operator="containsText" text="[AU]">
      <formula>NOT(ISERROR(SEARCH(("[AU]"),(H24))))</formula>
    </cfRule>
  </conditionalFormatting>
  <conditionalFormatting sqref="H24 J39">
    <cfRule type="containsText" dxfId="1" priority="256" operator="containsText" text="[IFF]">
      <formula>NOT(ISERROR(SEARCH(("[IFF]"),(H24))))</formula>
    </cfRule>
  </conditionalFormatting>
  <conditionalFormatting sqref="H24 J39">
    <cfRule type="containsText" dxfId="1" priority="257" operator="containsText" text="[AT]">
      <formula>NOT(ISERROR(SEARCH(("[AT]"),(H24))))</formula>
    </cfRule>
  </conditionalFormatting>
  <conditionalFormatting sqref="H24 J39">
    <cfRule type="containsText" dxfId="1" priority="258" operator="containsText" text="[MKS]">
      <formula>NOT(ISERROR(SEARCH(("[MKS]"),(H24))))</formula>
    </cfRule>
  </conditionalFormatting>
  <conditionalFormatting sqref="H24 J39">
    <cfRule type="containsText" dxfId="1" priority="259" operator="containsText" text="[DMA]">
      <formula>NOT(ISERROR(SEARCH(("[DMA]"),(H24))))</formula>
    </cfRule>
  </conditionalFormatting>
  <conditionalFormatting sqref="H24 J39">
    <cfRule type="containsText" dxfId="1" priority="260" operator="containsText" text="[NIS]">
      <formula>NOT(ISERROR(SEARCH(("[NIS]"),(H24))))</formula>
    </cfRule>
  </conditionalFormatting>
  <conditionalFormatting sqref="H24 J39">
    <cfRule type="containsText" dxfId="1" priority="261" operator="containsText" text="[PRC]">
      <formula>NOT(ISERROR(SEARCH(("[PRC]"),(H24))))</formula>
    </cfRule>
  </conditionalFormatting>
  <conditionalFormatting sqref="J39">
    <cfRule type="containsText" dxfId="1" priority="262" operator="containsText" text="[NEW1]">
      <formula>NOT(ISERROR(SEARCH(("[NEW1]"),(J39))))</formula>
    </cfRule>
  </conditionalFormatting>
  <conditionalFormatting sqref="H15 D17 D21 E25">
    <cfRule type="containsText" dxfId="3" priority="263" operator="containsText" text="ENG">
      <formula>NOT(ISERROR(SEARCH(("ENG"),(H15))))</formula>
    </cfRule>
  </conditionalFormatting>
  <conditionalFormatting sqref="H15 D17 D21 E25">
    <cfRule type="containsText" dxfId="1" priority="264" operator="containsText" text="[MAR]">
      <formula>NOT(ISERROR(SEARCH(("[MAR]"),(H15))))</formula>
    </cfRule>
  </conditionalFormatting>
  <conditionalFormatting sqref="H15 D17 D21 E25">
    <cfRule type="containsText" dxfId="1" priority="265" operator="containsText" text="[SKC]">
      <formula>NOT(ISERROR(SEARCH(("[SKC]"),(H15))))</formula>
    </cfRule>
  </conditionalFormatting>
  <conditionalFormatting sqref="H15 D17 D21 E25">
    <cfRule type="containsText" dxfId="1" priority="266" operator="containsText" text="CHE-1262">
      <formula>NOT(ISERROR(SEARCH(("CHE-1262"),(H15))))</formula>
    </cfRule>
  </conditionalFormatting>
  <conditionalFormatting sqref="H15 D17 D21 E25">
    <cfRule type="containsText" dxfId="1" priority="267" operator="containsText" text="[NIM]">
      <formula>NOT(ISERROR(SEARCH(("[NIM]"),(H15))))</formula>
    </cfRule>
  </conditionalFormatting>
  <conditionalFormatting sqref="H15 D17 D21 E25">
    <cfRule type="containsText" dxfId="2" priority="268" operator="containsText" text="[GR]">
      <formula>NOT(ISERROR(SEARCH(("[GR]"),(H15))))</formula>
    </cfRule>
  </conditionalFormatting>
  <conditionalFormatting sqref="H15 D17 D21 E25">
    <cfRule type="containsText" dxfId="3" priority="269" operator="containsText" text="BAN">
      <formula>NOT(ISERROR(SEARCH(("BAN"),(H15))))</formula>
    </cfRule>
  </conditionalFormatting>
  <conditionalFormatting sqref="H15 D17 D21 E25">
    <cfRule type="containsText" dxfId="1" priority="270" operator="containsText" text="[BSH]">
      <formula>NOT(ISERROR(SEARCH(("[BSH]"),(H15))))</formula>
    </cfRule>
  </conditionalFormatting>
  <conditionalFormatting sqref="H15 D17 D21 E25">
    <cfRule type="containsText" dxfId="1" priority="271" operator="containsText" text="[EH]">
      <formula>NOT(ISERROR(SEARCH(("[EH]"),(H15))))</formula>
    </cfRule>
  </conditionalFormatting>
  <conditionalFormatting sqref="H15 D17 D21 E25">
    <cfRule type="containsText" dxfId="1" priority="272" operator="containsText" text="[RUM]">
      <formula>NOT(ISERROR(SEARCH(("[RUM]"),(H15))))</formula>
    </cfRule>
  </conditionalFormatting>
  <conditionalFormatting sqref="H15 D17 D21 E25">
    <cfRule type="containsText" dxfId="3" priority="273" operator="containsText" text="[ECO]">
      <formula>NOT(ISERROR(SEARCH(("[ECO]"),(H15))))</formula>
    </cfRule>
  </conditionalFormatting>
  <conditionalFormatting sqref="H15 D17 D21 E25">
    <cfRule type="containsText" dxfId="1" priority="274" operator="containsText" text="[MAH]">
      <formula>NOT(ISERROR(SEARCH(("[MAH]"),(H15))))</formula>
    </cfRule>
  </conditionalFormatting>
  <conditionalFormatting sqref="H15 D17 D21 E25">
    <cfRule type="containsText" dxfId="1" priority="275" operator="containsText" text="[DD]">
      <formula>NOT(ISERROR(SEARCH(("[DD]"),(H15))))</formula>
    </cfRule>
  </conditionalFormatting>
  <conditionalFormatting sqref="H15 D17 D21 E25">
    <cfRule type="containsText" dxfId="1" priority="276" operator="containsText" text="[JI]">
      <formula>NOT(ISERROR(SEARCH(("[JI]"),(H15))))</formula>
    </cfRule>
  </conditionalFormatting>
  <conditionalFormatting sqref="H15 D17 D21 E25">
    <cfRule type="containsText" dxfId="1" priority="277" operator="containsText" text="[AIM]">
      <formula>NOT(ISERROR(SEARCH(("[AIM]"),(H15))))</formula>
    </cfRule>
  </conditionalFormatting>
  <conditionalFormatting sqref="H23">
    <cfRule type="colorScale" priority="278">
      <colorScale>
        <cfvo type="min"/>
        <cfvo type="max"/>
        <color rgb="FFFFFFFF"/>
        <color rgb="FF57BB8A"/>
      </colorScale>
    </cfRule>
  </conditionalFormatting>
  <conditionalFormatting sqref="H23 D29">
    <cfRule type="containsText" dxfId="3" priority="279" operator="containsText" text="ENG">
      <formula>NOT(ISERROR(SEARCH(("ENG"),(H23))))</formula>
    </cfRule>
  </conditionalFormatting>
  <conditionalFormatting sqref="D29">
    <cfRule type="containsText" dxfId="1" priority="280" operator="containsText" text="[MAR]">
      <formula>NOT(ISERROR(SEARCH(("[MAR]"),(D29))))</formula>
    </cfRule>
  </conditionalFormatting>
  <conditionalFormatting sqref="D29">
    <cfRule type="containsText" dxfId="1" priority="281" operator="containsText" text="[SKC]">
      <formula>NOT(ISERROR(SEARCH(("[SKC]"),(D29))))</formula>
    </cfRule>
  </conditionalFormatting>
  <conditionalFormatting sqref="H23 D29">
    <cfRule type="containsText" dxfId="1" priority="282" operator="containsText" text="CHE-1262">
      <formula>NOT(ISERROR(SEARCH(("CHE-1262"),(H23))))</formula>
    </cfRule>
  </conditionalFormatting>
  <conditionalFormatting sqref="D29">
    <cfRule type="containsText" dxfId="1" priority="283" operator="containsText" text="[NIM]">
      <formula>NOT(ISERROR(SEARCH(("[NIM]"),(D29))))</formula>
    </cfRule>
  </conditionalFormatting>
  <conditionalFormatting sqref="D29">
    <cfRule type="containsText" dxfId="1" priority="284" operator="containsText" text="[GR]">
      <formula>NOT(ISERROR(SEARCH(("[GR]"),(D29))))</formula>
    </cfRule>
  </conditionalFormatting>
  <conditionalFormatting sqref="D29">
    <cfRule type="containsText" dxfId="3" priority="285" operator="containsText" text="BAN">
      <formula>NOT(ISERROR(SEARCH(("BAN"),(D29))))</formula>
    </cfRule>
  </conditionalFormatting>
  <conditionalFormatting sqref="D29">
    <cfRule type="containsText" dxfId="1" priority="286" operator="containsText" text="[BSH]">
      <formula>NOT(ISERROR(SEARCH(("[BSH]"),(D29))))</formula>
    </cfRule>
  </conditionalFormatting>
  <conditionalFormatting sqref="D29">
    <cfRule type="containsText" dxfId="1" priority="287" operator="containsText" text="[EH]">
      <formula>NOT(ISERROR(SEARCH(("[EH]"),(D29))))</formula>
    </cfRule>
  </conditionalFormatting>
  <conditionalFormatting sqref="D29">
    <cfRule type="containsText" dxfId="1" priority="288" operator="containsText" text="[RUM]">
      <formula>NOT(ISERROR(SEARCH(("[RUM]"),(D29))))</formula>
    </cfRule>
  </conditionalFormatting>
  <conditionalFormatting sqref="D29">
    <cfRule type="containsText" dxfId="3" priority="289" operator="containsText" text="[ECO]">
      <formula>NOT(ISERROR(SEARCH(("[ECO]"),(D29))))</formula>
    </cfRule>
  </conditionalFormatting>
  <conditionalFormatting sqref="D29">
    <cfRule type="containsText" dxfId="1" priority="290" operator="containsText" text="[DD]">
      <formula>NOT(ISERROR(SEARCH(("[DD]"),(D29))))</formula>
    </cfRule>
  </conditionalFormatting>
  <conditionalFormatting sqref="D29">
    <cfRule type="containsText" dxfId="1" priority="291" operator="containsText" text="[JI]">
      <formula>NOT(ISERROR(SEARCH(("[JI]"),(D29))))</formula>
    </cfRule>
  </conditionalFormatting>
  <conditionalFormatting sqref="D29">
    <cfRule type="containsText" dxfId="1" priority="292" operator="containsText" text="[AIM]">
      <formula>NOT(ISERROR(SEARCH(("[AIM]"),(D29))))</formula>
    </cfRule>
  </conditionalFormatting>
  <conditionalFormatting sqref="D29">
    <cfRule type="containsText" dxfId="1" priority="293" operator="containsText" text="[MAH]">
      <formula>NOT(ISERROR(SEARCH(("[MAH]"),(D29))))</formula>
    </cfRule>
  </conditionalFormatting>
  <conditionalFormatting sqref="H23 D28">
    <cfRule type="containsText" dxfId="2" priority="294" operator="containsText" text="[GR]">
      <formula>NOT(ISERROR(SEARCH(("[GR]"),(H23))))</formula>
    </cfRule>
  </conditionalFormatting>
  <conditionalFormatting sqref="D28">
    <cfRule type="containsText" dxfId="3" priority="295" operator="containsText" text="ENG">
      <formula>NOT(ISERROR(SEARCH(("ENG"),(D28))))</formula>
    </cfRule>
  </conditionalFormatting>
  <conditionalFormatting sqref="D28">
    <cfRule type="containsText" dxfId="1" priority="296" operator="containsText" text="[MAR]">
      <formula>NOT(ISERROR(SEARCH(("[MAR]"),(D28))))</formula>
    </cfRule>
  </conditionalFormatting>
  <conditionalFormatting sqref="D28">
    <cfRule type="containsText" dxfId="1" priority="297" operator="containsText" text="[SKC]">
      <formula>NOT(ISERROR(SEARCH(("[SKC]"),(D28))))</formula>
    </cfRule>
  </conditionalFormatting>
  <conditionalFormatting sqref="D28">
    <cfRule type="containsText" dxfId="1" priority="298" operator="containsText" text="CHE-1262">
      <formula>NOT(ISERROR(SEARCH(("CHE-1262"),(D28))))</formula>
    </cfRule>
  </conditionalFormatting>
  <conditionalFormatting sqref="D28">
    <cfRule type="containsText" dxfId="1" priority="299" operator="containsText" text="[NIM]">
      <formula>NOT(ISERROR(SEARCH(("[NIM]"),(D28))))</formula>
    </cfRule>
  </conditionalFormatting>
  <conditionalFormatting sqref="D28">
    <cfRule type="containsText" dxfId="3" priority="300" operator="containsText" text="BAN">
      <formula>NOT(ISERROR(SEARCH(("BAN"),(D28))))</formula>
    </cfRule>
  </conditionalFormatting>
  <conditionalFormatting sqref="D28">
    <cfRule type="containsText" dxfId="1" priority="301" operator="containsText" text="[BSH]">
      <formula>NOT(ISERROR(SEARCH(("[BSH]"),(D28))))</formula>
    </cfRule>
  </conditionalFormatting>
  <conditionalFormatting sqref="D28">
    <cfRule type="containsText" dxfId="1" priority="302" operator="containsText" text="[EH]">
      <formula>NOT(ISERROR(SEARCH(("[EH]"),(D28))))</formula>
    </cfRule>
  </conditionalFormatting>
  <conditionalFormatting sqref="D28">
    <cfRule type="containsText" dxfId="1" priority="303" operator="containsText" text="[RUM]">
      <formula>NOT(ISERROR(SEARCH(("[RUM]"),(D28))))</formula>
    </cfRule>
  </conditionalFormatting>
  <conditionalFormatting sqref="D28">
    <cfRule type="containsText" dxfId="3" priority="304" operator="containsText" text="[ECO]">
      <formula>NOT(ISERROR(SEARCH(("[ECO]"),(D28))))</formula>
    </cfRule>
  </conditionalFormatting>
  <conditionalFormatting sqref="D28">
    <cfRule type="containsText" dxfId="1" priority="305" operator="containsText" text="[DD]">
      <formula>NOT(ISERROR(SEARCH(("[DD]"),(D28))))</formula>
    </cfRule>
  </conditionalFormatting>
  <conditionalFormatting sqref="D28">
    <cfRule type="containsText" dxfId="1" priority="306" operator="containsText" text="[JI]">
      <formula>NOT(ISERROR(SEARCH(("[JI]"),(D28))))</formula>
    </cfRule>
  </conditionalFormatting>
  <conditionalFormatting sqref="D28">
    <cfRule type="containsText" dxfId="1" priority="307" operator="containsText" text="[AIM]">
      <formula>NOT(ISERROR(SEARCH(("[AIM]"),(D28))))</formula>
    </cfRule>
  </conditionalFormatting>
  <conditionalFormatting sqref="D28">
    <cfRule type="containsText" dxfId="1" priority="308" operator="containsText" text="[MAH]">
      <formula>NOT(ISERROR(SEARCH(("[MAH]"),(D28))))</formula>
    </cfRule>
  </conditionalFormatting>
  <conditionalFormatting sqref="H23 D28">
    <cfRule type="containsText" dxfId="1" priority="309" operator="containsText" text="[NEW1]">
      <formula>NOT(ISERROR(SEARCH(("[NEW1]"),(H23))))</formula>
    </cfRule>
  </conditionalFormatting>
  <conditionalFormatting sqref="H23 D28">
    <cfRule type="containsText" dxfId="1" priority="310" operator="containsText" text="[PRC]">
      <formula>NOT(ISERROR(SEARCH(("[PRC]"),(H23))))</formula>
    </cfRule>
  </conditionalFormatting>
  <conditionalFormatting sqref="H23 D28">
    <cfRule type="containsText" dxfId="1" priority="311" operator="containsText" text="[NIS]">
      <formula>NOT(ISERROR(SEARCH(("[NIS]"),(H23))))</formula>
    </cfRule>
  </conditionalFormatting>
  <conditionalFormatting sqref="H23 D28">
    <cfRule type="containsText" dxfId="1" priority="312" operator="containsText" text="[DMA]">
      <formula>NOT(ISERROR(SEARCH(("[DMA]"),(H23))))</formula>
    </cfRule>
  </conditionalFormatting>
  <conditionalFormatting sqref="H23 D28">
    <cfRule type="containsText" dxfId="1" priority="313" operator="containsText" text="[MKS]">
      <formula>NOT(ISERROR(SEARCH(("[MKS]"),(H23))))</formula>
    </cfRule>
  </conditionalFormatting>
  <conditionalFormatting sqref="H23 D28">
    <cfRule type="containsText" dxfId="1" priority="314" operator="containsText" text="[AT]">
      <formula>NOT(ISERROR(SEARCH(("[AT]"),(H23))))</formula>
    </cfRule>
  </conditionalFormatting>
  <conditionalFormatting sqref="H23 D28">
    <cfRule type="containsText" dxfId="1" priority="315" operator="containsText" text="[IFF]">
      <formula>NOT(ISERROR(SEARCH(("[IFF]"),(H23))))</formula>
    </cfRule>
  </conditionalFormatting>
  <conditionalFormatting sqref="H23 D28">
    <cfRule type="containsText" dxfId="1" priority="316" operator="containsText" text="[AU]">
      <formula>NOT(ISERROR(SEARCH(("[AU]"),(H23))))</formula>
    </cfRule>
  </conditionalFormatting>
  <conditionalFormatting sqref="H23 D28">
    <cfRule type="containsText" dxfId="1" priority="317" operator="containsText" text="[KIM]">
      <formula>NOT(ISERROR(SEARCH(("[KIM]"),(H23))))</formula>
    </cfRule>
  </conditionalFormatting>
  <conditionalFormatting sqref="D28">
    <cfRule type="containsText" dxfId="1" priority="318" operator="containsText" text="[AIM]">
      <formula>NOT(ISERROR(SEARCH(("[AIM]"),(D28))))</formula>
    </cfRule>
  </conditionalFormatting>
  <conditionalFormatting sqref="D28">
    <cfRule type="containsText" dxfId="1" priority="319" operator="containsText" text="[JI]">
      <formula>NOT(ISERROR(SEARCH(("[JI]"),(D28))))</formula>
    </cfRule>
  </conditionalFormatting>
  <conditionalFormatting sqref="D28">
    <cfRule type="containsText" dxfId="1" priority="320" operator="containsText" text="[DD]">
      <formula>NOT(ISERROR(SEARCH(("[DD]"),(D28))))</formula>
    </cfRule>
  </conditionalFormatting>
  <conditionalFormatting sqref="D28">
    <cfRule type="containsText" dxfId="1" priority="321" operator="containsText" text="[MAH]">
      <formula>NOT(ISERROR(SEARCH(("[MAH]"),(D28))))</formula>
    </cfRule>
  </conditionalFormatting>
  <conditionalFormatting sqref="D28">
    <cfRule type="containsText" dxfId="3" priority="322" operator="containsText" text="[ECO]">
      <formula>NOT(ISERROR(SEARCH(("[ECO]"),(D28))))</formula>
    </cfRule>
  </conditionalFormatting>
  <conditionalFormatting sqref="D28">
    <cfRule type="containsText" dxfId="1" priority="323" operator="containsText" text="[RUM]">
      <formula>NOT(ISERROR(SEARCH(("[RUM]"),(D28))))</formula>
    </cfRule>
  </conditionalFormatting>
  <conditionalFormatting sqref="D28">
    <cfRule type="containsText" dxfId="1" priority="324" operator="containsText" text="[EH]">
      <formula>NOT(ISERROR(SEARCH(("[EH]"),(D28))))</formula>
    </cfRule>
  </conditionalFormatting>
  <conditionalFormatting sqref="D28">
    <cfRule type="containsText" dxfId="1" priority="325" operator="containsText" text="[BSH]">
      <formula>NOT(ISERROR(SEARCH(("[BSH]"),(D28))))</formula>
    </cfRule>
  </conditionalFormatting>
  <conditionalFormatting sqref="D28">
    <cfRule type="containsText" dxfId="3" priority="326" operator="containsText" text="BAN">
      <formula>NOT(ISERROR(SEARCH(("BAN"),(D28))))</formula>
    </cfRule>
  </conditionalFormatting>
  <conditionalFormatting sqref="D28">
    <cfRule type="containsText" dxfId="2" priority="327" operator="containsText" text="[GR]">
      <formula>NOT(ISERROR(SEARCH(("[GR]"),(D28))))</formula>
    </cfRule>
  </conditionalFormatting>
  <conditionalFormatting sqref="D28">
    <cfRule type="containsText" dxfId="1" priority="328" operator="containsText" text="[NIM]">
      <formula>NOT(ISERROR(SEARCH(("[NIM]"),(D28))))</formula>
    </cfRule>
  </conditionalFormatting>
  <conditionalFormatting sqref="D28">
    <cfRule type="containsText" dxfId="1" priority="329" operator="containsText" text="CHE-1262">
      <formula>NOT(ISERROR(SEARCH(("CHE-1262"),(D28))))</formula>
    </cfRule>
  </conditionalFormatting>
  <conditionalFormatting sqref="D28">
    <cfRule type="containsText" dxfId="1" priority="330" operator="containsText" text="[SKC]">
      <formula>NOT(ISERROR(SEARCH(("[SKC]"),(D28))))</formula>
    </cfRule>
  </conditionalFormatting>
  <conditionalFormatting sqref="D28">
    <cfRule type="containsText" dxfId="1" priority="331" operator="containsText" text="[MAR]">
      <formula>NOT(ISERROR(SEARCH(("[MAR]"),(D28))))</formula>
    </cfRule>
  </conditionalFormatting>
  <conditionalFormatting sqref="D28">
    <cfRule type="containsText" dxfId="3" priority="332" operator="containsText" text="ENG">
      <formula>NOT(ISERROR(SEARCH(("ENG"),(D28))))</formula>
    </cfRule>
  </conditionalFormatting>
  <conditionalFormatting sqref="D28">
    <cfRule type="containsText" dxfId="1" priority="333" operator="containsText" text="[GR]">
      <formula>NOT(ISERROR(SEARCH(("[GR]"),(D28))))</formula>
    </cfRule>
  </conditionalFormatting>
  <conditionalFormatting sqref="D28">
    <cfRule type="containsText" dxfId="3" priority="334" operator="containsText" text="ENG">
      <formula>NOT(ISERROR(SEARCH(("ENG"),(D28))))</formula>
    </cfRule>
  </conditionalFormatting>
  <conditionalFormatting sqref="D28">
    <cfRule type="containsText" dxfId="1" priority="335" operator="containsText" text="[MAR]">
      <formula>NOT(ISERROR(SEARCH(("[MAR]"),(D28))))</formula>
    </cfRule>
  </conditionalFormatting>
  <conditionalFormatting sqref="D28">
    <cfRule type="containsText" dxfId="1" priority="336" operator="containsText" text="[SKC]">
      <formula>NOT(ISERROR(SEARCH(("[SKC]"),(D28))))</formula>
    </cfRule>
  </conditionalFormatting>
  <conditionalFormatting sqref="D28">
    <cfRule type="containsText" dxfId="1" priority="337" operator="containsText" text="CHE-1262">
      <formula>NOT(ISERROR(SEARCH(("CHE-1262"),(D28))))</formula>
    </cfRule>
  </conditionalFormatting>
  <conditionalFormatting sqref="D28">
    <cfRule type="containsText" dxfId="1" priority="338" operator="containsText" text="[NIM]">
      <formula>NOT(ISERROR(SEARCH(("[NIM]"),(D28))))</formula>
    </cfRule>
  </conditionalFormatting>
  <conditionalFormatting sqref="D28">
    <cfRule type="containsText" dxfId="3" priority="339" operator="containsText" text="BAN">
      <formula>NOT(ISERROR(SEARCH(("BAN"),(D28))))</formula>
    </cfRule>
  </conditionalFormatting>
  <conditionalFormatting sqref="D28">
    <cfRule type="containsText" dxfId="1" priority="340" operator="containsText" text="[BSH]">
      <formula>NOT(ISERROR(SEARCH(("[BSH]"),(D28))))</formula>
    </cfRule>
  </conditionalFormatting>
  <conditionalFormatting sqref="D28">
    <cfRule type="containsText" dxfId="1" priority="341" operator="containsText" text="[EH]">
      <formula>NOT(ISERROR(SEARCH(("[EH]"),(D28))))</formula>
    </cfRule>
  </conditionalFormatting>
  <conditionalFormatting sqref="D28">
    <cfRule type="containsText" dxfId="1" priority="342" operator="containsText" text="[RUM]">
      <formula>NOT(ISERROR(SEARCH(("[RUM]"),(D28))))</formula>
    </cfRule>
  </conditionalFormatting>
  <conditionalFormatting sqref="D28">
    <cfRule type="containsText" dxfId="3" priority="343" operator="containsText" text="[ECO]">
      <formula>NOT(ISERROR(SEARCH(("[ECO]"),(D28))))</formula>
    </cfRule>
  </conditionalFormatting>
  <conditionalFormatting sqref="D28">
    <cfRule type="containsText" dxfId="1" priority="344" operator="containsText" text="[MAH]">
      <formula>NOT(ISERROR(SEARCH(("[MAH]"),(D28))))</formula>
    </cfRule>
  </conditionalFormatting>
  <conditionalFormatting sqref="D28">
    <cfRule type="containsText" dxfId="1" priority="345" operator="containsText" text="[DD]">
      <formula>NOT(ISERROR(SEARCH(("[DD]"),(D28))))</formula>
    </cfRule>
  </conditionalFormatting>
  <conditionalFormatting sqref="D28">
    <cfRule type="containsText" dxfId="1" priority="346" operator="containsText" text="[JI]">
      <formula>NOT(ISERROR(SEARCH(("[JI]"),(D28))))</formula>
    </cfRule>
  </conditionalFormatting>
  <conditionalFormatting sqref="D28">
    <cfRule type="containsText" dxfId="1" priority="347" operator="containsText" text="[KIM]">
      <formula>NOT(ISERROR(SEARCH(("[KIM]"),(D28))))</formula>
    </cfRule>
  </conditionalFormatting>
  <conditionalFormatting sqref="D28">
    <cfRule type="containsText" dxfId="1" priority="348" operator="containsText" text="[AU]">
      <formula>NOT(ISERROR(SEARCH(("[AU]"),(D28))))</formula>
    </cfRule>
  </conditionalFormatting>
  <conditionalFormatting sqref="D28">
    <cfRule type="containsText" dxfId="1" priority="349" operator="containsText" text="[AT]">
      <formula>NOT(ISERROR(SEARCH(("[AT]"),(D28))))</formula>
    </cfRule>
  </conditionalFormatting>
  <conditionalFormatting sqref="D28">
    <cfRule type="containsText" dxfId="1" priority="350" operator="containsText" text="[MKS]">
      <formula>NOT(ISERROR(SEARCH(("[MKS]"),(D28))))</formula>
    </cfRule>
  </conditionalFormatting>
  <conditionalFormatting sqref="D28">
    <cfRule type="containsText" dxfId="1" priority="351" operator="containsText" text="[DMA]">
      <formula>NOT(ISERROR(SEARCH(("[DMA]"),(D28))))</formula>
    </cfRule>
  </conditionalFormatting>
  <conditionalFormatting sqref="D28">
    <cfRule type="containsText" dxfId="1" priority="352" operator="containsText" text="[NIS]">
      <formula>NOT(ISERROR(SEARCH(("[NIS]"),(D28))))</formula>
    </cfRule>
  </conditionalFormatting>
  <conditionalFormatting sqref="D28">
    <cfRule type="containsText" dxfId="1" priority="353" operator="containsText" text="[AIM]">
      <formula>NOT(ISERROR(SEARCH(("[AIM]"),(D28))))</formula>
    </cfRule>
  </conditionalFormatting>
  <conditionalFormatting sqref="D28">
    <cfRule type="containsText" dxfId="1" priority="354" operator="containsText" text="[PRC]">
      <formula>NOT(ISERROR(SEARCH(("[PRC]"),(D28))))</formula>
    </cfRule>
  </conditionalFormatting>
  <conditionalFormatting sqref="D28">
    <cfRule type="containsText" dxfId="1" priority="355" operator="containsText" text="[GR]">
      <formula>NOT(ISERROR(SEARCH(("[GR]"),(D28))))</formula>
    </cfRule>
  </conditionalFormatting>
  <conditionalFormatting sqref="D28">
    <cfRule type="containsText" dxfId="1" priority="356" operator="containsText" text="[IFF]">
      <formula>NOT(ISERROR(SEARCH(("[IFF]"),(D28))))</formula>
    </cfRule>
  </conditionalFormatting>
  <conditionalFormatting sqref="I25 H26 E27">
    <cfRule type="containsText" dxfId="3" priority="357" operator="containsText" text="ENG">
      <formula>NOT(ISERROR(SEARCH(("ENG"),(I25))))</formula>
    </cfRule>
  </conditionalFormatting>
  <conditionalFormatting sqref="I25 H26 E27">
    <cfRule type="containsText" dxfId="1" priority="358" operator="containsText" text="[MAR]">
      <formula>NOT(ISERROR(SEARCH(("[MAR]"),(I25))))</formula>
    </cfRule>
  </conditionalFormatting>
  <conditionalFormatting sqref="I25 H26 E27">
    <cfRule type="containsText" dxfId="1" priority="359" operator="containsText" text="[SKC]">
      <formula>NOT(ISERROR(SEARCH(("[SKC]"),(I25))))</formula>
    </cfRule>
  </conditionalFormatting>
  <conditionalFormatting sqref="I25 H26 E27">
    <cfRule type="containsText" dxfId="1" priority="360" operator="containsText" text="CHE-1262">
      <formula>NOT(ISERROR(SEARCH(("CHE-1262"),(I25))))</formula>
    </cfRule>
  </conditionalFormatting>
  <conditionalFormatting sqref="I25 H26 E27">
    <cfRule type="containsText" dxfId="1" priority="361" operator="containsText" text="[NIM]">
      <formula>NOT(ISERROR(SEARCH(("[NIM]"),(I25))))</formula>
    </cfRule>
  </conditionalFormatting>
  <conditionalFormatting sqref="I25 H26 E27">
    <cfRule type="containsText" dxfId="2" priority="362" operator="containsText" text="[GR]">
      <formula>NOT(ISERROR(SEARCH(("[GR]"),(I25))))</formula>
    </cfRule>
  </conditionalFormatting>
  <conditionalFormatting sqref="I25 H26 E27">
    <cfRule type="containsText" dxfId="3" priority="363" operator="containsText" text="BAN">
      <formula>NOT(ISERROR(SEARCH(("BAN"),(I25))))</formula>
    </cfRule>
  </conditionalFormatting>
  <conditionalFormatting sqref="I25 H26 E27">
    <cfRule type="containsText" dxfId="1" priority="364" operator="containsText" text="[BSH]">
      <formula>NOT(ISERROR(SEARCH(("[BSH]"),(I25))))</formula>
    </cfRule>
  </conditionalFormatting>
  <conditionalFormatting sqref="I25 H26 E27">
    <cfRule type="containsText" dxfId="1" priority="365" operator="containsText" text="[EH]">
      <formula>NOT(ISERROR(SEARCH(("[EH]"),(I25))))</formula>
    </cfRule>
  </conditionalFormatting>
  <conditionalFormatting sqref="I25 H26 E27">
    <cfRule type="containsText" dxfId="1" priority="366" operator="containsText" text="[RUM]">
      <formula>NOT(ISERROR(SEARCH(("[RUM]"),(I25))))</formula>
    </cfRule>
  </conditionalFormatting>
  <conditionalFormatting sqref="I25 H26 E27">
    <cfRule type="containsText" dxfId="3" priority="367" operator="containsText" text="[ECO]">
      <formula>NOT(ISERROR(SEARCH(("[ECO]"),(I25))))</formula>
    </cfRule>
  </conditionalFormatting>
  <conditionalFormatting sqref="I25 H26 E27">
    <cfRule type="containsText" dxfId="1" priority="368" operator="containsText" text="[MAH]">
      <formula>NOT(ISERROR(SEARCH(("[MAH]"),(I25))))</formula>
    </cfRule>
  </conditionalFormatting>
  <conditionalFormatting sqref="I25 H26 E27">
    <cfRule type="containsText" dxfId="1" priority="369" operator="containsText" text="[DD]">
      <formula>NOT(ISERROR(SEARCH(("[DD]"),(I25))))</formula>
    </cfRule>
  </conditionalFormatting>
  <conditionalFormatting sqref="I25 H26 E27">
    <cfRule type="containsText" dxfId="1" priority="370" operator="containsText" text="[JI]">
      <formula>NOT(ISERROR(SEARCH(("[JI]"),(I25))))</formula>
    </cfRule>
  </conditionalFormatting>
  <conditionalFormatting sqref="I25 H26 E27">
    <cfRule type="containsText" dxfId="1" priority="371" operator="containsText" text="[AIM]">
      <formula>NOT(ISERROR(SEARCH(("[AIM]"),(I25))))</formula>
    </cfRule>
  </conditionalFormatting>
  <conditionalFormatting sqref="H26 E27">
    <cfRule type="containsText" dxfId="3" priority="372" operator="containsText" text="ENG">
      <formula>NOT(ISERROR(SEARCH(("ENG"),(H26))))</formula>
    </cfRule>
  </conditionalFormatting>
  <conditionalFormatting sqref="H26 E27">
    <cfRule type="containsText" dxfId="1" priority="373" operator="containsText" text="[MAR]">
      <formula>NOT(ISERROR(SEARCH(("[MAR]"),(H26))))</formula>
    </cfRule>
  </conditionalFormatting>
  <conditionalFormatting sqref="H26 E27">
    <cfRule type="containsText" dxfId="1" priority="374" operator="containsText" text="[SKC]">
      <formula>NOT(ISERROR(SEARCH(("[SKC]"),(H26))))</formula>
    </cfRule>
  </conditionalFormatting>
  <conditionalFormatting sqref="H26 E27">
    <cfRule type="containsText" dxfId="1" priority="375" operator="containsText" text="CHE-1262">
      <formula>NOT(ISERROR(SEARCH(("CHE-1262"),(H26))))</formula>
    </cfRule>
  </conditionalFormatting>
  <conditionalFormatting sqref="H26 E27">
    <cfRule type="containsText" dxfId="1" priority="376" operator="containsText" text="[NIM]">
      <formula>NOT(ISERROR(SEARCH(("[NIM]"),(H26))))</formula>
    </cfRule>
  </conditionalFormatting>
  <conditionalFormatting sqref="H26 E27">
    <cfRule type="containsText" dxfId="3" priority="377" operator="containsText" text="BAN">
      <formula>NOT(ISERROR(SEARCH(("BAN"),(H26))))</formula>
    </cfRule>
  </conditionalFormatting>
  <conditionalFormatting sqref="H26 E27">
    <cfRule type="containsText" dxfId="1" priority="378" operator="containsText" text="[BSH]">
      <formula>NOT(ISERROR(SEARCH(("[BSH]"),(H26))))</formula>
    </cfRule>
  </conditionalFormatting>
  <conditionalFormatting sqref="H26 E27">
    <cfRule type="containsText" dxfId="1" priority="379" operator="containsText" text="[EH]">
      <formula>NOT(ISERROR(SEARCH(("[EH]"),(H26))))</formula>
    </cfRule>
  </conditionalFormatting>
  <conditionalFormatting sqref="H26 E27">
    <cfRule type="containsText" dxfId="1" priority="380" operator="containsText" text="[RUM]">
      <formula>NOT(ISERROR(SEARCH(("[RUM]"),(H26))))</formula>
    </cfRule>
  </conditionalFormatting>
  <conditionalFormatting sqref="H26 E27">
    <cfRule type="containsText" dxfId="3" priority="381" operator="containsText" text="[ECO]">
      <formula>NOT(ISERROR(SEARCH(("[ECO]"),(H26))))</formula>
    </cfRule>
  </conditionalFormatting>
  <conditionalFormatting sqref="H26 E27">
    <cfRule type="containsText" dxfId="1" priority="382" operator="containsText" text="[MAH]">
      <formula>NOT(ISERROR(SEARCH(("[MAH]"),(H26))))</formula>
    </cfRule>
  </conditionalFormatting>
  <conditionalFormatting sqref="H26 E27">
    <cfRule type="containsText" dxfId="1" priority="383" operator="containsText" text="[DD]">
      <formula>NOT(ISERROR(SEARCH(("[DD]"),(H26))))</formula>
    </cfRule>
  </conditionalFormatting>
  <conditionalFormatting sqref="H26 E27">
    <cfRule type="containsText" dxfId="1" priority="384" operator="containsText" text="[JI]">
      <formula>NOT(ISERROR(SEARCH(("[JI]"),(H26))))</formula>
    </cfRule>
  </conditionalFormatting>
  <conditionalFormatting sqref="H26 E27">
    <cfRule type="containsText" dxfId="1" priority="385" operator="containsText" text="[AIM]">
      <formula>NOT(ISERROR(SEARCH(("[AIM]"),(H26))))</formula>
    </cfRule>
  </conditionalFormatting>
  <conditionalFormatting sqref="H26 E27">
    <cfRule type="containsText" dxfId="1" priority="386" operator="containsText" text="[MAH]">
      <formula>NOT(ISERROR(SEARCH(("[MAH]"),(H26))))</formula>
    </cfRule>
  </conditionalFormatting>
  <conditionalFormatting sqref="H26 E27">
    <cfRule type="containsText" dxfId="1" priority="387" operator="containsText" text="[NEW1]">
      <formula>NOT(ISERROR(SEARCH(("[NEW1]"),(H26))))</formula>
    </cfRule>
  </conditionalFormatting>
  <conditionalFormatting sqref="H26 E27">
    <cfRule type="containsText" dxfId="1" priority="388" operator="containsText" text="[GR]">
      <formula>NOT(ISERROR(SEARCH(("[GR]"),(H26))))</formula>
    </cfRule>
  </conditionalFormatting>
  <conditionalFormatting sqref="H26 E27">
    <cfRule type="containsText" dxfId="1" priority="389" operator="containsText" text="[KIM]">
      <formula>NOT(ISERROR(SEARCH(("[KIM]"),(H26))))</formula>
    </cfRule>
  </conditionalFormatting>
  <conditionalFormatting sqref="H26 E27">
    <cfRule type="containsText" dxfId="1" priority="390" operator="containsText" text="[AU]">
      <formula>NOT(ISERROR(SEARCH(("[AU]"),(H26))))</formula>
    </cfRule>
  </conditionalFormatting>
  <conditionalFormatting sqref="H26 E27">
    <cfRule type="containsText" dxfId="1" priority="391" operator="containsText" text="[IFF]">
      <formula>NOT(ISERROR(SEARCH(("[IFF]"),(H26))))</formula>
    </cfRule>
  </conditionalFormatting>
  <conditionalFormatting sqref="H26 E27">
    <cfRule type="containsText" dxfId="1" priority="392" operator="containsText" text="[AT]">
      <formula>NOT(ISERROR(SEARCH(("[AT]"),(H26))))</formula>
    </cfRule>
  </conditionalFormatting>
  <conditionalFormatting sqref="H26 E27">
    <cfRule type="containsText" dxfId="1" priority="393" operator="containsText" text="[MKS]">
      <formula>NOT(ISERROR(SEARCH(("[MKS]"),(H26))))</formula>
    </cfRule>
  </conditionalFormatting>
  <conditionalFormatting sqref="H26 E27">
    <cfRule type="containsText" dxfId="1" priority="394" operator="containsText" text="[DMA]">
      <formula>NOT(ISERROR(SEARCH(("[DMA]"),(H26))))</formula>
    </cfRule>
  </conditionalFormatting>
  <conditionalFormatting sqref="H26 E27">
    <cfRule type="containsText" dxfId="1" priority="395" operator="containsText" text="[NIS]">
      <formula>NOT(ISERROR(SEARCH(("[NIS]"),(H26))))</formula>
    </cfRule>
  </conditionalFormatting>
  <conditionalFormatting sqref="H26 E27">
    <cfRule type="containsText" dxfId="1" priority="396" operator="containsText" text="[PRC]">
      <formula>NOT(ISERROR(SEARCH(("[PRC]"),(H26))))</formula>
    </cfRule>
  </conditionalFormatting>
  <conditionalFormatting sqref="F24">
    <cfRule type="containsText" dxfId="2" priority="397" operator="containsText" text="[GR]">
      <formula>NOT(ISERROR(SEARCH(("[GR]"),(F24))))</formula>
    </cfRule>
  </conditionalFormatting>
  <conditionalFormatting sqref="F24">
    <cfRule type="containsText" dxfId="3" priority="398" operator="containsText" text="ENG">
      <formula>NOT(ISERROR(SEARCH(("ENG"),(F24))))</formula>
    </cfRule>
  </conditionalFormatting>
  <conditionalFormatting sqref="F24">
    <cfRule type="containsText" dxfId="1" priority="399" operator="containsText" text="[MAR]">
      <formula>NOT(ISERROR(SEARCH(("[MAR]"),(F24))))</formula>
    </cfRule>
  </conditionalFormatting>
  <conditionalFormatting sqref="F24">
    <cfRule type="containsText" dxfId="1" priority="400" operator="containsText" text="[SKC]">
      <formula>NOT(ISERROR(SEARCH(("[SKC]"),(F24))))</formula>
    </cfRule>
  </conditionalFormatting>
  <conditionalFormatting sqref="F24">
    <cfRule type="containsText" dxfId="1" priority="401" operator="containsText" text="CHE-1262">
      <formula>NOT(ISERROR(SEARCH(("CHE-1262"),(F24))))</formula>
    </cfRule>
  </conditionalFormatting>
  <conditionalFormatting sqref="F24">
    <cfRule type="containsText" dxfId="1" priority="402" operator="containsText" text="[NIM]">
      <formula>NOT(ISERROR(SEARCH(("[NIM]"),(F24))))</formula>
    </cfRule>
  </conditionalFormatting>
  <conditionalFormatting sqref="F24">
    <cfRule type="containsText" dxfId="1" priority="403" operator="containsText" text="[GR]">
      <formula>NOT(ISERROR(SEARCH(("[GR]"),(F24))))</formula>
    </cfRule>
  </conditionalFormatting>
  <conditionalFormatting sqref="F24">
    <cfRule type="containsText" dxfId="3" priority="404" operator="containsText" text="BAN">
      <formula>NOT(ISERROR(SEARCH(("BAN"),(F24))))</formula>
    </cfRule>
  </conditionalFormatting>
  <conditionalFormatting sqref="F24">
    <cfRule type="containsText" dxfId="1" priority="405" operator="containsText" text="[BSH]">
      <formula>NOT(ISERROR(SEARCH(("[BSH]"),(F24))))</formula>
    </cfRule>
  </conditionalFormatting>
  <conditionalFormatting sqref="F24">
    <cfRule type="containsText" dxfId="1" priority="406" operator="containsText" text="[EH]">
      <formula>NOT(ISERROR(SEARCH(("[EH]"),(F24))))</formula>
    </cfRule>
  </conditionalFormatting>
  <conditionalFormatting sqref="F24">
    <cfRule type="containsText" dxfId="1" priority="407" operator="containsText" text="[RUM]">
      <formula>NOT(ISERROR(SEARCH(("[RUM]"),(F24))))</formula>
    </cfRule>
  </conditionalFormatting>
  <conditionalFormatting sqref="F24">
    <cfRule type="containsText" dxfId="3" priority="408" operator="containsText" text="[ECO]">
      <formula>NOT(ISERROR(SEARCH(("[ECO]"),(F24))))</formula>
    </cfRule>
  </conditionalFormatting>
  <conditionalFormatting sqref="F24">
    <cfRule type="containsText" dxfId="1" priority="409" operator="containsText" text="[DD]">
      <formula>NOT(ISERROR(SEARCH(("[DD]"),(F24))))</formula>
    </cfRule>
  </conditionalFormatting>
  <conditionalFormatting sqref="F24">
    <cfRule type="containsText" dxfId="1" priority="410" operator="containsText" text="[JI]">
      <formula>NOT(ISERROR(SEARCH(("[JI]"),(F24))))</formula>
    </cfRule>
  </conditionalFormatting>
  <conditionalFormatting sqref="F24">
    <cfRule type="containsText" dxfId="1" priority="411" operator="containsText" text="[AIM]">
      <formula>NOT(ISERROR(SEARCH(("[AIM]"),(F24))))</formula>
    </cfRule>
  </conditionalFormatting>
  <conditionalFormatting sqref="F24">
    <cfRule type="containsText" dxfId="1" priority="412" operator="containsText" text="[MAH]">
      <formula>NOT(ISERROR(SEARCH(("[MAH]"),(F24))))</formula>
    </cfRule>
  </conditionalFormatting>
  <conditionalFormatting sqref="F24">
    <cfRule type="containsText" dxfId="1" priority="413" operator="containsText" text="[NEW1]">
      <formula>NOT(ISERROR(SEARCH(("[NEW1]"),(F24))))</formula>
    </cfRule>
  </conditionalFormatting>
  <conditionalFormatting sqref="F24">
    <cfRule type="containsText" dxfId="1" priority="414" operator="containsText" text="[IFF]">
      <formula>NOT(ISERROR(SEARCH(("[IFF]"),(F24))))</formula>
    </cfRule>
  </conditionalFormatting>
  <conditionalFormatting sqref="D21 E35">
    <cfRule type="containsText" dxfId="4" priority="415" operator="containsText" text="[NEW1]">
      <formula>NOT(ISERROR(SEARCH(("[NEW1]"),(D21))))</formula>
    </cfRule>
  </conditionalFormatting>
  <conditionalFormatting sqref="E35">
    <cfRule type="containsText" dxfId="1" priority="416" operator="containsText" text="[AU]">
      <formula>NOT(ISERROR(SEARCH(("[AU]"),(E35))))</formula>
    </cfRule>
  </conditionalFormatting>
  <conditionalFormatting sqref="E35">
    <cfRule type="containsText" dxfId="1" priority="417" operator="containsText" text="[NIS]">
      <formula>NOT(ISERROR(SEARCH(("[NIS]"),(E35))))</formula>
    </cfRule>
  </conditionalFormatting>
  <conditionalFormatting sqref="H24 E35">
    <cfRule type="containsText" dxfId="3" priority="418" operator="containsText" text="ENG">
      <formula>NOT(ISERROR(SEARCH(("ENG"),(H24))))</formula>
    </cfRule>
  </conditionalFormatting>
  <conditionalFormatting sqref="H24 E35">
    <cfRule type="containsText" dxfId="1" priority="419" operator="containsText" text="[MAR]">
      <formula>NOT(ISERROR(SEARCH(("[MAR]"),(H24))))</formula>
    </cfRule>
  </conditionalFormatting>
  <conditionalFormatting sqref="H24 E35">
    <cfRule type="containsText" dxfId="1" priority="420" operator="containsText" text="[SKC]">
      <formula>NOT(ISERROR(SEARCH(("[SKC]"),(H24))))</formula>
    </cfRule>
  </conditionalFormatting>
  <conditionalFormatting sqref="H24 E35">
    <cfRule type="containsText" dxfId="1" priority="421" operator="containsText" text="CHE-1262">
      <formula>NOT(ISERROR(SEARCH(("CHE-1262"),(H24))))</formula>
    </cfRule>
  </conditionalFormatting>
  <conditionalFormatting sqref="H24 E35">
    <cfRule type="containsText" dxfId="1" priority="422" operator="containsText" text="[NIM]">
      <formula>NOT(ISERROR(SEARCH(("[NIM]"),(H24))))</formula>
    </cfRule>
  </conditionalFormatting>
  <conditionalFormatting sqref="H24 E35">
    <cfRule type="containsText" dxfId="2" priority="423" operator="containsText" text="[GR]">
      <formula>NOT(ISERROR(SEARCH(("[GR]"),(H24))))</formula>
    </cfRule>
  </conditionalFormatting>
  <conditionalFormatting sqref="H24 E35">
    <cfRule type="containsText" dxfId="3" priority="424" operator="containsText" text="BAN">
      <formula>NOT(ISERROR(SEARCH(("BAN"),(H24))))</formula>
    </cfRule>
  </conditionalFormatting>
  <conditionalFormatting sqref="H24 E35">
    <cfRule type="containsText" dxfId="1" priority="425" operator="containsText" text="[BSH]">
      <formula>NOT(ISERROR(SEARCH(("[BSH]"),(H24))))</formula>
    </cfRule>
  </conditionalFormatting>
  <conditionalFormatting sqref="H24 E35">
    <cfRule type="containsText" dxfId="1" priority="426" operator="containsText" text="[EH]">
      <formula>NOT(ISERROR(SEARCH(("[EH]"),(H24))))</formula>
    </cfRule>
  </conditionalFormatting>
  <conditionalFormatting sqref="H24 E35">
    <cfRule type="containsText" dxfId="1" priority="427" operator="containsText" text="[RUM]">
      <formula>NOT(ISERROR(SEARCH(("[RUM]"),(H24))))</formula>
    </cfRule>
  </conditionalFormatting>
  <conditionalFormatting sqref="H24 E35">
    <cfRule type="containsText" dxfId="3" priority="428" operator="containsText" text="[ECO]">
      <formula>NOT(ISERROR(SEARCH(("[ECO]"),(H24))))</formula>
    </cfRule>
  </conditionalFormatting>
  <conditionalFormatting sqref="H24 E35">
    <cfRule type="containsText" dxfId="1" priority="429" operator="containsText" text="[MAH]">
      <formula>NOT(ISERROR(SEARCH(("[MAH]"),(H24))))</formula>
    </cfRule>
  </conditionalFormatting>
  <conditionalFormatting sqref="H24 E35">
    <cfRule type="containsText" dxfId="1" priority="430" operator="containsText" text="[DD]">
      <formula>NOT(ISERROR(SEARCH(("[DD]"),(H24))))</formula>
    </cfRule>
  </conditionalFormatting>
  <conditionalFormatting sqref="H24 E35">
    <cfRule type="containsText" dxfId="1" priority="431" operator="containsText" text="[JI]">
      <formula>NOT(ISERROR(SEARCH(("[JI]"),(H24))))</formula>
    </cfRule>
  </conditionalFormatting>
  <conditionalFormatting sqref="H24 E35">
    <cfRule type="containsText" dxfId="1" priority="432" operator="containsText" text="[AIM]">
      <formula>NOT(ISERROR(SEARCH(("[AIM]"),(H24))))</formula>
    </cfRule>
  </conditionalFormatting>
  <conditionalFormatting sqref="E34">
    <cfRule type="containsText" dxfId="3" priority="433" operator="containsText" text="ENG">
      <formula>NOT(ISERROR(SEARCH(("ENG"),(E34))))</formula>
    </cfRule>
  </conditionalFormatting>
  <conditionalFormatting sqref="E34">
    <cfRule type="containsText" dxfId="1" priority="434" operator="containsText" text="[MAR]">
      <formula>NOT(ISERROR(SEARCH(("[MAR]"),(E34))))</formula>
    </cfRule>
  </conditionalFormatting>
  <conditionalFormatting sqref="E34">
    <cfRule type="containsText" dxfId="1" priority="435" operator="containsText" text="[SKC]">
      <formula>NOT(ISERROR(SEARCH(("[SKC]"),(E34))))</formula>
    </cfRule>
  </conditionalFormatting>
  <conditionalFormatting sqref="E34">
    <cfRule type="containsText" dxfId="1" priority="436" operator="containsText" text="CHE-1262">
      <formula>NOT(ISERROR(SEARCH(("CHE-1262"),(E34))))</formula>
    </cfRule>
  </conditionalFormatting>
  <conditionalFormatting sqref="E34">
    <cfRule type="containsText" dxfId="1" priority="437" operator="containsText" text="[NIM]">
      <formula>NOT(ISERROR(SEARCH(("[NIM]"),(E34))))</formula>
    </cfRule>
  </conditionalFormatting>
  <conditionalFormatting sqref="F31 E34">
    <cfRule type="containsText" dxfId="2" priority="438" operator="containsText" text="[GR]">
      <formula>NOT(ISERROR(SEARCH(("[GR]"),(F31))))</formula>
    </cfRule>
  </conditionalFormatting>
  <conditionalFormatting sqref="E34">
    <cfRule type="containsText" dxfId="3" priority="439" operator="containsText" text="BAN">
      <formula>NOT(ISERROR(SEARCH(("BAN"),(E34))))</formula>
    </cfRule>
  </conditionalFormatting>
  <conditionalFormatting sqref="E34">
    <cfRule type="containsText" dxfId="1" priority="440" operator="containsText" text="[BSH]">
      <formula>NOT(ISERROR(SEARCH(("[BSH]"),(E34))))</formula>
    </cfRule>
  </conditionalFormatting>
  <conditionalFormatting sqref="E34">
    <cfRule type="containsText" dxfId="1" priority="441" operator="containsText" text="[EH]">
      <formula>NOT(ISERROR(SEARCH(("[EH]"),(E34))))</formula>
    </cfRule>
  </conditionalFormatting>
  <conditionalFormatting sqref="E34">
    <cfRule type="containsText" dxfId="1" priority="442" operator="containsText" text="[RUM]">
      <formula>NOT(ISERROR(SEARCH(("[RUM]"),(E34))))</formula>
    </cfRule>
  </conditionalFormatting>
  <conditionalFormatting sqref="E34">
    <cfRule type="containsText" dxfId="3" priority="443" operator="containsText" text="[ECO]">
      <formula>NOT(ISERROR(SEARCH(("[ECO]"),(E34))))</formula>
    </cfRule>
  </conditionalFormatting>
  <conditionalFormatting sqref="E34">
    <cfRule type="containsText" dxfId="1" priority="444" operator="containsText" text="[MAH]">
      <formula>NOT(ISERROR(SEARCH(("[MAH]"),(E34))))</formula>
    </cfRule>
  </conditionalFormatting>
  <conditionalFormatting sqref="E34">
    <cfRule type="containsText" dxfId="1" priority="445" operator="containsText" text="[DD]">
      <formula>NOT(ISERROR(SEARCH(("[DD]"),(E34))))</formula>
    </cfRule>
  </conditionalFormatting>
  <conditionalFormatting sqref="E34">
    <cfRule type="containsText" dxfId="1" priority="446" operator="containsText" text="[JI]">
      <formula>NOT(ISERROR(SEARCH(("[JI]"),(E34))))</formula>
    </cfRule>
  </conditionalFormatting>
  <conditionalFormatting sqref="E34">
    <cfRule type="containsText" dxfId="1" priority="447" operator="containsText" text="[AIM]">
      <formula>NOT(ISERROR(SEARCH(("[AIM]"),(E34))))</formula>
    </cfRule>
  </conditionalFormatting>
  <conditionalFormatting sqref="E34">
    <cfRule type="containsText" dxfId="3" priority="448" operator="containsText" text="ENG">
      <formula>NOT(ISERROR(SEARCH(("ENG"),(E34))))</formula>
    </cfRule>
  </conditionalFormatting>
  <conditionalFormatting sqref="E34">
    <cfRule type="containsText" dxfId="1" priority="449" operator="containsText" text="[MAR]">
      <formula>NOT(ISERROR(SEARCH(("[MAR]"),(E34))))</formula>
    </cfRule>
  </conditionalFormatting>
  <conditionalFormatting sqref="E34">
    <cfRule type="containsText" dxfId="1" priority="450" operator="containsText" text="[SKC]">
      <formula>NOT(ISERROR(SEARCH(("[SKC]"),(E34))))</formula>
    </cfRule>
  </conditionalFormatting>
  <conditionalFormatting sqref="E34">
    <cfRule type="containsText" dxfId="1" priority="451" operator="containsText" text="CHE-1262">
      <formula>NOT(ISERROR(SEARCH(("CHE-1262"),(E34))))</formula>
    </cfRule>
  </conditionalFormatting>
  <conditionalFormatting sqref="E34">
    <cfRule type="containsText" dxfId="1" priority="452" operator="containsText" text="[NIM]">
      <formula>NOT(ISERROR(SEARCH(("[NIM]"),(E34))))</formula>
    </cfRule>
  </conditionalFormatting>
  <conditionalFormatting sqref="E34">
    <cfRule type="containsText" dxfId="3" priority="453" operator="containsText" text="BAN">
      <formula>NOT(ISERROR(SEARCH(("BAN"),(E34))))</formula>
    </cfRule>
  </conditionalFormatting>
  <conditionalFormatting sqref="E34">
    <cfRule type="containsText" dxfId="1" priority="454" operator="containsText" text="[BSH]">
      <formula>NOT(ISERROR(SEARCH(("[BSH]"),(E34))))</formula>
    </cfRule>
  </conditionalFormatting>
  <conditionalFormatting sqref="E34">
    <cfRule type="containsText" dxfId="1" priority="455" operator="containsText" text="[EH]">
      <formula>NOT(ISERROR(SEARCH(("[EH]"),(E34))))</formula>
    </cfRule>
  </conditionalFormatting>
  <conditionalFormatting sqref="E34">
    <cfRule type="containsText" dxfId="1" priority="456" operator="containsText" text="[RUM]">
      <formula>NOT(ISERROR(SEARCH(("[RUM]"),(E34))))</formula>
    </cfRule>
  </conditionalFormatting>
  <conditionalFormatting sqref="E34">
    <cfRule type="containsText" dxfId="3" priority="457" operator="containsText" text="[ECO]">
      <formula>NOT(ISERROR(SEARCH(("[ECO]"),(E34))))</formula>
    </cfRule>
  </conditionalFormatting>
  <conditionalFormatting sqref="E34">
    <cfRule type="containsText" dxfId="1" priority="458" operator="containsText" text="[MAH]">
      <formula>NOT(ISERROR(SEARCH(("[MAH]"),(E34))))</formula>
    </cfRule>
  </conditionalFormatting>
  <conditionalFormatting sqref="E34">
    <cfRule type="containsText" dxfId="1" priority="459" operator="containsText" text="[DD]">
      <formula>NOT(ISERROR(SEARCH(("[DD]"),(E34))))</formula>
    </cfRule>
  </conditionalFormatting>
  <conditionalFormatting sqref="E34">
    <cfRule type="containsText" dxfId="1" priority="460" operator="containsText" text="[JI]">
      <formula>NOT(ISERROR(SEARCH(("[JI]"),(E34))))</formula>
    </cfRule>
  </conditionalFormatting>
  <conditionalFormatting sqref="E34">
    <cfRule type="containsText" dxfId="1" priority="461" operator="containsText" text="[AIM]">
      <formula>NOT(ISERROR(SEARCH(("[AIM]"),(E34))))</formula>
    </cfRule>
  </conditionalFormatting>
  <conditionalFormatting sqref="F13 D15 E34">
    <cfRule type="containsText" dxfId="1" priority="462" operator="containsText" text="[AU]">
      <formula>NOT(ISERROR(SEARCH(("[AU]"),(F13))))</formula>
    </cfRule>
  </conditionalFormatting>
  <conditionalFormatting sqref="F13 D15 E34">
    <cfRule type="containsText" dxfId="1" priority="463" operator="containsText" text="[NIS]">
      <formula>NOT(ISERROR(SEARCH(("[NIS]"),(F13))))</formula>
    </cfRule>
  </conditionalFormatting>
  <conditionalFormatting sqref="E34">
    <cfRule type="containsText" dxfId="1" priority="464" operator="containsText" text="[KIM]">
      <formula>NOT(ISERROR(SEARCH(("[KIM]"),(E34))))</formula>
    </cfRule>
  </conditionalFormatting>
  <conditionalFormatting sqref="E34">
    <cfRule type="containsText" dxfId="1" priority="465" operator="containsText" text="[AT]">
      <formula>NOT(ISERROR(SEARCH(("[AT]"),(E34))))</formula>
    </cfRule>
  </conditionalFormatting>
  <conditionalFormatting sqref="E34">
    <cfRule type="containsText" dxfId="1" priority="466" operator="containsText" text="[MKS]">
      <formula>NOT(ISERROR(SEARCH(("[MKS]"),(E34))))</formula>
    </cfRule>
  </conditionalFormatting>
  <conditionalFormatting sqref="E34">
    <cfRule type="containsText" dxfId="1" priority="467" operator="containsText" text="[DMA]">
      <formula>NOT(ISERROR(SEARCH(("[DMA]"),(E34))))</formula>
    </cfRule>
  </conditionalFormatting>
  <conditionalFormatting sqref="E34">
    <cfRule type="containsText" dxfId="1" priority="468" operator="containsText" text="[PRC]">
      <formula>NOT(ISERROR(SEARCH(("[PRC]"),(E34))))</formula>
    </cfRule>
  </conditionalFormatting>
  <conditionalFormatting sqref="E34">
    <cfRule type="containsText" dxfId="1" priority="469" operator="containsText" text="[GR]">
      <formula>NOT(ISERROR(SEARCH(("[GR]"),(E34))))</formula>
    </cfRule>
  </conditionalFormatting>
  <conditionalFormatting sqref="E34">
    <cfRule type="containsText" dxfId="1" priority="470" operator="containsText" text="[IFF]">
      <formula>NOT(ISERROR(SEARCH(("[IFF]"),(E34))))</formula>
    </cfRule>
  </conditionalFormatting>
  <conditionalFormatting sqref="F34:F35 I36 E38:F38 J38 I39">
    <cfRule type="containsText" dxfId="1" priority="471" operator="containsText" text="[KIM]">
      <formula>NOT(ISERROR(SEARCH(("[KIM]"),(F34))))</formula>
    </cfRule>
  </conditionalFormatting>
  <conditionalFormatting sqref="F34:F35 I36 E38:F38 J38 I39">
    <cfRule type="containsText" dxfId="1" priority="472" operator="containsText" text="[AU]">
      <formula>NOT(ISERROR(SEARCH(("[AU]"),(F34))))</formula>
    </cfRule>
  </conditionalFormatting>
  <conditionalFormatting sqref="F34:F35 I36 E38:F38 J38 I39">
    <cfRule type="containsText" dxfId="1" priority="473" operator="containsText" text="[AT]">
      <formula>NOT(ISERROR(SEARCH(("[AT]"),(F34))))</formula>
    </cfRule>
  </conditionalFormatting>
  <conditionalFormatting sqref="F34:F35 I36 E38:F38 J38 I39">
    <cfRule type="containsText" dxfId="1" priority="474" operator="containsText" text="[MKS]">
      <formula>NOT(ISERROR(SEARCH(("[MKS]"),(F34))))</formula>
    </cfRule>
  </conditionalFormatting>
  <conditionalFormatting sqref="F34:F35 I36 E38:F38 J38 I39">
    <cfRule type="containsText" dxfId="1" priority="475" operator="containsText" text="[DMA]">
      <formula>NOT(ISERROR(SEARCH(("[DMA]"),(F34))))</formula>
    </cfRule>
  </conditionalFormatting>
  <conditionalFormatting sqref="F34:F35 I36 E38:F38 J38 I39">
    <cfRule type="containsText" dxfId="1" priority="476" operator="containsText" text="[NIS]">
      <formula>NOT(ISERROR(SEARCH(("[NIS]"),(F34))))</formula>
    </cfRule>
  </conditionalFormatting>
  <conditionalFormatting sqref="F34:F35 I36 E38:F38 J38 I39">
    <cfRule type="containsText" dxfId="1" priority="477" operator="containsText" text="[PRC]">
      <formula>NOT(ISERROR(SEARCH(("[PRC]"),(F34))))</formula>
    </cfRule>
  </conditionalFormatting>
  <conditionalFormatting sqref="H37 E38:F38 J38 I39">
    <cfRule type="containsText" dxfId="3" priority="478" operator="containsText" text="ENG">
      <formula>NOT(ISERROR(SEARCH(("ENG"),(H37))))</formula>
    </cfRule>
  </conditionalFormatting>
  <conditionalFormatting sqref="H37 E38:F38 J38 I39">
    <cfRule type="containsText" dxfId="1" priority="479" operator="containsText" text="[MAR]">
      <formula>NOT(ISERROR(SEARCH(("[MAR]"),(H37))))</formula>
    </cfRule>
  </conditionalFormatting>
  <conditionalFormatting sqref="H37 E38:F38 J38 I39">
    <cfRule type="containsText" dxfId="1" priority="480" operator="containsText" text="[SKC]">
      <formula>NOT(ISERROR(SEARCH(("[SKC]"),(H37))))</formula>
    </cfRule>
  </conditionalFormatting>
  <conditionalFormatting sqref="H37 E38:F38 J38 I39">
    <cfRule type="containsText" dxfId="1" priority="481" operator="containsText" text="CHE-1262">
      <formula>NOT(ISERROR(SEARCH(("CHE-1262"),(H37))))</formula>
    </cfRule>
  </conditionalFormatting>
  <conditionalFormatting sqref="H37 E38:F38 J38 I39">
    <cfRule type="containsText" dxfId="1" priority="482" operator="containsText" text="[NIM]">
      <formula>NOT(ISERROR(SEARCH(("[NIM]"),(H37))))</formula>
    </cfRule>
  </conditionalFormatting>
  <conditionalFormatting sqref="H37 E38:F38 J38 I39">
    <cfRule type="containsText" dxfId="3" priority="483" operator="containsText" text="BAN">
      <formula>NOT(ISERROR(SEARCH(("BAN"),(H37))))</formula>
    </cfRule>
  </conditionalFormatting>
  <conditionalFormatting sqref="H37 E38:F38 J38 I39">
    <cfRule type="containsText" dxfId="1" priority="484" operator="containsText" text="[BSH]">
      <formula>NOT(ISERROR(SEARCH(("[BSH]"),(H37))))</formula>
    </cfRule>
  </conditionalFormatting>
  <conditionalFormatting sqref="H37 E38:F38 J38 I39">
    <cfRule type="containsText" dxfId="1" priority="485" operator="containsText" text="[EH]">
      <formula>NOT(ISERROR(SEARCH(("[EH]"),(H37))))</formula>
    </cfRule>
  </conditionalFormatting>
  <conditionalFormatting sqref="H37 E38:F38 J38 I39">
    <cfRule type="containsText" dxfId="1" priority="486" operator="containsText" text="[RUM]">
      <formula>NOT(ISERROR(SEARCH(("[RUM]"),(H37))))</formula>
    </cfRule>
  </conditionalFormatting>
  <conditionalFormatting sqref="H37 E38:F38 J38 I39">
    <cfRule type="containsText" dxfId="3" priority="487" operator="containsText" text="[ECO]">
      <formula>NOT(ISERROR(SEARCH(("[ECO]"),(H37))))</formula>
    </cfRule>
  </conditionalFormatting>
  <conditionalFormatting sqref="H37 E38:F38 J38 I39">
    <cfRule type="containsText" dxfId="1" priority="488" operator="containsText" text="[MAH]">
      <formula>NOT(ISERROR(SEARCH(("[MAH]"),(H37))))</formula>
    </cfRule>
  </conditionalFormatting>
  <conditionalFormatting sqref="H37 E38:F38 J38 I39">
    <cfRule type="containsText" dxfId="1" priority="489" operator="containsText" text="[DD]">
      <formula>NOT(ISERROR(SEARCH(("[DD]"),(H37))))</formula>
    </cfRule>
  </conditionalFormatting>
  <conditionalFormatting sqref="H37 E38:F38 J38 I39">
    <cfRule type="containsText" dxfId="1" priority="490" operator="containsText" text="[JI]">
      <formula>NOT(ISERROR(SEARCH(("[JI]"),(H37))))</formula>
    </cfRule>
  </conditionalFormatting>
  <conditionalFormatting sqref="H37 E38:F38 J38 I39">
    <cfRule type="containsText" dxfId="1" priority="491" operator="containsText" text="[AIM]">
      <formula>NOT(ISERROR(SEARCH(("[AIM]"),(H37))))</formula>
    </cfRule>
  </conditionalFormatting>
  <conditionalFormatting sqref="E38:F38 J38 I39">
    <cfRule type="containsText" dxfId="1" priority="492" operator="containsText" text="[MAH]">
      <formula>NOT(ISERROR(SEARCH(("[MAH]"),(E38))))</formula>
    </cfRule>
  </conditionalFormatting>
  <conditionalFormatting sqref="H37 E38:F38 J38 I39">
    <cfRule type="containsText" dxfId="1" priority="493" operator="containsText" text="[NEW1]">
      <formula>NOT(ISERROR(SEARCH(("[NEW1]"),(H37))))</formula>
    </cfRule>
  </conditionalFormatting>
  <conditionalFormatting sqref="H37 E38:F38 J38 I39">
    <cfRule type="containsText" dxfId="1" priority="494" operator="containsText" text="[GR]">
      <formula>NOT(ISERROR(SEARCH(("[GR]"),(H37))))</formula>
    </cfRule>
  </conditionalFormatting>
  <conditionalFormatting sqref="H36:H37 E38:F38 J38 I39">
    <cfRule type="containsText" dxfId="2" priority="495" operator="containsText" text="[GR]">
      <formula>NOT(ISERROR(SEARCH(("[GR]"),(H36))))</formula>
    </cfRule>
  </conditionalFormatting>
  <conditionalFormatting sqref="E38:F38 J38 I39">
    <cfRule type="containsText" dxfId="3" priority="496" operator="containsText" text="ENG">
      <formula>NOT(ISERROR(SEARCH(("ENG"),(E38))))</formula>
    </cfRule>
  </conditionalFormatting>
  <conditionalFormatting sqref="E38:F38 J38 I39">
    <cfRule type="containsText" dxfId="1" priority="497" operator="containsText" text="CHE-1262">
      <formula>NOT(ISERROR(SEARCH(("CHE-1262"),(E38))))</formula>
    </cfRule>
  </conditionalFormatting>
  <conditionalFormatting sqref="E38:F38 J38 I39">
    <cfRule type="containsText" dxfId="1" priority="498" operator="containsText" text="[MAR]">
      <formula>NOT(ISERROR(SEARCH(("[MAR]"),(E38))))</formula>
    </cfRule>
  </conditionalFormatting>
  <conditionalFormatting sqref="E38:F38 J38 I39">
    <cfRule type="containsText" dxfId="1" priority="499" operator="containsText" text="[SKC]">
      <formula>NOT(ISERROR(SEARCH(("[SKC]"),(E38))))</formula>
    </cfRule>
  </conditionalFormatting>
  <conditionalFormatting sqref="E38:F38 J38 I39">
    <cfRule type="containsText" dxfId="1" priority="500" operator="containsText" text="[NIM]">
      <formula>NOT(ISERROR(SEARCH(("[NIM]"),(E38))))</formula>
    </cfRule>
  </conditionalFormatting>
  <conditionalFormatting sqref="E38:F38 J38 I39">
    <cfRule type="containsText" dxfId="3" priority="501" operator="containsText" text="BAN">
      <formula>NOT(ISERROR(SEARCH(("BAN"),(E38))))</formula>
    </cfRule>
  </conditionalFormatting>
  <conditionalFormatting sqref="E38:F38 J38 I39">
    <cfRule type="containsText" dxfId="1" priority="502" operator="containsText" text="[BSH]">
      <formula>NOT(ISERROR(SEARCH(("[BSH]"),(E38))))</formula>
    </cfRule>
  </conditionalFormatting>
  <conditionalFormatting sqref="E38:F38 J38 I39">
    <cfRule type="containsText" dxfId="1" priority="503" operator="containsText" text="[EH]">
      <formula>NOT(ISERROR(SEARCH(("[EH]"),(E38))))</formula>
    </cfRule>
  </conditionalFormatting>
  <conditionalFormatting sqref="E38:F38 J38 I39">
    <cfRule type="containsText" dxfId="1" priority="504" operator="containsText" text="[RUM]">
      <formula>NOT(ISERROR(SEARCH(("[RUM]"),(E38))))</formula>
    </cfRule>
  </conditionalFormatting>
  <conditionalFormatting sqref="E38:F38 J38 I39">
    <cfRule type="containsText" dxfId="3" priority="505" operator="containsText" text="[ECO]">
      <formula>NOT(ISERROR(SEARCH(("[ECO]"),(E38))))</formula>
    </cfRule>
  </conditionalFormatting>
  <conditionalFormatting sqref="E38:F38 J38 I39">
    <cfRule type="containsText" dxfId="1" priority="506" operator="containsText" text="[MAH]">
      <formula>NOT(ISERROR(SEARCH(("[MAH]"),(E38))))</formula>
    </cfRule>
  </conditionalFormatting>
  <conditionalFormatting sqref="E38:F38 J38 I39">
    <cfRule type="containsText" dxfId="1" priority="507" operator="containsText" text="[DD]">
      <formula>NOT(ISERROR(SEARCH(("[DD]"),(E38))))</formula>
    </cfRule>
  </conditionalFormatting>
  <conditionalFormatting sqref="E38:F38 J38 I39">
    <cfRule type="containsText" dxfId="1" priority="508" operator="containsText" text="[JI]">
      <formula>NOT(ISERROR(SEARCH(("[JI]"),(E38))))</formula>
    </cfRule>
  </conditionalFormatting>
  <conditionalFormatting sqref="E38:F38 J38 I39">
    <cfRule type="containsText" dxfId="1" priority="509" operator="containsText" text="[AIM]">
      <formula>NOT(ISERROR(SEARCH(("[AIM]"),(E38))))</formula>
    </cfRule>
  </conditionalFormatting>
  <conditionalFormatting sqref="I40">
    <cfRule type="containsText" dxfId="2" priority="510" operator="containsText" text="[GR]">
      <formula>NOT(ISERROR(SEARCH(("[GR]"),(I40))))</formula>
    </cfRule>
  </conditionalFormatting>
  <conditionalFormatting sqref="I40">
    <cfRule type="containsText" dxfId="0" priority="511" operator="containsText" text="ENG">
      <formula>NOT(ISERROR(SEARCH(("ENG"),(I40))))</formula>
    </cfRule>
  </conditionalFormatting>
  <conditionalFormatting sqref="I40">
    <cfRule type="containsText" dxfId="2" priority="512" operator="containsText" text="CHE-1262">
      <formula>NOT(ISERROR(SEARCH(("CHE-1262"),(I40))))</formula>
    </cfRule>
  </conditionalFormatting>
  <conditionalFormatting sqref="H42 I43">
    <cfRule type="containsText" dxfId="1" priority="513" operator="containsText" text="[IFF]">
      <formula>NOT(ISERROR(SEARCH(("[IFF]"),(H42))))</formula>
    </cfRule>
  </conditionalFormatting>
  <conditionalFormatting sqref="D33 E35 I40:I41 J41 J43">
    <cfRule type="containsText" dxfId="1" priority="514" operator="containsText" text="[IFF]">
      <formula>NOT(ISERROR(SEARCH(("[IFF]"),(D33))))</formula>
    </cfRule>
  </conditionalFormatting>
  <conditionalFormatting sqref="D33 E35 I40">
    <cfRule type="containsText" dxfId="1" priority="515" operator="containsText" text="[GR]">
      <formula>NOT(ISERROR(SEARCH(("[GR]"),(D33))))</formula>
    </cfRule>
  </conditionalFormatting>
  <conditionalFormatting sqref="D33 E35 I40">
    <cfRule type="containsText" dxfId="1" priority="516" operator="containsText" text="[NEW1]">
      <formula>NOT(ISERROR(SEARCH(("[NEW1]"),(D33))))</formula>
    </cfRule>
  </conditionalFormatting>
  <conditionalFormatting sqref="D33 E35">
    <cfRule type="containsText" dxfId="1" priority="517" operator="containsText" text="[MAH]">
      <formula>NOT(ISERROR(SEARCH(("[MAH]"),(D33))))</formula>
    </cfRule>
  </conditionalFormatting>
  <conditionalFormatting sqref="D18 E19">
    <cfRule type="containsText" dxfId="3" priority="518" operator="containsText" text="ENG">
      <formula>NOT(ISERROR(SEARCH(("ENG"),(D18))))</formula>
    </cfRule>
  </conditionalFormatting>
  <conditionalFormatting sqref="D18 E19">
    <cfRule type="containsText" dxfId="1" priority="519" operator="containsText" text="[MAR]">
      <formula>NOT(ISERROR(SEARCH(("[MAR]"),(D18))))</formula>
    </cfRule>
  </conditionalFormatting>
  <conditionalFormatting sqref="D18 E19">
    <cfRule type="containsText" dxfId="1" priority="520" operator="containsText" text="[SKC]">
      <formula>NOT(ISERROR(SEARCH(("[SKC]"),(D18))))</formula>
    </cfRule>
  </conditionalFormatting>
  <conditionalFormatting sqref="D18 E19">
    <cfRule type="containsText" dxfId="1" priority="521" operator="containsText" text="CHE-1262">
      <formula>NOT(ISERROR(SEARCH(("CHE-1262"),(D18))))</formula>
    </cfRule>
  </conditionalFormatting>
  <conditionalFormatting sqref="D18 E19">
    <cfRule type="containsText" dxfId="1" priority="522" operator="containsText" text="[NIM]">
      <formula>NOT(ISERROR(SEARCH(("[NIM]"),(D18))))</formula>
    </cfRule>
  </conditionalFormatting>
  <conditionalFormatting sqref="D18 E19">
    <cfRule type="containsText" dxfId="1" priority="523" operator="containsText" text="[GR]">
      <formula>NOT(ISERROR(SEARCH(("[GR]"),(D18))))</formula>
    </cfRule>
  </conditionalFormatting>
  <conditionalFormatting sqref="D18 E19">
    <cfRule type="containsText" dxfId="3" priority="524" operator="containsText" text="BAN">
      <formula>NOT(ISERROR(SEARCH(("BAN"),(D18))))</formula>
    </cfRule>
  </conditionalFormatting>
  <conditionalFormatting sqref="D18 E19">
    <cfRule type="containsText" dxfId="1" priority="525" operator="containsText" text="[BSH]">
      <formula>NOT(ISERROR(SEARCH(("[BSH]"),(D18))))</formula>
    </cfRule>
  </conditionalFormatting>
  <conditionalFormatting sqref="D18 E19">
    <cfRule type="containsText" dxfId="1" priority="526" operator="containsText" text="[EH]">
      <formula>NOT(ISERROR(SEARCH(("[EH]"),(D18))))</formula>
    </cfRule>
  </conditionalFormatting>
  <conditionalFormatting sqref="D18 E19">
    <cfRule type="containsText" dxfId="1" priority="527" operator="containsText" text="[RUM]">
      <formula>NOT(ISERROR(SEARCH(("[RUM]"),(D18))))</formula>
    </cfRule>
  </conditionalFormatting>
  <conditionalFormatting sqref="D18 E19">
    <cfRule type="containsText" dxfId="3" priority="528" operator="containsText" text="[ECO]">
      <formula>NOT(ISERROR(SEARCH(("[ECO]"),(D18))))</formula>
    </cfRule>
  </conditionalFormatting>
  <conditionalFormatting sqref="D18 E19">
    <cfRule type="containsText" dxfId="1" priority="529" operator="containsText" text="[MAH]">
      <formula>NOT(ISERROR(SEARCH(("[MAH]"),(D18))))</formula>
    </cfRule>
  </conditionalFormatting>
  <conditionalFormatting sqref="D18 E19">
    <cfRule type="containsText" dxfId="1" priority="530" operator="containsText" text="[DD]">
      <formula>NOT(ISERROR(SEARCH(("[DD]"),(D18))))</formula>
    </cfRule>
  </conditionalFormatting>
  <conditionalFormatting sqref="D18 E19">
    <cfRule type="containsText" dxfId="1" priority="531" operator="containsText" text="[JI]">
      <formula>NOT(ISERROR(SEARCH(("[JI]"),(D18))))</formula>
    </cfRule>
  </conditionalFormatting>
  <conditionalFormatting sqref="D18 E19">
    <cfRule type="containsText" dxfId="1" priority="532" operator="containsText" text="[IFF]">
      <formula>NOT(ISERROR(SEARCH(("[IFF]"),(D18))))</formula>
    </cfRule>
  </conditionalFormatting>
  <conditionalFormatting sqref="D18 E19">
    <cfRule type="containsText" dxfId="1" priority="533" operator="containsText" text="[NEW1]">
      <formula>NOT(ISERROR(SEARCH(("[NEW1]"),(D18))))</formula>
    </cfRule>
  </conditionalFormatting>
  <conditionalFormatting sqref="D18 E19">
    <cfRule type="containsText" dxfId="1" priority="534" operator="containsText" text="[AIM]">
      <formula>NOT(ISERROR(SEARCH(("[AIM]"),(D18))))</formula>
    </cfRule>
  </conditionalFormatting>
  <conditionalFormatting sqref="D18 E19">
    <cfRule type="containsText" dxfId="1" priority="535" operator="containsText" text="[MAH]">
      <formula>NOT(ISERROR(SEARCH(("[MAH]"),(D18))))</formula>
    </cfRule>
  </conditionalFormatting>
  <conditionalFormatting sqref="I41:J41 J43">
    <cfRule type="containsText" dxfId="0" priority="536" operator="containsText" text="ENG">
      <formula>NOT(ISERROR(SEARCH(("ENG"),(I41))))</formula>
    </cfRule>
  </conditionalFormatting>
  <conditionalFormatting sqref="I41:J41 J43">
    <cfRule type="containsText" dxfId="2" priority="537" operator="containsText" text="CHE-1262">
      <formula>NOT(ISERROR(SEARCH(("CHE-1262"),(I41))))</formula>
    </cfRule>
  </conditionalFormatting>
  <conditionalFormatting sqref="I4 I6:I7 E7 I10">
    <cfRule type="containsText" dxfId="0" priority="538" operator="containsText" text="ENG">
      <formula>NOT(ISERROR(SEARCH(("ENG"),(I4))))</formula>
    </cfRule>
  </conditionalFormatting>
  <conditionalFormatting sqref="I4 I6:I7 E7 I10">
    <cfRule type="containsText" dxfId="1" priority="539" operator="containsText" text="[MAR]">
      <formula>NOT(ISERROR(SEARCH(("[MAR]"),(I4))))</formula>
    </cfRule>
  </conditionalFormatting>
  <conditionalFormatting sqref="I4 I6:I7 E7 I10">
    <cfRule type="containsText" dxfId="1" priority="540" operator="containsText" text="[SKC]">
      <formula>NOT(ISERROR(SEARCH(("[SKC]"),(I4))))</formula>
    </cfRule>
  </conditionalFormatting>
  <conditionalFormatting sqref="I4 I6:I7 E7 I10">
    <cfRule type="containsText" dxfId="2" priority="541" operator="containsText" text="CHE-1262">
      <formula>NOT(ISERROR(SEARCH(("CHE-1262"),(I4))))</formula>
    </cfRule>
  </conditionalFormatting>
  <conditionalFormatting sqref="I4 I6:I7 E7 I10">
    <cfRule type="containsText" dxfId="1" priority="542" operator="containsText" text="[NIM]">
      <formula>NOT(ISERROR(SEARCH(("[NIM]"),(I4))))</formula>
    </cfRule>
  </conditionalFormatting>
  <conditionalFormatting sqref="I4 I6:I7 E7 I10">
    <cfRule type="containsText" dxfId="1" priority="543" operator="containsText" text="[GR]">
      <formula>NOT(ISERROR(SEARCH(("[GR]"),(I4))))</formula>
    </cfRule>
  </conditionalFormatting>
  <conditionalFormatting sqref="I4 I6:I7 E7 I10">
    <cfRule type="containsText" dxfId="3" priority="544" operator="containsText" text="BAN">
      <formula>NOT(ISERROR(SEARCH(("BAN"),(I4))))</formula>
    </cfRule>
  </conditionalFormatting>
  <conditionalFormatting sqref="I4 I6:I7 E7 I10">
    <cfRule type="containsText" dxfId="1" priority="545" operator="containsText" text="[BSH]">
      <formula>NOT(ISERROR(SEARCH(("[BSH]"),(I4))))</formula>
    </cfRule>
  </conditionalFormatting>
  <conditionalFormatting sqref="I4 I6:I7 E7 I10">
    <cfRule type="containsText" dxfId="1" priority="546" operator="containsText" text="[EH]">
      <formula>NOT(ISERROR(SEARCH(("[EH]"),(I4))))</formula>
    </cfRule>
  </conditionalFormatting>
  <conditionalFormatting sqref="I4 I6:I7 E7 I10">
    <cfRule type="containsText" dxfId="1" priority="547" operator="containsText" text="[RUM]">
      <formula>NOT(ISERROR(SEARCH(("[RUM]"),(I4))))</formula>
    </cfRule>
  </conditionalFormatting>
  <conditionalFormatting sqref="I4 I6:I7 E7 I10">
    <cfRule type="containsText" dxfId="3" priority="548" operator="containsText" text="[ECO]">
      <formula>NOT(ISERROR(SEARCH(("[ECO]"),(I4))))</formula>
    </cfRule>
  </conditionalFormatting>
  <conditionalFormatting sqref="I4 I6:I7 E7 I10">
    <cfRule type="containsText" dxfId="1" priority="549" operator="containsText" text="[MAH]">
      <formula>NOT(ISERROR(SEARCH(("[MAH]"),(I4))))</formula>
    </cfRule>
  </conditionalFormatting>
  <conditionalFormatting sqref="I4 I6:I7 E7 I10">
    <cfRule type="containsText" dxfId="1" priority="550" operator="containsText" text="[DD]">
      <formula>NOT(ISERROR(SEARCH(("[DD]"),(I4))))</formula>
    </cfRule>
  </conditionalFormatting>
  <conditionalFormatting sqref="I4 I6:I7 E7 I10">
    <cfRule type="containsText" dxfId="1" priority="551" operator="containsText" text="[JI]">
      <formula>NOT(ISERROR(SEARCH(("[JI]"),(I4))))</formula>
    </cfRule>
  </conditionalFormatting>
  <conditionalFormatting sqref="I4 I6:I7 E7 I10">
    <cfRule type="containsText" dxfId="1" priority="552" operator="containsText" text="[AIM]">
      <formula>NOT(ISERROR(SEARCH(("[AIM]"),(I4))))</formula>
    </cfRule>
  </conditionalFormatting>
  <conditionalFormatting sqref="H32">
    <cfRule type="containsText" dxfId="1" priority="553" operator="containsText" text="[GR]">
      <formula>NOT(ISERROR(SEARCH(("[GR]"),(H32))))</formula>
    </cfRule>
  </conditionalFormatting>
  <conditionalFormatting sqref="H32">
    <cfRule type="containsText" dxfId="1" priority="554" operator="containsText" text="[NEW1]">
      <formula>NOT(ISERROR(SEARCH(("[NEW1]"),(H32))))</formula>
    </cfRule>
  </conditionalFormatting>
  <conditionalFormatting sqref="H32">
    <cfRule type="containsText" dxfId="3" priority="555" operator="containsText" text="ENG">
      <formula>NOT(ISERROR(SEARCH(("ENG"),(H32))))</formula>
    </cfRule>
  </conditionalFormatting>
  <conditionalFormatting sqref="H32">
    <cfRule type="containsText" dxfId="1" priority="556" operator="containsText" text="[MAR]">
      <formula>NOT(ISERROR(SEARCH(("[MAR]"),(H32))))</formula>
    </cfRule>
  </conditionalFormatting>
  <conditionalFormatting sqref="H32">
    <cfRule type="containsText" dxfId="1" priority="557" operator="containsText" text="[SKC]">
      <formula>NOT(ISERROR(SEARCH(("[SKC]"),(H32))))</formula>
    </cfRule>
  </conditionalFormatting>
  <conditionalFormatting sqref="H32">
    <cfRule type="containsText" dxfId="1" priority="558" operator="containsText" text="CHE-1262">
      <formula>NOT(ISERROR(SEARCH(("CHE-1262"),(H32))))</formula>
    </cfRule>
  </conditionalFormatting>
  <conditionalFormatting sqref="H32">
    <cfRule type="containsText" dxfId="1" priority="559" operator="containsText" text="[NIM]">
      <formula>NOT(ISERROR(SEARCH(("[NIM]"),(H32))))</formula>
    </cfRule>
  </conditionalFormatting>
  <conditionalFormatting sqref="H32">
    <cfRule type="containsText" dxfId="3" priority="560" operator="containsText" text="BAN">
      <formula>NOT(ISERROR(SEARCH(("BAN"),(H32))))</formula>
    </cfRule>
  </conditionalFormatting>
  <conditionalFormatting sqref="H32">
    <cfRule type="containsText" dxfId="1" priority="561" operator="containsText" text="[BSH]">
      <formula>NOT(ISERROR(SEARCH(("[BSH]"),(H32))))</formula>
    </cfRule>
  </conditionalFormatting>
  <conditionalFormatting sqref="H32">
    <cfRule type="containsText" dxfId="1" priority="562" operator="containsText" text="[EH]">
      <formula>NOT(ISERROR(SEARCH(("[EH]"),(H32))))</formula>
    </cfRule>
  </conditionalFormatting>
  <conditionalFormatting sqref="H32">
    <cfRule type="containsText" dxfId="1" priority="563" operator="containsText" text="[RUM]">
      <formula>NOT(ISERROR(SEARCH(("[RUM]"),(H32))))</formula>
    </cfRule>
  </conditionalFormatting>
  <conditionalFormatting sqref="H32">
    <cfRule type="containsText" dxfId="3" priority="564" operator="containsText" text="[ECO]">
      <formula>NOT(ISERROR(SEARCH(("[ECO]"),(H32))))</formula>
    </cfRule>
  </conditionalFormatting>
  <conditionalFormatting sqref="H32">
    <cfRule type="containsText" dxfId="1" priority="565" operator="containsText" text="[MAH]">
      <formula>NOT(ISERROR(SEARCH(("[MAH]"),(H32))))</formula>
    </cfRule>
  </conditionalFormatting>
  <conditionalFormatting sqref="H32">
    <cfRule type="containsText" dxfId="1" priority="566" operator="containsText" text="[DD]">
      <formula>NOT(ISERROR(SEARCH(("[DD]"),(H32))))</formula>
    </cfRule>
  </conditionalFormatting>
  <conditionalFormatting sqref="H32">
    <cfRule type="containsText" dxfId="1" priority="567" operator="containsText" text="[JI]">
      <formula>NOT(ISERROR(SEARCH(("[JI]"),(H32))))</formula>
    </cfRule>
  </conditionalFormatting>
  <conditionalFormatting sqref="H32">
    <cfRule type="containsText" dxfId="1" priority="568" operator="containsText" text="[AIM]">
      <formula>NOT(ISERROR(SEARCH(("[AIM]"),(H32))))</formula>
    </cfRule>
  </conditionalFormatting>
  <conditionalFormatting sqref="H4 D6 I6 E7 D8 E10 I12">
    <cfRule type="containsText" dxfId="1" priority="569" operator="containsText" text="[IFF]">
      <formula>NOT(ISERROR(SEARCH(("[IFF]"),(H4))))</formula>
    </cfRule>
  </conditionalFormatting>
  <conditionalFormatting sqref="I40:I41 J41 J43">
    <cfRule type="containsText" dxfId="1" priority="570" operator="containsText" text="[KIM]">
      <formula>NOT(ISERROR(SEARCH(("[KIM]"),(I40))))</formula>
    </cfRule>
  </conditionalFormatting>
  <conditionalFormatting sqref="I40:I41 J41 J43">
    <cfRule type="containsText" dxfId="1" priority="571" operator="containsText" text="[AU]">
      <formula>NOT(ISERROR(SEARCH(("[AU]"),(I40))))</formula>
    </cfRule>
  </conditionalFormatting>
  <conditionalFormatting sqref="I40:I41 J41 J43">
    <cfRule type="containsText" dxfId="1" priority="572" operator="containsText" text="[AT]">
      <formula>NOT(ISERROR(SEARCH(("[AT]"),(I40))))</formula>
    </cfRule>
  </conditionalFormatting>
  <conditionalFormatting sqref="I40:I41 J41 J43">
    <cfRule type="containsText" dxfId="1" priority="573" operator="containsText" text="[MKS]">
      <formula>NOT(ISERROR(SEARCH(("[MKS]"),(I40))))</formula>
    </cfRule>
  </conditionalFormatting>
  <conditionalFormatting sqref="I40:I41 J41 J43">
    <cfRule type="containsText" dxfId="1" priority="574" operator="containsText" text="[DMA]">
      <formula>NOT(ISERROR(SEARCH(("[DMA]"),(I40))))</formula>
    </cfRule>
  </conditionalFormatting>
  <conditionalFormatting sqref="I40:I41 J41 J43">
    <cfRule type="containsText" dxfId="1" priority="575" operator="containsText" text="[NIS]">
      <formula>NOT(ISERROR(SEARCH(("[NIS]"),(I40))))</formula>
    </cfRule>
  </conditionalFormatting>
  <conditionalFormatting sqref="I40:I41 J41 J43">
    <cfRule type="containsText" dxfId="1" priority="576" operator="containsText" text="[PRC]">
      <formula>NOT(ISERROR(SEARCH(("[PRC]"),(I40))))</formula>
    </cfRule>
  </conditionalFormatting>
  <conditionalFormatting sqref="F13 D15">
    <cfRule type="containsText" dxfId="4" priority="577" operator="containsText" text="[NEW1]">
      <formula>NOT(ISERROR(SEARCH(("[NEW1]"),(F13))))</formula>
    </cfRule>
  </conditionalFormatting>
  <conditionalFormatting sqref="I26">
    <cfRule type="containsText" dxfId="3" priority="578" operator="containsText" text="ENG">
      <formula>NOT(ISERROR(SEARCH(("ENG"),(I26))))</formula>
    </cfRule>
  </conditionalFormatting>
  <conditionalFormatting sqref="I26">
    <cfRule type="containsText" dxfId="1" priority="579" operator="containsText" text="[MAR]">
      <formula>NOT(ISERROR(SEARCH(("[MAR]"),(I26))))</formula>
    </cfRule>
  </conditionalFormatting>
  <conditionalFormatting sqref="I26">
    <cfRule type="containsText" dxfId="1" priority="580" operator="containsText" text="[SKC]">
      <formula>NOT(ISERROR(SEARCH(("[SKC]"),(I26))))</formula>
    </cfRule>
  </conditionalFormatting>
  <conditionalFormatting sqref="I26">
    <cfRule type="containsText" dxfId="1" priority="581" operator="containsText" text="CHE-1262">
      <formula>NOT(ISERROR(SEARCH(("CHE-1262"),(I26))))</formula>
    </cfRule>
  </conditionalFormatting>
  <conditionalFormatting sqref="I26">
    <cfRule type="containsText" dxfId="1" priority="582" operator="containsText" text="[NIM]">
      <formula>NOT(ISERROR(SEARCH(("[NIM]"),(I26))))</formula>
    </cfRule>
  </conditionalFormatting>
  <conditionalFormatting sqref="I26">
    <cfRule type="containsText" dxfId="1" priority="583" operator="containsText" text="[GR]">
      <formula>NOT(ISERROR(SEARCH(("[GR]"),(I26))))</formula>
    </cfRule>
  </conditionalFormatting>
  <conditionalFormatting sqref="I26">
    <cfRule type="containsText" dxfId="3" priority="584" operator="containsText" text="BAN">
      <formula>NOT(ISERROR(SEARCH(("BAN"),(I26))))</formula>
    </cfRule>
  </conditionalFormatting>
  <conditionalFormatting sqref="I26">
    <cfRule type="containsText" dxfId="1" priority="585" operator="containsText" text="[BSH]">
      <formula>NOT(ISERROR(SEARCH(("[BSH]"),(I26))))</formula>
    </cfRule>
  </conditionalFormatting>
  <conditionalFormatting sqref="I26">
    <cfRule type="containsText" dxfId="1" priority="586" operator="containsText" text="[EH]">
      <formula>NOT(ISERROR(SEARCH(("[EH]"),(I26))))</formula>
    </cfRule>
  </conditionalFormatting>
  <conditionalFormatting sqref="I26">
    <cfRule type="containsText" dxfId="1" priority="587" operator="containsText" text="[RUM]">
      <formula>NOT(ISERROR(SEARCH(("[RUM]"),(I26))))</formula>
    </cfRule>
  </conditionalFormatting>
  <conditionalFormatting sqref="I26">
    <cfRule type="containsText" dxfId="3" priority="588" operator="containsText" text="[ECO]">
      <formula>NOT(ISERROR(SEARCH(("[ECO]"),(I26))))</formula>
    </cfRule>
  </conditionalFormatting>
  <conditionalFormatting sqref="I26">
    <cfRule type="containsText" dxfId="1" priority="589" operator="containsText" text="[MAH]">
      <formula>NOT(ISERROR(SEARCH(("[MAH]"),(I26))))</formula>
    </cfRule>
  </conditionalFormatting>
  <conditionalFormatting sqref="I26">
    <cfRule type="containsText" dxfId="1" priority="590" operator="containsText" text="[DD]">
      <formula>NOT(ISERROR(SEARCH(("[DD]"),(I26))))</formula>
    </cfRule>
  </conditionalFormatting>
  <conditionalFormatting sqref="I26">
    <cfRule type="containsText" dxfId="1" priority="591" operator="containsText" text="[JI]">
      <formula>NOT(ISERROR(SEARCH(("[JI]"),(I26))))</formula>
    </cfRule>
  </conditionalFormatting>
  <conditionalFormatting sqref="I26">
    <cfRule type="containsText" dxfId="1" priority="592" operator="containsText" text="[KIM]">
      <formula>NOT(ISERROR(SEARCH(("[KIM]"),(I26))))</formula>
    </cfRule>
  </conditionalFormatting>
  <conditionalFormatting sqref="I26">
    <cfRule type="containsText" dxfId="1" priority="593" operator="containsText" text="[AU]">
      <formula>NOT(ISERROR(SEARCH(("[AU]"),(I26))))</formula>
    </cfRule>
  </conditionalFormatting>
  <conditionalFormatting sqref="I26">
    <cfRule type="containsText" dxfId="1" priority="594" operator="containsText" text="[IFF]">
      <formula>NOT(ISERROR(SEARCH(("[IFF]"),(I26))))</formula>
    </cfRule>
  </conditionalFormatting>
  <conditionalFormatting sqref="I26">
    <cfRule type="containsText" dxfId="1" priority="595" operator="containsText" text="[AT]">
      <formula>NOT(ISERROR(SEARCH(("[AT]"),(I26))))</formula>
    </cfRule>
  </conditionalFormatting>
  <conditionalFormatting sqref="I26">
    <cfRule type="containsText" dxfId="1" priority="596" operator="containsText" text="[NEW1]">
      <formula>NOT(ISERROR(SEARCH(("[NEW1]"),(I26))))</formula>
    </cfRule>
  </conditionalFormatting>
  <conditionalFormatting sqref="I26">
    <cfRule type="containsText" dxfId="1" priority="597" operator="containsText" text="[MKS]">
      <formula>NOT(ISERROR(SEARCH(("[MKS]"),(I26))))</formula>
    </cfRule>
  </conditionalFormatting>
  <conditionalFormatting sqref="I26">
    <cfRule type="containsText" dxfId="1" priority="598" operator="containsText" text="[DMA]">
      <formula>NOT(ISERROR(SEARCH(("[DMA]"),(I26))))</formula>
    </cfRule>
  </conditionalFormatting>
  <conditionalFormatting sqref="I26">
    <cfRule type="containsText" dxfId="1" priority="599" operator="containsText" text="[NIS]">
      <formula>NOT(ISERROR(SEARCH(("[NIS]"),(I26))))</formula>
    </cfRule>
  </conditionalFormatting>
  <conditionalFormatting sqref="I26">
    <cfRule type="containsText" dxfId="1" priority="600" operator="containsText" text="[AIM]">
      <formula>NOT(ISERROR(SEARCH(("[AIM]"),(I26))))</formula>
    </cfRule>
  </conditionalFormatting>
  <conditionalFormatting sqref="I26 I40">
    <cfRule type="containsText" dxfId="1" priority="601" operator="containsText" text="[JC]">
      <formula>NOT(ISERROR(SEARCH(("[JC]"),(I26))))</formula>
    </cfRule>
  </conditionalFormatting>
  <conditionalFormatting sqref="I26 I40">
    <cfRule type="containsText" dxfId="1" priority="602" operator="containsText" text="[FNN]">
      <formula>NOT(ISERROR(SEARCH(("[FNN]"),(I26))))</formula>
    </cfRule>
  </conditionalFormatting>
  <conditionalFormatting sqref="I26">
    <cfRule type="containsText" dxfId="1" priority="603" operator="containsText" text="[PRC]">
      <formula>NOT(ISERROR(SEARCH(("[PRC]"),(I26))))</formula>
    </cfRule>
  </conditionalFormatting>
  <conditionalFormatting sqref="I21:J21 H23">
    <cfRule type="containsText" dxfId="0" priority="604" operator="containsText" text="ENG">
      <formula>NOT(ISERROR(SEARCH(("ENG"),(I21))))</formula>
    </cfRule>
  </conditionalFormatting>
  <conditionalFormatting sqref="H23">
    <cfRule type="containsText" dxfId="1" priority="605" operator="containsText" text="[MAR]">
      <formula>NOT(ISERROR(SEARCH(("[MAR]"),(H23))))</formula>
    </cfRule>
  </conditionalFormatting>
  <conditionalFormatting sqref="H23">
    <cfRule type="containsText" dxfId="1" priority="606" operator="containsText" text="[SKC]">
      <formula>NOT(ISERROR(SEARCH(("[SKC]"),(H23))))</formula>
    </cfRule>
  </conditionalFormatting>
  <conditionalFormatting sqref="I21:J21 H23">
    <cfRule type="containsText" dxfId="2" priority="607" operator="containsText" text="CHE-1262">
      <formula>NOT(ISERROR(SEARCH(("CHE-1262"),(I21))))</formula>
    </cfRule>
  </conditionalFormatting>
  <conditionalFormatting sqref="H23">
    <cfRule type="containsText" dxfId="1" priority="608" operator="containsText" text="[NIM]">
      <formula>NOT(ISERROR(SEARCH(("[NIM]"),(H23))))</formula>
    </cfRule>
  </conditionalFormatting>
  <conditionalFormatting sqref="H23">
    <cfRule type="containsText" dxfId="1" priority="609" operator="containsText" text="[GR]">
      <formula>NOT(ISERROR(SEARCH(("[GR]"),(H23))))</formula>
    </cfRule>
  </conditionalFormatting>
  <conditionalFormatting sqref="H23">
    <cfRule type="containsText" dxfId="3" priority="610" operator="containsText" text="BAN">
      <formula>NOT(ISERROR(SEARCH(("BAN"),(H23))))</formula>
    </cfRule>
  </conditionalFormatting>
  <conditionalFormatting sqref="H23">
    <cfRule type="containsText" dxfId="1" priority="611" operator="containsText" text="[BSH]">
      <formula>NOT(ISERROR(SEARCH(("[BSH]"),(H23))))</formula>
    </cfRule>
  </conditionalFormatting>
  <conditionalFormatting sqref="H23">
    <cfRule type="containsText" dxfId="1" priority="612" operator="containsText" text="[EH]">
      <formula>NOT(ISERROR(SEARCH(("[EH]"),(H23))))</formula>
    </cfRule>
  </conditionalFormatting>
  <conditionalFormatting sqref="H23">
    <cfRule type="containsText" dxfId="1" priority="613" operator="containsText" text="[RUM]">
      <formula>NOT(ISERROR(SEARCH(("[RUM]"),(H23))))</formula>
    </cfRule>
  </conditionalFormatting>
  <conditionalFormatting sqref="H23">
    <cfRule type="containsText" dxfId="3" priority="614" operator="containsText" text="[ECO]">
      <formula>NOT(ISERROR(SEARCH(("[ECO]"),(H23))))</formula>
    </cfRule>
  </conditionalFormatting>
  <conditionalFormatting sqref="H23">
    <cfRule type="containsText" dxfId="1" priority="615" operator="containsText" text="[MAH]">
      <formula>NOT(ISERROR(SEARCH(("[MAH]"),(H23))))</formula>
    </cfRule>
  </conditionalFormatting>
  <conditionalFormatting sqref="H23">
    <cfRule type="containsText" dxfId="1" priority="616" operator="containsText" text="[DD]">
      <formula>NOT(ISERROR(SEARCH(("[DD]"),(H23))))</formula>
    </cfRule>
  </conditionalFormatting>
  <conditionalFormatting sqref="H23">
    <cfRule type="containsText" dxfId="1" priority="617" operator="containsText" text="[JI]">
      <formula>NOT(ISERROR(SEARCH(("[JI]"),(H23))))</formula>
    </cfRule>
  </conditionalFormatting>
  <conditionalFormatting sqref="H23">
    <cfRule type="containsText" dxfId="1" priority="618" operator="containsText" text="[AIM]">
      <formula>NOT(ISERROR(SEARCH(("[AIM]"),(H23))))</formula>
    </cfRule>
  </conditionalFormatting>
  <conditionalFormatting sqref="D40">
    <cfRule type="containsText" dxfId="1" priority="619" operator="containsText" text="[MAH]">
      <formula>NOT(ISERROR(SEARCH(("[MAH]"),(D40))))</formula>
    </cfRule>
  </conditionalFormatting>
  <conditionalFormatting sqref="D40">
    <cfRule type="containsText" dxfId="3" priority="620" operator="containsText" text="ENG">
      <formula>NOT(ISERROR(SEARCH(("ENG"),(D40))))</formula>
    </cfRule>
  </conditionalFormatting>
  <conditionalFormatting sqref="D40">
    <cfRule type="containsText" dxfId="1" priority="621" operator="containsText" text="[MAR]">
      <formula>NOT(ISERROR(SEARCH(("[MAR]"),(D40))))</formula>
    </cfRule>
  </conditionalFormatting>
  <conditionalFormatting sqref="D40">
    <cfRule type="containsText" dxfId="1" priority="622" operator="containsText" text="[SKC]">
      <formula>NOT(ISERROR(SEARCH(("[SKC]"),(D40))))</formula>
    </cfRule>
  </conditionalFormatting>
  <conditionalFormatting sqref="D40">
    <cfRule type="containsText" dxfId="1" priority="623" operator="containsText" text="CHE-1262">
      <formula>NOT(ISERROR(SEARCH(("CHE-1262"),(D40))))</formula>
    </cfRule>
  </conditionalFormatting>
  <conditionalFormatting sqref="D40">
    <cfRule type="containsText" dxfId="1" priority="624" operator="containsText" text="[NIM]">
      <formula>NOT(ISERROR(SEARCH(("[NIM]"),(D40))))</formula>
    </cfRule>
  </conditionalFormatting>
  <conditionalFormatting sqref="D40">
    <cfRule type="containsText" dxfId="1" priority="625" operator="containsText" text="[GR]">
      <formula>NOT(ISERROR(SEARCH(("[GR]"),(D40))))</formula>
    </cfRule>
  </conditionalFormatting>
  <conditionalFormatting sqref="D40">
    <cfRule type="containsText" dxfId="3" priority="626" operator="containsText" text="BAN">
      <formula>NOT(ISERROR(SEARCH(("BAN"),(D40))))</formula>
    </cfRule>
  </conditionalFormatting>
  <conditionalFormatting sqref="D40">
    <cfRule type="containsText" dxfId="1" priority="627" operator="containsText" text="[BSH]">
      <formula>NOT(ISERROR(SEARCH(("[BSH]"),(D40))))</formula>
    </cfRule>
  </conditionalFormatting>
  <conditionalFormatting sqref="D40">
    <cfRule type="containsText" dxfId="1" priority="628" operator="containsText" text="[EH]">
      <formula>NOT(ISERROR(SEARCH(("[EH]"),(D40))))</formula>
    </cfRule>
  </conditionalFormatting>
  <conditionalFormatting sqref="D40">
    <cfRule type="containsText" dxfId="1" priority="629" operator="containsText" text="[RUM]">
      <formula>NOT(ISERROR(SEARCH(("[RUM]"),(D40))))</formula>
    </cfRule>
  </conditionalFormatting>
  <conditionalFormatting sqref="D40">
    <cfRule type="containsText" dxfId="3" priority="630" operator="containsText" text="[ECO]">
      <formula>NOT(ISERROR(SEARCH(("[ECO]"),(D40))))</formula>
    </cfRule>
  </conditionalFormatting>
  <conditionalFormatting sqref="D40">
    <cfRule type="containsText" dxfId="1" priority="631" operator="containsText" text="[MAH]">
      <formula>NOT(ISERROR(SEARCH(("[MAH]"),(D40))))</formula>
    </cfRule>
  </conditionalFormatting>
  <conditionalFormatting sqref="D40">
    <cfRule type="containsText" dxfId="1" priority="632" operator="containsText" text="[DD]">
      <formula>NOT(ISERROR(SEARCH(("[DD]"),(D40))))</formula>
    </cfRule>
  </conditionalFormatting>
  <conditionalFormatting sqref="D40">
    <cfRule type="containsText" dxfId="1" priority="633" operator="containsText" text="[JI]">
      <formula>NOT(ISERROR(SEARCH(("[JI]"),(D40))))</formula>
    </cfRule>
  </conditionalFormatting>
  <conditionalFormatting sqref="D40">
    <cfRule type="containsText" dxfId="1" priority="634" operator="containsText" text="[IFF]">
      <formula>NOT(ISERROR(SEARCH(("[IFF]"),(D40))))</formula>
    </cfRule>
  </conditionalFormatting>
  <conditionalFormatting sqref="D40">
    <cfRule type="containsText" dxfId="1" priority="635" operator="containsText" text="[NEW1]">
      <formula>NOT(ISERROR(SEARCH(("[NEW1]"),(D40))))</formula>
    </cfRule>
  </conditionalFormatting>
  <conditionalFormatting sqref="D40">
    <cfRule type="containsText" dxfId="1" priority="636" operator="containsText" text="[AIM]">
      <formula>NOT(ISERROR(SEARCH(("[AIM]"),(D40))))</formula>
    </cfRule>
  </conditionalFormatting>
  <conditionalFormatting sqref="F35">
    <cfRule type="containsText" dxfId="0" priority="637" operator="containsText" text="ENG">
      <formula>NOT(ISERROR(SEARCH(("ENG"),(F35))))</formula>
    </cfRule>
  </conditionalFormatting>
  <conditionalFormatting sqref="F35">
    <cfRule type="containsText" dxfId="2" priority="638" operator="containsText" text="CHE-1262">
      <formula>NOT(ISERROR(SEARCH(("CHE-1262"),(F35))))</formula>
    </cfRule>
  </conditionalFormatting>
  <conditionalFormatting sqref="F35">
    <cfRule type="containsText" dxfId="1" priority="639" operator="containsText" text="[MAR]">
      <formula>NOT(ISERROR(SEARCH(("[MAR]"),(F35))))</formula>
    </cfRule>
  </conditionalFormatting>
  <conditionalFormatting sqref="F35">
    <cfRule type="containsText" dxfId="1" priority="640" operator="containsText" text="[SKC]">
      <formula>NOT(ISERROR(SEARCH(("[SKC]"),(F35))))</formula>
    </cfRule>
  </conditionalFormatting>
  <conditionalFormatting sqref="F35">
    <cfRule type="containsText" dxfId="1" priority="641" operator="containsText" text="[NIM]">
      <formula>NOT(ISERROR(SEARCH(("[NIM]"),(F35))))</formula>
    </cfRule>
  </conditionalFormatting>
  <conditionalFormatting sqref="F35">
    <cfRule type="containsText" dxfId="1" priority="642" operator="containsText" text="[GR]">
      <formula>NOT(ISERROR(SEARCH(("[GR]"),(F35))))</formula>
    </cfRule>
  </conditionalFormatting>
  <conditionalFormatting sqref="F35">
    <cfRule type="containsText" dxfId="3" priority="643" operator="containsText" text="BAN">
      <formula>NOT(ISERROR(SEARCH(("BAN"),(F35))))</formula>
    </cfRule>
  </conditionalFormatting>
  <conditionalFormatting sqref="F35">
    <cfRule type="containsText" dxfId="1" priority="644" operator="containsText" text="[BSH]">
      <formula>NOT(ISERROR(SEARCH(("[BSH]"),(F35))))</formula>
    </cfRule>
  </conditionalFormatting>
  <conditionalFormatting sqref="F35">
    <cfRule type="containsText" dxfId="1" priority="645" operator="containsText" text="[EH]">
      <formula>NOT(ISERROR(SEARCH(("[EH]"),(F35))))</formula>
    </cfRule>
  </conditionalFormatting>
  <conditionalFormatting sqref="F35">
    <cfRule type="containsText" dxfId="1" priority="646" operator="containsText" text="[RUM]">
      <formula>NOT(ISERROR(SEARCH(("[RUM]"),(F35))))</formula>
    </cfRule>
  </conditionalFormatting>
  <conditionalFormatting sqref="F35">
    <cfRule type="containsText" dxfId="3" priority="647" operator="containsText" text="[ECO]">
      <formula>NOT(ISERROR(SEARCH(("[ECO]"),(F35))))</formula>
    </cfRule>
  </conditionalFormatting>
  <conditionalFormatting sqref="F35">
    <cfRule type="containsText" dxfId="1" priority="648" operator="containsText" text="[MAH]">
      <formula>NOT(ISERROR(SEARCH(("[MAH]"),(F35))))</formula>
    </cfRule>
  </conditionalFormatting>
  <conditionalFormatting sqref="F35">
    <cfRule type="containsText" dxfId="1" priority="649" operator="containsText" text="[DD]">
      <formula>NOT(ISERROR(SEARCH(("[DD]"),(F35))))</formula>
    </cfRule>
  </conditionalFormatting>
  <conditionalFormatting sqref="F35">
    <cfRule type="containsText" dxfId="1" priority="650" operator="containsText" text="[JI]">
      <formula>NOT(ISERROR(SEARCH(("[JI]"),(F35))))</formula>
    </cfRule>
  </conditionalFormatting>
  <conditionalFormatting sqref="F35">
    <cfRule type="containsText" dxfId="1" priority="651" operator="containsText" text="[AIM]">
      <formula>NOT(ISERROR(SEARCH(("[AIM]"),(F35))))</formula>
    </cfRule>
  </conditionalFormatting>
  <conditionalFormatting sqref="E32 F33 H34">
    <cfRule type="containsText" dxfId="0" priority="652" operator="containsText" text="ENG">
      <formula>NOT(ISERROR(SEARCH(("ENG"),(E32))))</formula>
    </cfRule>
  </conditionalFormatting>
  <conditionalFormatting sqref="E32 F33 H34">
    <cfRule type="containsText" dxfId="1" priority="653" operator="containsText" text="[MAR]">
      <formula>NOT(ISERROR(SEARCH(("[MAR]"),(E32))))</formula>
    </cfRule>
  </conditionalFormatting>
  <conditionalFormatting sqref="E32 F33 H34">
    <cfRule type="containsText" dxfId="1" priority="654" operator="containsText" text="[SKC]">
      <formula>NOT(ISERROR(SEARCH(("[SKC]"),(E32))))</formula>
    </cfRule>
  </conditionalFormatting>
  <conditionalFormatting sqref="E32 F33 H34">
    <cfRule type="containsText" dxfId="2" priority="655" operator="containsText" text="CHE-1262">
      <formula>NOT(ISERROR(SEARCH(("CHE-1262"),(E32))))</formula>
    </cfRule>
  </conditionalFormatting>
  <conditionalFormatting sqref="E32 F33 H34">
    <cfRule type="containsText" dxfId="1" priority="656" operator="containsText" text="[NIM]">
      <formula>NOT(ISERROR(SEARCH(("[NIM]"),(E32))))</formula>
    </cfRule>
  </conditionalFormatting>
  <conditionalFormatting sqref="E32 F33 H34">
    <cfRule type="containsText" dxfId="1" priority="657" operator="containsText" text="[GR]">
      <formula>NOT(ISERROR(SEARCH(("[GR]"),(E32))))</formula>
    </cfRule>
  </conditionalFormatting>
  <conditionalFormatting sqref="E32 F33 H34">
    <cfRule type="containsText" dxfId="3" priority="658" operator="containsText" text="BAN">
      <formula>NOT(ISERROR(SEARCH(("BAN"),(E32))))</formula>
    </cfRule>
  </conditionalFormatting>
  <conditionalFormatting sqref="E32 F33 H34">
    <cfRule type="containsText" dxfId="1" priority="659" operator="containsText" text="[BSH]">
      <formula>NOT(ISERROR(SEARCH(("[BSH]"),(E32))))</formula>
    </cfRule>
  </conditionalFormatting>
  <conditionalFormatting sqref="E32 F33 H34">
    <cfRule type="containsText" dxfId="1" priority="660" operator="containsText" text="[EH]">
      <formula>NOT(ISERROR(SEARCH(("[EH]"),(E32))))</formula>
    </cfRule>
  </conditionalFormatting>
  <conditionalFormatting sqref="E32 F33 H34">
    <cfRule type="containsText" dxfId="1" priority="661" operator="containsText" text="[RUM]">
      <formula>NOT(ISERROR(SEARCH(("[RUM]"),(E32))))</formula>
    </cfRule>
  </conditionalFormatting>
  <conditionalFormatting sqref="E32 F33 H34">
    <cfRule type="containsText" dxfId="3" priority="662" operator="containsText" text="[ECO]">
      <formula>NOT(ISERROR(SEARCH(("[ECO]"),(E32))))</formula>
    </cfRule>
  </conditionalFormatting>
  <conditionalFormatting sqref="E32 F33 H34">
    <cfRule type="containsText" dxfId="1" priority="663" operator="containsText" text="[MAH]">
      <formula>NOT(ISERROR(SEARCH(("[MAH]"),(E32))))</formula>
    </cfRule>
  </conditionalFormatting>
  <conditionalFormatting sqref="E32 F33 H34">
    <cfRule type="containsText" dxfId="1" priority="664" operator="containsText" text="[DD]">
      <formula>NOT(ISERROR(SEARCH(("[DD]"),(E32))))</formula>
    </cfRule>
  </conditionalFormatting>
  <conditionalFormatting sqref="E32 F33 H34">
    <cfRule type="containsText" dxfId="1" priority="665" operator="containsText" text="[JI]">
      <formula>NOT(ISERROR(SEARCH(("[JI]"),(E32))))</formula>
    </cfRule>
  </conditionalFormatting>
  <conditionalFormatting sqref="E32 F33 H34">
    <cfRule type="containsText" dxfId="1" priority="666" operator="containsText" text="[NEW1]">
      <formula>NOT(ISERROR(SEARCH(("[NEW1]"),(E32))))</formula>
    </cfRule>
  </conditionalFormatting>
  <conditionalFormatting sqref="E32 F33 H34">
    <cfRule type="containsText" dxfId="1" priority="667" operator="containsText" text="[AIM]">
      <formula>NOT(ISERROR(SEARCH(("[AIM]"),(E32))))</formula>
    </cfRule>
  </conditionalFormatting>
  <conditionalFormatting sqref="I13">
    <cfRule type="containsText" dxfId="2" priority="668" operator="containsText" text="[GR]">
      <formula>NOT(ISERROR(SEARCH(("[GR]"),(I13))))</formula>
    </cfRule>
  </conditionalFormatting>
  <conditionalFormatting sqref="D21 I28">
    <cfRule type="containsText" dxfId="4" priority="669" operator="containsText" text="[PRC]">
      <formula>NOT(ISERROR(SEARCH(("[PRC]"),(D21))))</formula>
    </cfRule>
  </conditionalFormatting>
  <conditionalFormatting sqref="D21 I28">
    <cfRule type="containsText" dxfId="4" priority="670" operator="containsText" text="[FNN]">
      <formula>NOT(ISERROR(SEARCH(("[FNN]"),(D21))))</formula>
    </cfRule>
  </conditionalFormatting>
  <conditionalFormatting sqref="D21 I28">
    <cfRule type="containsText" dxfId="4" priority="671" operator="containsText" text="[JC]">
      <formula>NOT(ISERROR(SEARCH(("[JC]"),(D21))))</formula>
    </cfRule>
  </conditionalFormatting>
  <conditionalFormatting sqref="D21 I28">
    <cfRule type="containsText" dxfId="4" priority="672" operator="containsText" text="[AIM]">
      <formula>NOT(ISERROR(SEARCH(("[AIM]"),(D21))))</formula>
    </cfRule>
  </conditionalFormatting>
  <conditionalFormatting sqref="D21 I28">
    <cfRule type="containsText" dxfId="4" priority="673" operator="containsText" text="[NIS]">
      <formula>NOT(ISERROR(SEARCH(("[NIS]"),(D21))))</formula>
    </cfRule>
  </conditionalFormatting>
  <conditionalFormatting sqref="D21 I28">
    <cfRule type="containsText" dxfId="4" priority="674" operator="containsText" text="[DMA]">
      <formula>NOT(ISERROR(SEARCH(("[DMA]"),(D21))))</formula>
    </cfRule>
  </conditionalFormatting>
  <conditionalFormatting sqref="D21 I28">
    <cfRule type="containsText" dxfId="4" priority="675" operator="containsText" text="[MKS]">
      <formula>NOT(ISERROR(SEARCH(("[MKS]"),(D21))))</formula>
    </cfRule>
  </conditionalFormatting>
  <conditionalFormatting sqref="I13 I28">
    <cfRule type="containsText" dxfId="4" priority="676" operator="containsText" text="[NEW1]">
      <formula>NOT(ISERROR(SEARCH(("[NEW1]"),(I13))))</formula>
    </cfRule>
  </conditionalFormatting>
  <conditionalFormatting sqref="D21 I28">
    <cfRule type="containsText" dxfId="4" priority="677" operator="containsText" text="[AT]">
      <formula>NOT(ISERROR(SEARCH(("[AT]"),(D21))))</formula>
    </cfRule>
  </conditionalFormatting>
  <conditionalFormatting sqref="D21 I28">
    <cfRule type="containsText" dxfId="4" priority="678" operator="containsText" text="[IFF]">
      <formula>NOT(ISERROR(SEARCH(("[IFF]"),(D21))))</formula>
    </cfRule>
  </conditionalFormatting>
  <conditionalFormatting sqref="D21 I28">
    <cfRule type="containsText" dxfId="4" priority="679" operator="containsText" text="[AU]">
      <formula>NOT(ISERROR(SEARCH(("[AU]"),(D21))))</formula>
    </cfRule>
  </conditionalFormatting>
  <conditionalFormatting sqref="D21 I28">
    <cfRule type="containsText" dxfId="4" priority="680" operator="containsText" text="[KIM]">
      <formula>NOT(ISERROR(SEARCH(("[KIM]"),(D21))))</formula>
    </cfRule>
  </conditionalFormatting>
  <conditionalFormatting sqref="D21 I28">
    <cfRule type="containsText" dxfId="4" priority="681" operator="containsText" text="[JI]">
      <formula>NOT(ISERROR(SEARCH(("[JI]"),(D21))))</formula>
    </cfRule>
  </conditionalFormatting>
  <conditionalFormatting sqref="D21 I28">
    <cfRule type="containsText" dxfId="4" priority="682" operator="containsText" text="[DD]">
      <formula>NOT(ISERROR(SEARCH(("[DD]"),(D21))))</formula>
    </cfRule>
  </conditionalFormatting>
  <conditionalFormatting sqref="D21 I28">
    <cfRule type="containsText" dxfId="4" priority="683" operator="containsText" text="[MAH]">
      <formula>NOT(ISERROR(SEARCH(("[MAH]"),(D21))))</formula>
    </cfRule>
  </conditionalFormatting>
  <conditionalFormatting sqref="D21 I28">
    <cfRule type="containsText" dxfId="4" priority="684" operator="containsText" text="[ECO]">
      <formula>NOT(ISERROR(SEARCH(("[ECO]"),(D21))))</formula>
    </cfRule>
  </conditionalFormatting>
  <conditionalFormatting sqref="D21 I28">
    <cfRule type="containsText" dxfId="4" priority="685" operator="containsText" text="[RUM]">
      <formula>NOT(ISERROR(SEARCH(("[RUM]"),(D21))))</formula>
    </cfRule>
  </conditionalFormatting>
  <conditionalFormatting sqref="D21 I28">
    <cfRule type="containsText" dxfId="4" priority="686" operator="containsText" text="[EH]">
      <formula>NOT(ISERROR(SEARCH(("[EH]"),(D21))))</formula>
    </cfRule>
  </conditionalFormatting>
  <conditionalFormatting sqref="D21 I28">
    <cfRule type="containsText" dxfId="4" priority="687" operator="containsText" text="[BSH]">
      <formula>NOT(ISERROR(SEARCH(("[BSH]"),(D21))))</formula>
    </cfRule>
  </conditionalFormatting>
  <conditionalFormatting sqref="D21 I28">
    <cfRule type="containsText" dxfId="4" priority="688" operator="containsText" text="BAN">
      <formula>NOT(ISERROR(SEARCH(("BAN"),(D21))))</formula>
    </cfRule>
  </conditionalFormatting>
  <conditionalFormatting sqref="D21 I28">
    <cfRule type="containsText" dxfId="4" priority="689" operator="containsText" text="[GR]">
      <formula>NOT(ISERROR(SEARCH(("[GR]"),(D21))))</formula>
    </cfRule>
  </conditionalFormatting>
  <conditionalFormatting sqref="D21 I28">
    <cfRule type="containsText" dxfId="4" priority="690" operator="containsText" text="[NIM]">
      <formula>NOT(ISERROR(SEARCH(("[NIM]"),(D21))))</formula>
    </cfRule>
  </conditionalFormatting>
  <conditionalFormatting sqref="D21 I28">
    <cfRule type="containsText" dxfId="4" priority="691" operator="containsText" text="CHE-1262">
      <formula>NOT(ISERROR(SEARCH(("CHE-1262"),(D21))))</formula>
    </cfRule>
  </conditionalFormatting>
  <conditionalFormatting sqref="D21 I28">
    <cfRule type="containsText" dxfId="4" priority="692" operator="containsText" text="[SKC]">
      <formula>NOT(ISERROR(SEARCH(("[SKC]"),(D21))))</formula>
    </cfRule>
  </conditionalFormatting>
  <conditionalFormatting sqref="D21 I28">
    <cfRule type="containsText" dxfId="4" priority="693" operator="containsText" text="[MAR]">
      <formula>NOT(ISERROR(SEARCH(("[MAR]"),(D21))))</formula>
    </cfRule>
  </conditionalFormatting>
  <conditionalFormatting sqref="D21 I28">
    <cfRule type="containsText" dxfId="4" priority="694" operator="containsText" text="ENG">
      <formula>NOT(ISERROR(SEARCH(("ENG"),(D21))))</formula>
    </cfRule>
  </conditionalFormatting>
  <conditionalFormatting sqref="D50:J75">
    <cfRule type="cellIs" dxfId="6" priority="695" operator="equal">
      <formula>"Available"</formula>
    </cfRule>
  </conditionalFormatting>
  <conditionalFormatting sqref="D50:J75">
    <cfRule type="cellIs" dxfId="7" priority="696" operator="equal">
      <formula>"Not Available"</formula>
    </cfRule>
  </conditionalFormatting>
  <conditionalFormatting sqref="D50:J75">
    <cfRule type="cellIs" dxfId="8" priority="697" operator="equal">
      <formula>"Overlapped"</formula>
    </cfRule>
  </conditionalFormatting>
  <conditionalFormatting sqref="D3:E25 F3:F35 G3:G45 H3:H7 I3:I22 J3:J45 H9:H34 I24:I45 E27:E35 D28:D30 D32:D37 H36:H37 E38:F45 D39:D45 H39 H41:H45">
    <cfRule type="expression" dxfId="9" priority="698">
      <formula>REGEXMATCH(D3, "(?i)(ECO|BAN|ENG)")</formula>
    </cfRule>
  </conditionalFormatting>
  <conditionalFormatting sqref="D3:E25 F3:F35 G3:G45 H3:H7 I3:I22 J3:J45 H9:H34 I24:I45 E27:E35 D28:D30 D32:D37 H36:H37 E38:F45 D39:D45 H39 H41:H45">
    <cfRule type="expression" dxfId="1" priority="699">
      <formula>REGEXMATCH(D3, "(?i)(BSH|JI|MFH|MMI|JEH|SKC|EH|IAK|JH|GR|MHI|ABP|SZ)")</formula>
    </cfRule>
  </conditionalFormatting>
  <conditionalFormatting sqref="D3:E25 F3:F35 G3:G45 H3:H7 I3:I22 J3:J45 H9:H34 I24:I45 E27:E35 D28:D30 D32:D37 H36:H37 E38:F45 D39:D45 H39 H41:H45">
    <cfRule type="expression" dxfId="10" priority="700">
      <formula>REGEXMATCH(D3, "(?i)(SHS|MMR|DMA|JC|ATQ|MTK|FTN|MFI)")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75"/>
    <col customWidth="1" min="2" max="2" width="10.25"/>
    <col customWidth="1" min="3" max="3" width="10.38"/>
    <col customWidth="1" min="4" max="4" width="32.75"/>
    <col customWidth="1" min="5" max="5" width="34.75"/>
    <col customWidth="1" min="6" max="6" width="32.25"/>
    <col customWidth="1" min="7" max="8" width="28.75"/>
    <col customWidth="1" min="9" max="9" width="27.63"/>
    <col customWidth="1" min="10" max="10" width="28.63"/>
  </cols>
  <sheetData>
    <row r="1">
      <c r="A1" s="1" t="s">
        <v>0</v>
      </c>
      <c r="B1" s="1" t="s">
        <v>15</v>
      </c>
      <c r="C1" s="1" t="s">
        <v>1</v>
      </c>
      <c r="D1" s="2" t="s">
        <v>2</v>
      </c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7" t="s">
        <v>16</v>
      </c>
      <c r="E2" s="7" t="s">
        <v>17</v>
      </c>
      <c r="F2" s="7" t="s">
        <v>18</v>
      </c>
      <c r="G2" s="7" t="s">
        <v>180</v>
      </c>
      <c r="H2" s="7" t="s">
        <v>20</v>
      </c>
      <c r="I2" s="7" t="s">
        <v>21</v>
      </c>
      <c r="J2" s="8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8" t="s">
        <v>23</v>
      </c>
      <c r="C3" s="11" t="s">
        <v>4</v>
      </c>
      <c r="D3" s="108"/>
      <c r="E3" s="65"/>
      <c r="F3" s="28" t="s">
        <v>268</v>
      </c>
      <c r="G3" s="67"/>
      <c r="H3" s="26" t="s">
        <v>269</v>
      </c>
      <c r="J3" s="6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14"/>
      <c r="C4" s="11" t="s">
        <v>5</v>
      </c>
      <c r="D4" s="26" t="s">
        <v>270</v>
      </c>
      <c r="E4" s="95" t="s">
        <v>271</v>
      </c>
      <c r="G4" s="16"/>
      <c r="I4" s="26"/>
      <c r="J4" s="2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/>
      <c r="B5" s="14"/>
      <c r="C5" s="11" t="s">
        <v>6</v>
      </c>
      <c r="D5" s="44"/>
      <c r="E5" s="44"/>
      <c r="F5" s="22" t="s">
        <v>184</v>
      </c>
      <c r="G5" s="14"/>
      <c r="H5" s="22" t="s">
        <v>272</v>
      </c>
      <c r="I5" s="74" t="s">
        <v>183</v>
      </c>
      <c r="J5" s="6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14"/>
      <c r="C6" s="11" t="s">
        <v>7</v>
      </c>
      <c r="D6" s="44"/>
      <c r="E6" s="44"/>
      <c r="G6" s="14"/>
      <c r="H6" s="22" t="s">
        <v>273</v>
      </c>
      <c r="I6" s="73" t="s">
        <v>274</v>
      </c>
      <c r="J6" s="4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/>
      <c r="B7" s="14"/>
      <c r="C7" s="11" t="s">
        <v>8</v>
      </c>
      <c r="D7" s="44"/>
      <c r="E7" s="26"/>
      <c r="F7" s="74" t="s">
        <v>275</v>
      </c>
      <c r="G7" s="14"/>
      <c r="H7" s="22" t="s">
        <v>276</v>
      </c>
      <c r="I7" s="74" t="s">
        <v>277</v>
      </c>
      <c r="J7" s="4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/>
      <c r="B8" s="14"/>
      <c r="C8" s="11" t="s">
        <v>9</v>
      </c>
      <c r="D8" s="22" t="s">
        <v>278</v>
      </c>
      <c r="E8" s="22" t="s">
        <v>279</v>
      </c>
      <c r="F8" s="22" t="s">
        <v>280</v>
      </c>
      <c r="G8" s="14"/>
      <c r="I8" s="22"/>
      <c r="J8" s="6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6"/>
      <c r="C9" s="11" t="s">
        <v>10</v>
      </c>
      <c r="E9" s="25" t="s">
        <v>281</v>
      </c>
      <c r="F9" s="89" t="s">
        <v>282</v>
      </c>
      <c r="G9" s="14"/>
      <c r="H9" s="22" t="s">
        <v>283</v>
      </c>
      <c r="I9" s="22"/>
      <c r="J9" s="6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/>
      <c r="B10" s="78" t="s">
        <v>24</v>
      </c>
      <c r="C10" s="11" t="s">
        <v>4</v>
      </c>
      <c r="D10" s="109"/>
      <c r="E10" s="25"/>
      <c r="F10" s="74" t="s">
        <v>284</v>
      </c>
      <c r="G10" s="14"/>
      <c r="H10" s="22" t="s">
        <v>285</v>
      </c>
      <c r="I10" s="93" t="s">
        <v>286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4"/>
      <c r="B11" s="14"/>
      <c r="C11" s="11" t="s">
        <v>5</v>
      </c>
      <c r="E11" s="26"/>
      <c r="G11" s="14"/>
      <c r="H11" s="11" t="s">
        <v>287</v>
      </c>
      <c r="I11" s="85" t="s">
        <v>288</v>
      </c>
      <c r="J11" s="6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6"/>
      <c r="C12" s="11" t="s">
        <v>6</v>
      </c>
      <c r="D12" s="81" t="s">
        <v>289</v>
      </c>
      <c r="E12" s="28" t="s">
        <v>290</v>
      </c>
      <c r="F12" s="110" t="s">
        <v>89</v>
      </c>
      <c r="G12" s="17"/>
      <c r="H12" s="40"/>
      <c r="I12" s="40"/>
      <c r="J12" s="6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10" t="s">
        <v>25</v>
      </c>
      <c r="C13" s="19" t="s">
        <v>4</v>
      </c>
      <c r="D13" s="34" t="s">
        <v>291</v>
      </c>
      <c r="E13" s="38"/>
      <c r="F13" s="111"/>
      <c r="G13" s="16"/>
      <c r="H13" s="25" t="s">
        <v>292</v>
      </c>
      <c r="I13" s="32"/>
      <c r="J13" s="4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14"/>
      <c r="C14" s="19" t="s">
        <v>5</v>
      </c>
      <c r="D14" s="28" t="s">
        <v>208</v>
      </c>
      <c r="E14" s="34" t="s">
        <v>293</v>
      </c>
      <c r="F14" s="35"/>
      <c r="G14" s="17"/>
      <c r="H14" s="28" t="s">
        <v>294</v>
      </c>
      <c r="J14" s="2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14"/>
      <c r="C15" s="19" t="s">
        <v>6</v>
      </c>
      <c r="D15" s="25" t="s">
        <v>295</v>
      </c>
      <c r="E15" s="26" t="s">
        <v>296</v>
      </c>
      <c r="G15" s="16"/>
      <c r="H15" s="112"/>
      <c r="I15" s="32"/>
      <c r="J15" s="2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14"/>
      <c r="C16" s="19" t="s">
        <v>7</v>
      </c>
      <c r="D16" s="22" t="s">
        <v>297</v>
      </c>
      <c r="E16" s="85" t="s">
        <v>298</v>
      </c>
      <c r="F16" s="41" t="s">
        <v>206</v>
      </c>
      <c r="G16" s="14"/>
      <c r="H16" s="113" t="s">
        <v>89</v>
      </c>
      <c r="I16" s="21"/>
      <c r="J16" s="2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14"/>
      <c r="C17" s="19" t="s">
        <v>8</v>
      </c>
      <c r="D17" s="44"/>
      <c r="F17" s="83"/>
      <c r="G17" s="14"/>
      <c r="H17" s="6"/>
      <c r="I17" s="22" t="s">
        <v>299</v>
      </c>
      <c r="J17" s="4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14"/>
      <c r="C18" s="19" t="s">
        <v>9</v>
      </c>
      <c r="D18" s="44"/>
      <c r="E18" s="44"/>
      <c r="F18" s="22" t="s">
        <v>300</v>
      </c>
      <c r="G18" s="14"/>
      <c r="H18" s="22" t="s">
        <v>301</v>
      </c>
      <c r="I18" s="113" t="s">
        <v>302</v>
      </c>
      <c r="J18" s="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6"/>
      <c r="C19" s="19" t="s">
        <v>10</v>
      </c>
      <c r="D19" s="114"/>
      <c r="F19" s="22" t="s">
        <v>303</v>
      </c>
      <c r="G19" s="14"/>
      <c r="H19" s="22" t="s">
        <v>304</v>
      </c>
      <c r="I19" s="6"/>
      <c r="J19" s="2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18" t="s">
        <v>31</v>
      </c>
      <c r="C20" s="11" t="s">
        <v>4</v>
      </c>
      <c r="D20" s="84" t="s">
        <v>305</v>
      </c>
      <c r="E20" s="11" t="s">
        <v>306</v>
      </c>
      <c r="F20" s="11" t="s">
        <v>307</v>
      </c>
      <c r="G20" s="14"/>
      <c r="H20" s="11"/>
      <c r="I20" s="86"/>
      <c r="J20" s="8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14"/>
      <c r="C21" s="11" t="s">
        <v>5</v>
      </c>
      <c r="E21" s="25" t="s">
        <v>308</v>
      </c>
      <c r="F21" s="89" t="s">
        <v>114</v>
      </c>
      <c r="G21" s="14"/>
      <c r="H21" s="34" t="s">
        <v>309</v>
      </c>
      <c r="I21" s="4"/>
      <c r="J21" s="8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14"/>
      <c r="C22" s="11" t="s">
        <v>6</v>
      </c>
      <c r="D22" s="11" t="s">
        <v>310</v>
      </c>
      <c r="E22" s="11" t="s">
        <v>311</v>
      </c>
      <c r="F22" s="22" t="s">
        <v>312</v>
      </c>
      <c r="G22" s="14"/>
      <c r="H22" s="11"/>
      <c r="I22" s="44"/>
      <c r="J22" s="8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6"/>
      <c r="C23" s="11" t="s">
        <v>7</v>
      </c>
      <c r="D23" s="41" t="s">
        <v>313</v>
      </c>
      <c r="E23" s="85" t="s">
        <v>314</v>
      </c>
      <c r="F23" s="11" t="s">
        <v>315</v>
      </c>
      <c r="G23" s="14"/>
      <c r="H23" s="11" t="s">
        <v>316</v>
      </c>
      <c r="I23" s="11"/>
      <c r="J23" s="8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10" t="s">
        <v>35</v>
      </c>
      <c r="C24" s="19" t="s">
        <v>4</v>
      </c>
      <c r="D24" s="44"/>
      <c r="E24" s="89" t="s">
        <v>317</v>
      </c>
      <c r="F24" s="87" t="s">
        <v>119</v>
      </c>
      <c r="G24" s="14"/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14"/>
      <c r="C25" s="19" t="s">
        <v>5</v>
      </c>
      <c r="D25" s="87" t="s">
        <v>318</v>
      </c>
      <c r="E25" s="11" t="s">
        <v>319</v>
      </c>
      <c r="F25" s="44"/>
      <c r="G25" s="14"/>
      <c r="H25" s="22"/>
      <c r="I25" s="25"/>
      <c r="J25" s="4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4"/>
      <c r="C26" s="19" t="s">
        <v>6</v>
      </c>
      <c r="D26" s="11" t="s">
        <v>221</v>
      </c>
      <c r="E26" s="85" t="s">
        <v>320</v>
      </c>
      <c r="F26" s="44"/>
      <c r="G26" s="14"/>
      <c r="I26" s="44"/>
      <c r="J26" s="2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14"/>
      <c r="C27" s="19" t="s">
        <v>7</v>
      </c>
      <c r="D27" s="19" t="s">
        <v>321</v>
      </c>
      <c r="E27" s="22" t="s">
        <v>128</v>
      </c>
      <c r="F27" s="44"/>
      <c r="G27" s="17"/>
      <c r="H27" s="86"/>
      <c r="I27" s="71" t="s">
        <v>322</v>
      </c>
      <c r="J27" s="2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14"/>
      <c r="C28" s="19" t="s">
        <v>8</v>
      </c>
      <c r="D28" s="34" t="s">
        <v>323</v>
      </c>
      <c r="E28" s="4"/>
      <c r="F28" s="11" t="s">
        <v>324</v>
      </c>
      <c r="G28" s="16"/>
      <c r="H28" s="41" t="s">
        <v>230</v>
      </c>
      <c r="I28" s="32"/>
      <c r="J28" s="2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6"/>
      <c r="C29" s="19" t="s">
        <v>9</v>
      </c>
      <c r="D29" s="44"/>
      <c r="E29" s="44"/>
      <c r="F29" s="89" t="s">
        <v>325</v>
      </c>
      <c r="G29" s="17"/>
      <c r="H29" s="28" t="s">
        <v>326</v>
      </c>
      <c r="I29" s="28" t="s">
        <v>327</v>
      </c>
      <c r="J29" s="4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18" t="s">
        <v>41</v>
      </c>
      <c r="C30" s="11" t="s">
        <v>4</v>
      </c>
      <c r="D30" s="11"/>
      <c r="E30" s="19"/>
      <c r="F30" s="41" t="s">
        <v>328</v>
      </c>
      <c r="G30" s="16"/>
      <c r="H30" s="45" t="s">
        <v>329</v>
      </c>
      <c r="I30" s="11" t="s">
        <v>330</v>
      </c>
      <c r="J30" s="11" t="s">
        <v>331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6"/>
      <c r="C31" s="11" t="s">
        <v>5</v>
      </c>
      <c r="D31" s="41"/>
      <c r="E31" s="91" t="s">
        <v>332</v>
      </c>
      <c r="G31" s="14"/>
      <c r="H31" s="85" t="s">
        <v>333</v>
      </c>
      <c r="I31" s="45" t="s">
        <v>334</v>
      </c>
      <c r="J31" s="4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10" t="s">
        <v>47</v>
      </c>
      <c r="C32" s="19" t="s">
        <v>4</v>
      </c>
      <c r="D32" s="19" t="s">
        <v>335</v>
      </c>
      <c r="E32" s="19" t="s">
        <v>336</v>
      </c>
      <c r="F32" s="104" t="s">
        <v>337</v>
      </c>
      <c r="G32" s="14"/>
      <c r="I32" s="19"/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14"/>
      <c r="C33" s="19" t="s">
        <v>5</v>
      </c>
      <c r="D33" s="21"/>
      <c r="E33" s="44"/>
      <c r="F33" s="44"/>
      <c r="G33" s="14"/>
      <c r="H33" s="19" t="s">
        <v>338</v>
      </c>
      <c r="I33" s="104" t="s">
        <v>144</v>
      </c>
      <c r="J33" s="104" t="s">
        <v>337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14"/>
      <c r="C34" s="19" t="s">
        <v>6</v>
      </c>
      <c r="E34" s="19" t="s">
        <v>339</v>
      </c>
      <c r="F34" s="19" t="s">
        <v>246</v>
      </c>
      <c r="G34" s="14"/>
      <c r="H34" s="44"/>
      <c r="I34" s="44"/>
      <c r="J34" s="4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14"/>
      <c r="C35" s="19" t="s">
        <v>7</v>
      </c>
      <c r="D35" s="25" t="s">
        <v>147</v>
      </c>
      <c r="E35" s="19" t="s">
        <v>340</v>
      </c>
      <c r="G35" s="14"/>
      <c r="I35" s="44"/>
      <c r="J35" s="4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14"/>
      <c r="C36" s="19" t="s">
        <v>8</v>
      </c>
      <c r="D36" s="44"/>
      <c r="E36" s="19" t="s">
        <v>341</v>
      </c>
      <c r="F36" s="25" t="s">
        <v>252</v>
      </c>
      <c r="G36" s="14"/>
      <c r="H36" s="22" t="s">
        <v>342</v>
      </c>
      <c r="J36" s="4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4"/>
      <c r="B37" s="6"/>
      <c r="C37" s="19" t="s">
        <v>9</v>
      </c>
      <c r="D37" s="19" t="s">
        <v>343</v>
      </c>
      <c r="E37" s="93" t="s">
        <v>344</v>
      </c>
      <c r="G37" s="14"/>
      <c r="I37" s="19"/>
      <c r="J37" s="2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4"/>
      <c r="B38" s="18" t="s">
        <v>52</v>
      </c>
      <c r="C38" s="11" t="s">
        <v>4</v>
      </c>
      <c r="D38" s="44"/>
      <c r="F38" s="44"/>
      <c r="G38" s="14"/>
      <c r="H38" s="41" t="s">
        <v>345</v>
      </c>
      <c r="I38" s="41" t="s">
        <v>346</v>
      </c>
      <c r="J38" s="41" t="s">
        <v>347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4"/>
      <c r="B39" s="6"/>
      <c r="C39" s="11" t="s">
        <v>5</v>
      </c>
      <c r="D39" s="41" t="s">
        <v>348</v>
      </c>
      <c r="E39" s="41" t="s">
        <v>160</v>
      </c>
      <c r="F39" s="41" t="s">
        <v>349</v>
      </c>
      <c r="G39" s="14"/>
      <c r="H39" s="11"/>
      <c r="I39" s="44"/>
      <c r="J39" s="8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4"/>
      <c r="B40" s="10" t="s">
        <v>53</v>
      </c>
      <c r="C40" s="19" t="s">
        <v>4</v>
      </c>
      <c r="D40" s="41"/>
      <c r="F40" s="41" t="s">
        <v>350</v>
      </c>
      <c r="G40" s="14"/>
      <c r="H40" s="85" t="s">
        <v>351</v>
      </c>
      <c r="I40" s="19" t="s">
        <v>352</v>
      </c>
      <c r="J40" s="2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4"/>
      <c r="B41" s="14"/>
      <c r="C41" s="19" t="s">
        <v>5</v>
      </c>
      <c r="D41" s="19"/>
      <c r="E41" s="19"/>
      <c r="F41" s="41"/>
      <c r="G41" s="14"/>
      <c r="H41" s="44"/>
      <c r="I41" s="41" t="s">
        <v>350</v>
      </c>
      <c r="J41" s="85" t="s">
        <v>353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/>
      <c r="B42" s="14"/>
      <c r="C42" s="19" t="s">
        <v>6</v>
      </c>
      <c r="D42" s="19"/>
      <c r="E42" s="19"/>
      <c r="F42" s="85" t="s">
        <v>354</v>
      </c>
      <c r="G42" s="14"/>
      <c r="H42" s="41" t="s">
        <v>355</v>
      </c>
      <c r="J42" s="4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4"/>
      <c r="B43" s="14"/>
      <c r="C43" s="41" t="s">
        <v>7</v>
      </c>
      <c r="D43" s="44"/>
      <c r="E43" s="44"/>
      <c r="F43" s="44"/>
      <c r="G43" s="14"/>
      <c r="H43" s="85" t="s">
        <v>356</v>
      </c>
      <c r="I43" s="41" t="s">
        <v>357</v>
      </c>
      <c r="J43" s="4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/>
      <c r="B44" s="6"/>
      <c r="C44" s="41" t="s">
        <v>8</v>
      </c>
      <c r="D44" s="85" t="s">
        <v>358</v>
      </c>
      <c r="E44" s="85" t="s">
        <v>359</v>
      </c>
      <c r="F44" s="41" t="s">
        <v>360</v>
      </c>
      <c r="G44" s="14"/>
      <c r="H44" s="44"/>
      <c r="J44" s="4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/>
      <c r="B45" s="19"/>
      <c r="C45" s="48" t="s">
        <v>54</v>
      </c>
      <c r="D45" s="48" t="s">
        <v>361</v>
      </c>
      <c r="E45" s="48" t="s">
        <v>362</v>
      </c>
      <c r="F45" s="48"/>
      <c r="G45" s="6"/>
      <c r="H45" s="48"/>
      <c r="I45" s="48" t="s">
        <v>363</v>
      </c>
      <c r="J45" s="9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9" t="s">
        <v>55</v>
      </c>
      <c r="D48" s="50" t="s">
        <v>56</v>
      </c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6"/>
      <c r="D49" s="51" t="s">
        <v>57</v>
      </c>
      <c r="E49" s="51" t="s">
        <v>58</v>
      </c>
      <c r="F49" s="51" t="s">
        <v>59</v>
      </c>
      <c r="G49" s="27"/>
      <c r="H49" s="51" t="s">
        <v>60</v>
      </c>
      <c r="I49" s="51" t="s">
        <v>61</v>
      </c>
      <c r="J49" s="51" t="s">
        <v>62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21">
        <v>311.0</v>
      </c>
      <c r="D50" s="21" t="str">
        <f>IFERROR(__xludf.DUMMYFUNCTION("IFS(SUM(ARRAYFORMULA(IF(REGEXMATCH(D3:D45, ""\(311\)""), 1, 0))) = 1, ""Not Available"", SUM(ARRAYFORMULA(IF(REGEXMATCH(D3:D45, ""\(311\)""), 1, 0))) = 0, ""Available"", SUM(ARRAYFORMULA(IF(REGEXMATCH(D3:D45, ""\(311\)""), 1, 0))) &gt;= 2, ""Overlapped"")"),"Not Available")</f>
        <v>Not Available</v>
      </c>
      <c r="E50" s="21" t="str">
        <f>IFERROR(__xludf.DUMMYFUNCTION("IFS(SUM(ARRAYFORMULA(IF(REGEXMATCH(E3:E45, ""\(311\)""), 1, 0))) = 1, ""Not Available"", SUM(ARRAYFORMULA(IF(REGEXMATCH(E3:E45, ""\(311\)""), 1, 0))) = 0, ""Available"", SUM(ARRAYFORMULA(IF(REGEXMATCH(E3:E45, ""\(311\)""), 1, 0))) &gt;= 2, ""Overlapped"")"),"Not Available")</f>
        <v>Not Available</v>
      </c>
      <c r="F50" s="21" t="str">
        <f>IFERROR(__xludf.DUMMYFUNCTION("IFS(SUM(ARRAYFORMULA(IF(REGEXMATCH(F3:F45, ""\(311\)""), 1, 0))) = 1, ""Not Available"", SUM(ARRAYFORMULA(IF(REGEXMATCH(F3:F45, ""\(311\)""), 1, 0))) = 0, ""Available"", SUM(ARRAYFORMULA(IF(REGEXMATCH(F3:F45, ""\(311\)""), 1, 0))) &gt;= 2, ""Overlapped"")"),"Not Available")</f>
        <v>Not Available</v>
      </c>
      <c r="G50" s="43"/>
      <c r="H50" s="21" t="str">
        <f>IFERROR(__xludf.DUMMYFUNCTION("IFS(SUM(ARRAYFORMULA(IF(REGEXMATCH(H3:H45, ""\(311\)""), 1, 0))) = 1, ""Not Available"", SUM(ARRAYFORMULA(IF(REGEXMATCH(H3:H45, ""\(311\)""), 1, 0))) = 0, ""Available"", SUM(ARRAYFORMULA(IF(REGEXMATCH(H3:H45, ""\(311\)""), 1, 0))) &gt;= 2, ""Overlapped"")"),"Not Available")</f>
        <v>Not Available</v>
      </c>
      <c r="I50" s="21" t="str">
        <f>IFERROR(__xludf.DUMMYFUNCTION("IFS(SUM(ARRAYFORMULA(IF(REGEXMATCH(I3:I45, ""\(311\)""), 1, 0))) = 1, ""Not Available"", SUM(ARRAYFORMULA(IF(REGEXMATCH(I3:I45, ""\(311\)""), 1, 0))) = 0, ""Available"", SUM(ARRAYFORMULA(IF(REGEXMATCH(I3:I45, ""\(311\)""), 1, 0))) &gt;= 2, ""Overlapped"")"),"Not Available")</f>
        <v>Not Available</v>
      </c>
      <c r="J50" s="21" t="str">
        <f>IFERROR(__xludf.DUMMYFUNCTION("IFS(SUM(ARRAYFORMULA(IF(REGEXMATCH(J3:J45, ""\(311\)""), 1, 0))) = 1, ""Not Available"", SUM(ARRAYFORMULA(IF(REGEXMATCH(J3:J45, ""\(311\)""), 1, 0))) = 0, ""Available"", SUM(ARRAYFORMULA(IF(REGEXMATCH(J3:J45, ""\(311\)""), 1, 0))) &gt;= 2, ""Overlapped"")"),"Available")</f>
        <v>Available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21">
        <v>313.0</v>
      </c>
      <c r="D51" s="21" t="str">
        <f>IFERROR(__xludf.DUMMYFUNCTION("IFS(SUM(ARRAYFORMULA(IF(REGEXMATCH(D3:D45, ""\(313\)""), 1, 0))) = 1, ""Not Available"", SUM(ARRAYFORMULA(IF(REGEXMATCH(D3:D45, ""\(313\)""), 1, 0))) = 0, ""Available"", SUM(ARRAYFORMULA(IF(REGEXMATCH(D3:D45, ""\(313\)""), 1, 0))) &gt;= 2, ""Overlapped"")"),"Not Available")</f>
        <v>Not Available</v>
      </c>
      <c r="E51" s="21" t="str">
        <f>IFERROR(__xludf.DUMMYFUNCTION("IFS(SUM(ARRAYFORMULA(IF(REGEXMATCH(E3:E45, ""\(313\)""), 1, 0))) = 1, ""Not Available"", SUM(ARRAYFORMULA(IF(REGEXMATCH(E3:E45, ""\(313\)""), 1, 0))) = 0, ""Available"", SUM(ARRAYFORMULA(IF(REGEXMATCH(E3:E45, ""\(313\)""), 1, 0))) &gt;= 2, ""Overlapped"")"),"Not Available")</f>
        <v>Not Available</v>
      </c>
      <c r="F51" s="21" t="str">
        <f>IFERROR(__xludf.DUMMYFUNCTION("IFS(SUM(ARRAYFORMULA(IF(REGEXMATCH(F3:F45, ""\(313\)""), 1, 0))) = 1, ""Not Available"", SUM(ARRAYFORMULA(IF(REGEXMATCH(F3:F45, ""\(313\)""), 1, 0))) = 0, ""Available"", SUM(ARRAYFORMULA(IF(REGEXMATCH(F3:F45, ""\(313\)""), 1, 0))) &gt;= 2, ""Overlapped"")"),"Not Available")</f>
        <v>Not Available</v>
      </c>
      <c r="G51" s="43"/>
      <c r="H51" s="21" t="str">
        <f>IFERROR(__xludf.DUMMYFUNCTION("IFS(SUM(ARRAYFORMULA(IF(REGEXMATCH(H3:H45, ""\(313\)""), 1, 0))) = 1, ""Not Available"", SUM(ARRAYFORMULA(IF(REGEXMATCH(H3:H45, ""\(313\)""), 1, 0))) = 0, ""Available"", SUM(ARRAYFORMULA(IF(REGEXMATCH(H3:H45, ""\(313\)""), 1, 0))) &gt;= 2, ""Overlapped"")"),"Not Available")</f>
        <v>Not Available</v>
      </c>
      <c r="I51" s="21" t="str">
        <f>IFERROR(__xludf.DUMMYFUNCTION("IFS(SUM(ARRAYFORMULA(IF(REGEXMATCH(I3:I45, ""\(313\)""), 1, 0))) = 1, ""Not Available"", SUM(ARRAYFORMULA(IF(REGEXMATCH(I3:I45, ""\(313\)""), 1, 0))) = 0, ""Available"", SUM(ARRAYFORMULA(IF(REGEXMATCH(I3:I45, ""\(313\)""), 1, 0))) &gt;= 2, ""Overlapped"")"),"Available")</f>
        <v>Available</v>
      </c>
      <c r="J51" s="21" t="str">
        <f>IFERROR(__xludf.DUMMYFUNCTION("IFS(SUM(ARRAYFORMULA(IF(REGEXMATCH(J3:J45, ""\(313\)""), 1, 0))) = 1, ""Not Available"", SUM(ARRAYFORMULA(IF(REGEXMATCH(J3:J45, ""\(313\)""), 1, 0))) = 0, ""Available"", SUM(ARRAYFORMULA(IF(REGEXMATCH(J3:J45, ""\(313\)""), 1, 0))) &gt;= 2, ""Overlapped"")"),"Available")</f>
        <v>Available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21">
        <v>314.0</v>
      </c>
      <c r="D52" s="21" t="str">
        <f>IFERROR(__xludf.DUMMYFUNCTION("IFS(SUM(ARRAYFORMULA(IF(REGEXMATCH(D3:D45, ""\(314\)""), 1, 0))) = 1, ""Not Available"", SUM(ARRAYFORMULA(IF(REGEXMATCH(D3:D45, ""\(314\)""), 1, 0))) = 0, ""Available"", SUM(ARRAYFORMULA(IF(REGEXMATCH(D3:D45, ""\(314\)""), 1, 0))) &gt;= 2, ""Overlapped"")"),"Not Available")</f>
        <v>Not Available</v>
      </c>
      <c r="E52" s="21" t="str">
        <f>IFERROR(__xludf.DUMMYFUNCTION("IFS(SUM(ARRAYFORMULA(IF(REGEXMATCH(E3:E45, ""\(314\)""), 1, 0))) = 1, ""Not Available"", SUM(ARRAYFORMULA(IF(REGEXMATCH(E3:E45, ""\(314\)""), 1, 0))) = 0, ""Available"", SUM(ARRAYFORMULA(IF(REGEXMATCH(E3:E45, ""\(314\)""), 1, 0))) &gt;= 2, ""Overlapped"")"),"Not Available")</f>
        <v>Not Available</v>
      </c>
      <c r="F52" s="21" t="str">
        <f>IFERROR(__xludf.DUMMYFUNCTION("IFS(SUM(ARRAYFORMULA(IF(REGEXMATCH(F3:F45, ""\(314\)""), 1, 0))) = 1, ""Not Available"", SUM(ARRAYFORMULA(IF(REGEXMATCH(F3:F45, ""\(314\)""), 1, 0))) = 0, ""Available"", SUM(ARRAYFORMULA(IF(REGEXMATCH(F3:F45, ""\(314\)""), 1, 0))) &gt;= 2, ""Overlapped"")"),"Not Available")</f>
        <v>Not Available</v>
      </c>
      <c r="G52" s="43"/>
      <c r="H52" s="21" t="str">
        <f>IFERROR(__xludf.DUMMYFUNCTION("IFS(SUM(ARRAYFORMULA(IF(REGEXMATCH(H3:H45, ""\(314\)""), 1, 0))) = 1, ""Not Available"", SUM(ARRAYFORMULA(IF(REGEXMATCH(H3:H45, ""\(314\)""), 1, 0))) = 0, ""Available"", SUM(ARRAYFORMULA(IF(REGEXMATCH(H3:H45, ""\(314\)""), 1, 0))) &gt;= 2, ""Overlapped"")"),"Not Available")</f>
        <v>Not Available</v>
      </c>
      <c r="I52" s="21" t="str">
        <f>IFERROR(__xludf.DUMMYFUNCTION("IFS(SUM(ARRAYFORMULA(IF(REGEXMATCH(I3:I45, ""\(314\)""), 1, 0))) = 1, ""Not Available"", SUM(ARRAYFORMULA(IF(REGEXMATCH(I3:I45, ""\(314\)""), 1, 0))) = 0, ""Available"", SUM(ARRAYFORMULA(IF(REGEXMATCH(I3:I45, ""\(314\)""), 1, 0))) &gt;= 2, ""Overlapped"")"),"Not Available")</f>
        <v>Not Available</v>
      </c>
      <c r="J52" s="21" t="str">
        <f>IFERROR(__xludf.DUMMYFUNCTION("IFS(SUM(ARRAYFORMULA(IF(REGEXMATCH(J3:J45, ""\(314\)""), 1, 0))) = 1, ""Not Available"", SUM(ARRAYFORMULA(IF(REGEXMATCH(J3:J45, ""\(314\)""), 1, 0))) = 0, ""Available"", SUM(ARRAYFORMULA(IF(REGEXMATCH(J3:J45, ""\(314\)""), 1, 0))) &gt;= 2, ""Overlapped"")"),"Not Available")</f>
        <v>Not Available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21">
        <v>408.0</v>
      </c>
      <c r="D53" s="21" t="str">
        <f>IFERROR(__xludf.DUMMYFUNCTION("IFS(SUM(ARRAYFORMULA(IF(REGEXMATCH(D3:D45, ""\(408\)""), 1, 0))) = 1, ""Not Available"", SUM(ARRAYFORMULA(IF(REGEXMATCH(D3:D45, ""\(408\)""), 1, 0))) = 0, ""Available"", SUM(ARRAYFORMULA(IF(REGEXMATCH(D3:D45, ""\(408\)""), 1, 0))) &gt;= 2, ""Overlapped"")"),"Not Available")</f>
        <v>Not Available</v>
      </c>
      <c r="E53" s="21" t="str">
        <f>IFERROR(__xludf.DUMMYFUNCTION("IFS(SUM(ARRAYFORMULA(IF(REGEXMATCH(E3:E45, ""\(408\)""), 1, 0))) = 1, ""Not Available"", SUM(ARRAYFORMULA(IF(REGEXMATCH(E3:E45, ""\(408\)""), 1, 0))) = 0, ""Available"", SUM(ARRAYFORMULA(IF(REGEXMATCH(E3:E45, ""\(408\)""), 1, 0))) &gt;= 2, ""Overlapped"")"),"Not Available")</f>
        <v>Not Available</v>
      </c>
      <c r="F53" s="21" t="str">
        <f>IFERROR(__xludf.DUMMYFUNCTION("IFS(SUM(ARRAYFORMULA(IF(REGEXMATCH(F3:F45, ""\(408\)""), 1, 0))) = 1, ""Not Available"", SUM(ARRAYFORMULA(IF(REGEXMATCH(F3:F45, ""\(408\)""), 1, 0))) = 0, ""Available"", SUM(ARRAYFORMULA(IF(REGEXMATCH(F3:F45, ""\(408\)""), 1, 0))) &gt;= 2, ""Overlapped"")"),"Not Available")</f>
        <v>Not Available</v>
      </c>
      <c r="G53" s="43"/>
      <c r="H53" s="21" t="str">
        <f>IFERROR(__xludf.DUMMYFUNCTION("IFS(SUM(ARRAYFORMULA(IF(REGEXMATCH(H5:H45, ""\(408\)""), 1, 0))) = 1, ""Not Available"", SUM(ARRAYFORMULA(IF(REGEXMATCH(H5:H45, ""\(408\)""), 1, 0))) = 0, ""Available"", SUM(ARRAYFORMULA(IF(REGEXMATCH(H5:H45, ""\(408\)""), 1, 0))) &gt;= 2, ""Overlapped"")"),"Not Available")</f>
        <v>Not Available</v>
      </c>
      <c r="I53" s="21" t="str">
        <f>IFERROR(__xludf.DUMMYFUNCTION("IFS(SUM(ARRAYFORMULA(IF(REGEXMATCH(I3:I45, ""\(408\)""), 1, 0))) = 1, ""Not Available"", SUM(ARRAYFORMULA(IF(REGEXMATCH(I3:I45, ""\(408\)""), 1, 0))) = 0, ""Available"", SUM(ARRAYFORMULA(IF(REGEXMATCH(I3:I45, ""\(408\)""), 1, 0))) &gt;= 2, ""Overlapped"")"),"Not Available")</f>
        <v>Not Available</v>
      </c>
      <c r="J53" s="21" t="str">
        <f>IFERROR(__xludf.DUMMYFUNCTION("IFS(SUM(ARRAYFORMULA(IF(REGEXMATCH(J3:J45, ""\(408\)""), 1, 0))) = 1, ""Not Available"", SUM(ARRAYFORMULA(IF(REGEXMATCH(J3:J45, ""\(408\)""), 1, 0))) = 0, ""Available"", SUM(ARRAYFORMULA(IF(REGEXMATCH(J3:J45, ""\(408\)""), 1, 0))) &gt;= 2, ""Overlapped"")"),"Available")</f>
        <v>Available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21">
        <v>411.0</v>
      </c>
      <c r="D54" s="21" t="str">
        <f>IFERROR(__xludf.DUMMYFUNCTION("IFS(SUM(ARRAYFORMULA(IF(REGEXMATCH(D3:D45, ""\(411\)""), 1, 0))) = 1, ""Not Available"", SUM(ARRAYFORMULA(IF(REGEXMATCH(D3:D45, ""\(411\)""), 1, 0))) = 0, ""Available"", SUM(ARRAYFORMULA(IF(REGEXMATCH(D3:D45, ""\(411\)""), 1, 0))) &gt;= 2, ""Overlapped"")"),"Not Available")</f>
        <v>Not Available</v>
      </c>
      <c r="E54" s="21" t="str">
        <f>IFERROR(__xludf.DUMMYFUNCTION("IFS(SUM(ARRAYFORMULA(IF(REGEXMATCH(E3:E45, ""\(411\)""), 1, 0))) = 1, ""Not Available"", SUM(ARRAYFORMULA(IF(REGEXMATCH(E3:E45, ""\(411\)""), 1, 0))) = 0, ""Available"", SUM(ARRAYFORMULA(IF(REGEXMATCH(E3:E45, ""\(411\)""), 1, 0))) &gt;= 2, ""Overlapped"")"),"Not Available")</f>
        <v>Not Available</v>
      </c>
      <c r="F54" s="21" t="str">
        <f>IFERROR(__xludf.DUMMYFUNCTION("IFS(SUM(ARRAYFORMULA(IF(REGEXMATCH(F3:F45, ""\(411\)""), 1, 0))) = 1, ""Not Available"", SUM(ARRAYFORMULA(IF(REGEXMATCH(F3:F45, ""\(411\)""), 1, 0))) = 0, ""Available"", SUM(ARRAYFORMULA(IF(REGEXMATCH(F3:F45, ""\(411\)""), 1, 0))) &gt;= 2, ""Overlapped"")"),"Not Available")</f>
        <v>Not Available</v>
      </c>
      <c r="G54" s="43"/>
      <c r="H54" s="21" t="str">
        <f>IFERROR(__xludf.DUMMYFUNCTION("IFS(SUM(ARRAYFORMULA(IF(REGEXMATCH(H3:H45, ""\(411\)""), 1, 0))) = 1, ""Not Available"", SUM(ARRAYFORMULA(IF(REGEXMATCH(H3:H45, ""\(411\)""), 1, 0))) = 0, ""Available"", SUM(ARRAYFORMULA(IF(REGEXMATCH(H3:H45, ""\(411\)""), 1, 0))) &gt;= 2, ""Overlapped"")"),"Not Available")</f>
        <v>Not Available</v>
      </c>
      <c r="I54" s="21" t="str">
        <f>IFERROR(__xludf.DUMMYFUNCTION("IFS(SUM(ARRAYFORMULA(IF(REGEXMATCH(I3:I45, ""\(411\)""), 1, 0))) = 1, ""Not Available"", SUM(ARRAYFORMULA(IF(REGEXMATCH(I3:I45, ""\(411\)""), 1, 0))) = 0, ""Available"", SUM(ARRAYFORMULA(IF(REGEXMATCH(I3:I45, ""\(411\)""), 1, 0))) &gt;= 2, ""Overlapped"")"),"Not Available")</f>
        <v>Not Available</v>
      </c>
      <c r="J54" s="21" t="str">
        <f>IFERROR(__xludf.DUMMYFUNCTION("IFS(SUM(ARRAYFORMULA(IF(REGEXMATCH(J3:J45, ""\(411\)""), 1, 0))) = 1, ""Not Available"", SUM(ARRAYFORMULA(IF(REGEXMATCH(J3:J45, ""\(411\)""), 1, 0))) = 0, ""Available"", SUM(ARRAYFORMULA(IF(REGEXMATCH(J3:J45, ""\(411\)""), 1, 0))) &gt;= 2, ""Overlapped"")"),"Not Available")</f>
        <v>Not Available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21">
        <v>412.0</v>
      </c>
      <c r="D55" s="21" t="str">
        <f>IFERROR(__xludf.DUMMYFUNCTION("IFS(SUM(ARRAYFORMULA(IF(REGEXMATCH(D3:D45, ""\(412\)""), 1, 0))) = 1, ""Not Available"", SUM(ARRAYFORMULA(IF(REGEXMATCH(D3:D45, ""\(412\)""), 1, 0))) = 0, ""Available"", SUM(ARRAYFORMULA(IF(REGEXMATCH(D3:D45, ""\(412\)""), 1, 0))) &gt;= 2, ""Overlapped"")"),"Not Available")</f>
        <v>Not Available</v>
      </c>
      <c r="E55" s="21" t="str">
        <f>IFERROR(__xludf.DUMMYFUNCTION("IFS(SUM(ARRAYFORMULA(IF(REGEXMATCH(E3:E45, ""\(412\)""), 1, 0))) = 1, ""Not Available"", SUM(ARRAYFORMULA(IF(REGEXMATCH(E3:E45, ""\(412\)""), 1, 0))) = 0, ""Available"", SUM(ARRAYFORMULA(IF(REGEXMATCH(E3:E45, ""\(412\)""), 1, 0))) &gt;= 2, ""Overlapped"")"),"Not Available")</f>
        <v>Not Available</v>
      </c>
      <c r="F55" s="21" t="str">
        <f>IFERROR(__xludf.DUMMYFUNCTION("IFS(SUM(ARRAYFORMULA(IF(REGEXMATCH(F3:F45, ""\(412\)""), 1, 0))) = 1, ""Not Available"", SUM(ARRAYFORMULA(IF(REGEXMATCH(F3:F45, ""\(412\)""), 1, 0))) = 0, ""Available"", SUM(ARRAYFORMULA(IF(REGEXMATCH(F3:F45, ""\(412\)""), 1, 0))) &gt;= 2, ""Overlapped"")"),"Not Available")</f>
        <v>Not Available</v>
      </c>
      <c r="G55" s="43"/>
      <c r="H55" s="21" t="str">
        <f>IFERROR(__xludf.DUMMYFUNCTION("IFS(SUM(ARRAYFORMULA(IF(REGEXMATCH(H3:H45, ""\(412\)""), 1, 0))) = 1, ""Not Available"", SUM(ARRAYFORMULA(IF(REGEXMATCH(H3:H45, ""\(412\)""), 1, 0))) = 0, ""Available"", SUM(ARRAYFORMULA(IF(REGEXMATCH(H3:H45, ""\(412\)""), 1, 0))) &gt;= 2, ""Overlapped"")"),"Not Available")</f>
        <v>Not Available</v>
      </c>
      <c r="I55" s="21" t="str">
        <f>IFERROR(__xludf.DUMMYFUNCTION("IFS(SUM(ARRAYFORMULA(IF(REGEXMATCH(I3:I45, ""\(412\)""), 1, 0))) = 1, ""Not Available"", SUM(ARRAYFORMULA(IF(REGEXMATCH(I3:I45, ""\(412\)""), 1, 0))) = 0, ""Available"", SUM(ARRAYFORMULA(IF(REGEXMATCH(I3:I45, ""\(412\)""), 1, 0))) &gt;= 2, ""Overlapped"")"),"Not Available")</f>
        <v>Not Available</v>
      </c>
      <c r="J55" s="21" t="str">
        <f>IFERROR(__xludf.DUMMYFUNCTION("IFS(SUM(ARRAYFORMULA(IF(REGEXMATCH(J3:J45, ""\(412\)""), 1, 0))) = 1, ""Not Available"", SUM(ARRAYFORMULA(IF(REGEXMATCH(J3:J45, ""\(412\)""), 1, 0))) = 0, ""Available"", SUM(ARRAYFORMULA(IF(REGEXMATCH(J3:J45, ""\(412\)""), 1, 0))) &gt;= 2, ""Overlapped"")"),"Available")</f>
        <v>Available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21">
        <v>413.0</v>
      </c>
      <c r="D56" s="21" t="str">
        <f>IFERROR(__xludf.DUMMYFUNCTION("IFS(SUM(ARRAYFORMULA(IF(REGEXMATCH(D3:D45, ""\(413\)""), 1, 0))) = 1, ""Not Available"", SUM(ARRAYFORMULA(IF(REGEXMATCH(D3:D45, ""\(413\)""), 1, 0))) = 0, ""Available"", SUM(ARRAYFORMULA(IF(REGEXMATCH(D3:D45, ""\(413\)""), 1, 0))) &gt;= 2, ""Overlapped"")"),"Not Available")</f>
        <v>Not Available</v>
      </c>
      <c r="E56" s="21" t="str">
        <f>IFERROR(__xludf.DUMMYFUNCTION("IFS(SUM(ARRAYFORMULA(IF(REGEXMATCH(E3:E45, ""\(413\)""), 1, 0))) = 1, ""Not Available"", SUM(ARRAYFORMULA(IF(REGEXMATCH(E3:E45, ""\(413\)""), 1, 0))) = 0, ""Available"", SUM(ARRAYFORMULA(IF(REGEXMATCH(E3:E45, ""\(413\)""), 1, 0))) &gt;= 2, ""Overlapped"")"),"Not Available")</f>
        <v>Not Available</v>
      </c>
      <c r="F56" s="21" t="str">
        <f>IFERROR(__xludf.DUMMYFUNCTION("IFS(SUM(ARRAYFORMULA(IF(REGEXMATCH(F3:F45, ""\(413\)""), 1, 0))) = 1, ""Not Available"", SUM(ARRAYFORMULA(IF(REGEXMATCH(F3:F45, ""\(413\)""), 1, 0))) = 0, ""Available"", SUM(ARRAYFORMULA(IF(REGEXMATCH(F3:F45, ""\(413\)""), 1, 0))) &gt;= 2, ""Overlapped"")"),"Not Available")</f>
        <v>Not Available</v>
      </c>
      <c r="G56" s="43"/>
      <c r="H56" s="21" t="str">
        <f>IFERROR(__xludf.DUMMYFUNCTION("IFS(SUM(ARRAYFORMULA(IF(REGEXMATCH(H3:H45, ""\(413\)""), 1, 0))) = 1, ""Not Available"", SUM(ARRAYFORMULA(IF(REGEXMATCH(H3:H45, ""\(413\)""), 1, 0))) = 0, ""Available"", SUM(ARRAYFORMULA(IF(REGEXMATCH(H3:H45, ""\(413\)""), 1, 0))) &gt;= 2, ""Overlapped"")"),"Not Available")</f>
        <v>Not Available</v>
      </c>
      <c r="I56" s="21" t="str">
        <f>IFERROR(__xludf.DUMMYFUNCTION("IFS(SUM(ARRAYFORMULA(IF(REGEXMATCH(I3:I45, ""\(413\)""), 1, 0))) = 1, ""Not Available"", SUM(ARRAYFORMULA(IF(REGEXMATCH(I3:I45, ""\(413\)""), 1, 0))) = 0, ""Available"", SUM(ARRAYFORMULA(IF(REGEXMATCH(I3:I45, ""\(413\)""), 1, 0))) &gt;= 2, ""Overlapped"")"),"Not Available")</f>
        <v>Not Available</v>
      </c>
      <c r="J56" s="21" t="str">
        <f>IFERROR(__xludf.DUMMYFUNCTION("IFS(SUM(ARRAYFORMULA(IF(REGEXMATCH(J3:J45, ""\(413\)""), 1, 0))) = 1, ""Not Available"", SUM(ARRAYFORMULA(IF(REGEXMATCH(J3:J45, ""\(413\)""), 1, 0))) = 0, ""Available"", SUM(ARRAYFORMULA(IF(REGEXMATCH(J3:J45, ""\(413\)""), 1, 0))) &gt;= 2, ""Overlapped"")"),"Available")</f>
        <v>Available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21">
        <v>414.0</v>
      </c>
      <c r="D57" s="52" t="str">
        <f>IFERROR(__xludf.DUMMYFUNCTION("IFS(SUM(ARRAYFORMULA(IF(REGEXMATCH(D3:D45, ""\(414\)""), 1, 0))) = 1, ""Not Available"", SUM(ARRAYFORMULA(IF(REGEXMATCH(D3:D45, ""\(414\)""), 1, 0))) = 0, ""Available"", SUM(ARRAYFORMULA(IF(REGEXMATCH(D3:D45, ""\(414\)""), 1, 0))) &gt;= 2, ""Overlapped"")"),"Not Available")</f>
        <v>Not Available</v>
      </c>
      <c r="E57" s="52" t="str">
        <f>IFERROR(__xludf.DUMMYFUNCTION("IFS(SUM(ARRAYFORMULA(IF(REGEXMATCH(E3:E45, ""\(414\)""), 1, 0))) = 1, ""Not Available"", SUM(ARRAYFORMULA(IF(REGEXMATCH(E3:E45, ""\(414\)""), 1, 0))) = 0, ""Available"", SUM(ARRAYFORMULA(IF(REGEXMATCH(E3:E45, ""\(414\)""), 1, 0))) &gt;= 2, ""Overlapped"")"),"Not Available")</f>
        <v>Not Available</v>
      </c>
      <c r="F57" s="52" t="str">
        <f>IFERROR(__xludf.DUMMYFUNCTION("IFS(SUM(ARRAYFORMULA(IF(REGEXMATCH(F3:F45, ""\(414\)""), 1, 0))) = 1, ""Not Available"", SUM(ARRAYFORMULA(IF(REGEXMATCH(F3:F45, ""\(414\)""), 1, 0))) = 0, ""Available"", SUM(ARRAYFORMULA(IF(REGEXMATCH(F3:F45, ""\(414\)""), 1, 0))) &gt;= 2, ""Overlapped"")"),"Not Available")</f>
        <v>Not Available</v>
      </c>
      <c r="G57" s="43"/>
      <c r="H57" s="52" t="str">
        <f>IFERROR(__xludf.DUMMYFUNCTION("IFS(SUM(ARRAYFORMULA(IF(REGEXMATCH(H3:H45, ""\(414\)""), 1, 0))) = 1, ""Not Available"", SUM(ARRAYFORMULA(IF(REGEXMATCH(H3:H45, ""\(414\)""), 1, 0))) = 0, ""Available"", SUM(ARRAYFORMULA(IF(REGEXMATCH(H3:H45, ""\(414\)""), 1, 0))) &gt;= 2, ""Overlapped"")"),"Not Available")</f>
        <v>Not Available</v>
      </c>
      <c r="I57" s="52" t="str">
        <f>IFERROR(__xludf.DUMMYFUNCTION("IFS(SUM(ARRAYFORMULA(IF(REGEXMATCH(I3:I45, ""\(414\)""), 1, 0))) = 1, ""Not Available"", SUM(ARRAYFORMULA(IF(REGEXMATCH(I3:I45, ""\(414\)""), 1, 0))) = 0, ""Available"", SUM(ARRAYFORMULA(IF(REGEXMATCH(I3:I45, ""\(414\)""), 1, 0))) &gt;= 2, ""Overlapped"")"),"Not Available")</f>
        <v>Not Available</v>
      </c>
      <c r="J57" s="52" t="str">
        <f>IFERROR(__xludf.DUMMYFUNCTION("IFS(SUM(ARRAYFORMULA(IF(REGEXMATCH(J3:J45, ""\(414\)""), 1, 0))) = 1, ""Not Available"", SUM(ARRAYFORMULA(IF(REGEXMATCH(J3:J45, ""\(414\)""), 1, 0))) = 0, ""Available"", SUM(ARRAYFORMULA(IF(REGEXMATCH(J3:J45, ""\(414\)""), 1, 0))) &gt;= 2, ""Overlapped"")"),"Available")</f>
        <v>Available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21">
        <v>509.0</v>
      </c>
      <c r="D58" s="21" t="str">
        <f>IFERROR(__xludf.DUMMYFUNCTION("IFS(SUM(ARRAYFORMULA(IF(REGEXMATCH(D3:D45, ""\(509\)""), 1, 0))) = 1, ""Not Available"", SUM(ARRAYFORMULA(IF(REGEXMATCH(D3:D45, ""\(509\)""), 1, 0))) = 0, ""Available"", SUM(ARRAYFORMULA(IF(REGEXMATCH(D3:D45, ""\(509\)""), 1, 0))) &gt;= 2, ""Overlapped"")"),"Not Available")</f>
        <v>Not Available</v>
      </c>
      <c r="E58" s="21" t="str">
        <f>IFERROR(__xludf.DUMMYFUNCTION("IFS(SUM(ARRAYFORMULA(IF(REGEXMATCH(E3:E45, ""\(509\)""), 1, 0))) = 1, ""Not Available"", SUM(ARRAYFORMULA(IF(REGEXMATCH(E3:E45, ""\(509\)""), 1, 0))) = 0, ""Available"", SUM(ARRAYFORMULA(IF(REGEXMATCH(E3:E45, ""\(509\)""), 1, 0))) &gt;= 2, ""Overlapped"")"),"Not Available")</f>
        <v>Not Available</v>
      </c>
      <c r="F58" s="21" t="str">
        <f>IFERROR(__xludf.DUMMYFUNCTION("IFS(SUM(ARRAYFORMULA(IF(REGEXMATCH(F3:F45, ""\(509\)""), 1, 0))) = 1, ""Not Available"", SUM(ARRAYFORMULA(IF(REGEXMATCH(F3:F45, ""\(509\)""), 1, 0))) = 0, ""Available"", SUM(ARRAYFORMULA(IF(REGEXMATCH(F3:F45, ""\(509\)""), 1, 0))) &gt;= 2, ""Overlapped"")"),"Not Available")</f>
        <v>Not Available</v>
      </c>
      <c r="G58" s="43"/>
      <c r="H58" s="21" t="str">
        <f>IFERROR(__xludf.DUMMYFUNCTION("IFS(SUM(ARRAYFORMULA(IF(REGEXMATCH(H3:H45, ""\(509\)""), 1, 0))) = 1, ""Not Available"", SUM(ARRAYFORMULA(IF(REGEXMATCH(H3:H45, ""\(509\)""), 1, 0))) = 0, ""Available"", SUM(ARRAYFORMULA(IF(REGEXMATCH(H3:H45, ""\(509\)""), 1, 0))) &gt;= 2, ""Overlapped"")"),"Not Available")</f>
        <v>Not Available</v>
      </c>
      <c r="I58" s="21" t="str">
        <f>IFERROR(__xludf.DUMMYFUNCTION("IFS(SUM(ARRAYFORMULA(IF(REGEXMATCH(I3:I45, ""\(509\)""), 1, 0))) = 1, ""Not Available"", SUM(ARRAYFORMULA(IF(REGEXMATCH(I3:I45, ""\(509\)""), 1, 0))) = 0, ""Available"", SUM(ARRAYFORMULA(IF(REGEXMATCH(I3:I45, ""\(509\)""), 1, 0))) &gt;= 2, ""Overlapped"")"),"Not Available")</f>
        <v>Not Available</v>
      </c>
      <c r="J58" s="21" t="str">
        <f>IFERROR(__xludf.DUMMYFUNCTION("IFS(SUM(ARRAYFORMULA(IF(REGEXMATCH(J3:J45, ""\(509\)""), 1, 0))) = 1, ""Not Available"", SUM(ARRAYFORMULA(IF(REGEXMATCH(J3:J45, ""\(509\)""), 1, 0))) = 0, ""Available"", SUM(ARRAYFORMULA(IF(REGEXMATCH(J3:J45, ""\(509\)""), 1, 0))) &gt;= 2, ""Overlapped"")"),"Available")</f>
        <v>Available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21">
        <v>511.0</v>
      </c>
      <c r="D59" s="21" t="str">
        <f>IFERROR(__xludf.DUMMYFUNCTION("IFS(SUM(ARRAYFORMULA(IF(REGEXMATCH(D3:D45, ""\(511\)""), 1, 0))) = 1, ""Not Available"", SUM(ARRAYFORMULA(IF(REGEXMATCH(D3:D45, ""\(511\)""), 1, 0))) = 0, ""Available"", SUM(ARRAYFORMULA(IF(REGEXMATCH(D3:D45, ""\(511\)""), 1, 0))) &gt;= 2, ""Overlapped"")"),"Not Available")</f>
        <v>Not Available</v>
      </c>
      <c r="E59" s="21" t="str">
        <f>IFERROR(__xludf.DUMMYFUNCTION("IFS(SUM(ARRAYFORMULA(IF(REGEXMATCH(E3:E45, ""\(511\)""), 1, 0))) = 1, ""Not Available"", SUM(ARRAYFORMULA(IF(REGEXMATCH(E3:E45, ""\(511\)""), 1, 0))) = 0, ""Available"", SUM(ARRAYFORMULA(IF(REGEXMATCH(E3:E45, ""\(511\)""), 1, 0))) &gt;= 2, ""Overlapped"")"),"Not Available")</f>
        <v>Not Available</v>
      </c>
      <c r="F59" s="21" t="str">
        <f>IFERROR(__xludf.DUMMYFUNCTION("IFS(SUM(ARRAYFORMULA(IF(REGEXMATCH(F3:F45, ""\(511\)""), 1, 0))) = 1, ""Not Available"", SUM(ARRAYFORMULA(IF(REGEXMATCH(F3:F45, ""\(511\)""), 1, 0))) = 0, ""Available"", SUM(ARRAYFORMULA(IF(REGEXMATCH(F3:F45, ""\(511\)""), 1, 0))) &gt;= 2, ""Overlapped"")"),"Not Available")</f>
        <v>Not Available</v>
      </c>
      <c r="G59" s="43"/>
      <c r="H59" s="21" t="str">
        <f>IFERROR(__xludf.DUMMYFUNCTION("IFS(SUM(ARRAYFORMULA(IF(REGEXMATCH(H3:H45, ""\(511\)""), 1, 0))) = 1, ""Not Available"", SUM(ARRAYFORMULA(IF(REGEXMATCH(H3:H45, ""\(511\)""), 1, 0))) = 0, ""Available"", SUM(ARRAYFORMULA(IF(REGEXMATCH(H3:H45, ""\(511\)""), 1, 0))) &gt;= 2, ""Overlapped"")"),"Not Available")</f>
        <v>Not Available</v>
      </c>
      <c r="I59" s="21" t="str">
        <f>IFERROR(__xludf.DUMMYFUNCTION("IFS(SUM(ARRAYFORMULA(IF(REGEXMATCH(I3:I45, ""\(511\)""), 1, 0))) = 1, ""Not Available"", SUM(ARRAYFORMULA(IF(REGEXMATCH(I3:I45, ""\(511\)""), 1, 0))) = 0, ""Available"", SUM(ARRAYFORMULA(IF(REGEXMATCH(I3:I45, ""\(511\)""), 1, 0))) &gt;= 2, ""Overlapped"")"),"Not Available")</f>
        <v>Not Available</v>
      </c>
      <c r="J59" s="21" t="str">
        <f>IFERROR(__xludf.DUMMYFUNCTION("IFS(SUM(ARRAYFORMULA(IF(REGEXMATCH(J3:J45, ""\(511\)""), 1, 0))) = 1, ""Not Available"", SUM(ARRAYFORMULA(IF(REGEXMATCH(J3:J45, ""\(511\)""), 1, 0))) = 0, ""Available"", SUM(ARRAYFORMULA(IF(REGEXMATCH(J3:J45, ""\(511\)""), 1, 0))) &gt;= 2, ""Overlapped"")"),"Available")</f>
        <v>Available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21">
        <v>512.0</v>
      </c>
      <c r="D60" s="21" t="str">
        <f>IFERROR(__xludf.DUMMYFUNCTION("IFS(SUM(ARRAYFORMULA(IF(REGEXMATCH(D3:D45, ""\(512\)""), 1, 0))) = 1, ""Not Available"", SUM(ARRAYFORMULA(IF(REGEXMATCH(D3:D45, ""\(512\)""), 1, 0))) = 0, ""Available"", SUM(ARRAYFORMULA(IF(REGEXMATCH(D3:D45, ""\(512\)""), 1, 0))) &gt;= 2, ""Overlapped"")"),"Not Available")</f>
        <v>Not Available</v>
      </c>
      <c r="E60" s="21" t="str">
        <f>IFERROR(__xludf.DUMMYFUNCTION("IFS(SUM(ARRAYFORMULA(IF(REGEXMATCH(E3:E45, ""\(512\)""), 1, 0))) = 1, ""Not Available"", SUM(ARRAYFORMULA(IF(REGEXMATCH(E3:E45, ""\(512\)""), 1, 0))) = 0, ""Available"", SUM(ARRAYFORMULA(IF(REGEXMATCH(E3:E45, ""\(512\)""), 1, 0))) &gt;= 2, ""Overlapped"")"),"Not Available")</f>
        <v>Not Available</v>
      </c>
      <c r="F60" s="21" t="str">
        <f>IFERROR(__xludf.DUMMYFUNCTION("IFS(SUM(ARRAYFORMULA(IF(REGEXMATCH(F3:F45, ""\(512\)""), 1, 0))) = 1, ""Not Available"", SUM(ARRAYFORMULA(IF(REGEXMATCH(F3:F45, ""\(512\)""), 1, 0))) = 0, ""Available"", SUM(ARRAYFORMULA(IF(REGEXMATCH(F3:F45, ""\(512\)""), 1, 0))) &gt;= 2, ""Overlapped"")"),"Not Available")</f>
        <v>Not Available</v>
      </c>
      <c r="G60" s="43"/>
      <c r="H60" s="21" t="str">
        <f>IFERROR(__xludf.DUMMYFUNCTION("IFS(SUM(ARRAYFORMULA(IF(REGEXMATCH(H3:H45, ""\(512\)""), 1, 0))) = 1, ""Not Available"", SUM(ARRAYFORMULA(IF(REGEXMATCH(H3:H45, ""\(512\)""), 1, 0))) = 0, ""Available"", SUM(ARRAYFORMULA(IF(REGEXMATCH(H3:H45, ""\(512\)""), 1, 0))) &gt;= 2, ""Overlapped"")"),"Not Available")</f>
        <v>Not Available</v>
      </c>
      <c r="I60" s="21" t="str">
        <f>IFERROR(__xludf.DUMMYFUNCTION("IFS(SUM(ARRAYFORMULA(IF(REGEXMATCH(I3:I45, ""\(512\)""), 1, 0))) = 1, ""Not Available"", SUM(ARRAYFORMULA(IF(REGEXMATCH(I3:I45, ""\(512\)""), 1, 0))) = 0, ""Available"", SUM(ARRAYFORMULA(IF(REGEXMATCH(I3:I45, ""\(512\)""), 1, 0))) &gt;= 2, ""Overlapped"")"),"Not Available")</f>
        <v>Not Available</v>
      </c>
      <c r="J60" s="21" t="str">
        <f>IFERROR(__xludf.DUMMYFUNCTION("IFS(SUM(ARRAYFORMULA(IF(REGEXMATCH(J3:J45, ""\(512\)""), 1, 0))) = 1, ""Not Available"", SUM(ARRAYFORMULA(IF(REGEXMATCH(J3:J45, ""\(512\)""), 1, 0))) = 0, ""Available"", SUM(ARRAYFORMULA(IF(REGEXMATCH(J3:J45, ""\(512\)""), 1, 0))) &gt;= 2, ""Overlapped"")"),"Available")</f>
        <v>Available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21">
        <v>513.0</v>
      </c>
      <c r="D61" s="21" t="str">
        <f>IFERROR(__xludf.DUMMYFUNCTION("IFS(SUM(ARRAYFORMULA(IF(REGEXMATCH(D3:D45, ""\(513\)""), 1, 0))) = 1, ""Not Available"", SUM(ARRAYFORMULA(IF(REGEXMATCH(D3:D45, ""\(513\)""), 1, 0))) = 0, ""Available"", SUM(ARRAYFORMULA(IF(REGEXMATCH(D3:D45, ""\(513\)""), 1, 0))) &gt;= 2, ""Overlapped"")"),"Available")</f>
        <v>Available</v>
      </c>
      <c r="E61" s="21" t="str">
        <f>IFERROR(__xludf.DUMMYFUNCTION("IFS(SUM(ARRAYFORMULA(IF(REGEXMATCH(E3:E45, ""\(513\)""), 1, 0))) = 1, ""Not Available"", SUM(ARRAYFORMULA(IF(REGEXMATCH(E3:E45, ""\(513\)""), 1, 0))) = 0, ""Available"", SUM(ARRAYFORMULA(IF(REGEXMATCH(E3:E45, ""\(513\)""), 1, 0))) &gt;= 2, ""Overlapped"")"),"Not Available")</f>
        <v>Not Available</v>
      </c>
      <c r="F61" s="21" t="str">
        <f>IFERROR(__xludf.DUMMYFUNCTION("IFS(SUM(ARRAYFORMULA(IF(REGEXMATCH(F3:F45, ""\(513\)""), 1, 0))) = 1, ""Not Available"", SUM(ARRAYFORMULA(IF(REGEXMATCH(F3:F45, ""\(513\)""), 1, 0))) = 0, ""Available"", SUM(ARRAYFORMULA(IF(REGEXMATCH(F3:F45, ""\(513\)""), 1, 0))) &gt;= 2, ""Overlapped"")"),"Not Available")</f>
        <v>Not Available</v>
      </c>
      <c r="G61" s="43"/>
      <c r="H61" s="21" t="str">
        <f>IFERROR(__xludf.DUMMYFUNCTION("IFS(SUM(ARRAYFORMULA(IF(REGEXMATCH(H3:H45, ""\(513\)""), 1, 0))) = 1, ""Not Available"", SUM(ARRAYFORMULA(IF(REGEXMATCH(H3:H45, ""\(513\)""), 1, 0))) = 0, ""Available"", SUM(ARRAYFORMULA(IF(REGEXMATCH(H3:H45, ""\(513\)""), 1, 0))) &gt;= 2, ""Overlapped"")"),"Not Available")</f>
        <v>Not Available</v>
      </c>
      <c r="I61" s="21" t="str">
        <f>IFERROR(__xludf.DUMMYFUNCTION("IFS(SUM(ARRAYFORMULA(IF(REGEXMATCH(I3:I45, ""\(513\)""), 1, 0))) = 1, ""Not Available"", SUM(ARRAYFORMULA(IF(REGEXMATCH(I3:I45, ""\(513\)""), 1, 0))) = 0, ""Available"", SUM(ARRAYFORMULA(IF(REGEXMATCH(I3:I45, ""\(513\)""), 1, 0))) &gt;= 2, ""Overlapped"")"),"Available")</f>
        <v>Available</v>
      </c>
      <c r="J61" s="21" t="str">
        <f>IFERROR(__xludf.DUMMYFUNCTION("IFS(SUM(ARRAYFORMULA(IF(REGEXMATCH(J3:J45, ""\(513\)""), 1, 0))) = 1, ""Not Available"", SUM(ARRAYFORMULA(IF(REGEXMATCH(J3:J45, ""\(513\)""), 1, 0))) = 0, ""Available"", SUM(ARRAYFORMULA(IF(REGEXMATCH(J3:J45, ""\(513\)""), 1, 0))) &gt;= 2, ""Overlapped"")"),"Available")</f>
        <v>Available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21">
        <v>514.0</v>
      </c>
      <c r="D62" s="21" t="str">
        <f>IFERROR(__xludf.DUMMYFUNCTION("IFS(SUM(ARRAYFORMULA(IF(REGEXMATCH(D3:D45, ""\(514\)""), 1, 0))) = 1, ""Not Available"", SUM(ARRAYFORMULA(IF(REGEXMATCH(D3:D45, ""\(514\)""), 1, 0))) = 0, ""Available"", SUM(ARRAYFORMULA(IF(REGEXMATCH(D3:D45, ""\(514\)""), 1, 0))) &gt;= 2, ""Overlapped"")"),"Available")</f>
        <v>Available</v>
      </c>
      <c r="E62" s="21" t="str">
        <f>IFERROR(__xludf.DUMMYFUNCTION("IFS(SUM(ARRAYFORMULA(IF(REGEXMATCH(E3:E45, ""\(514\)""), 1, 0))) = 1, ""Not Available"", SUM(ARRAYFORMULA(IF(REGEXMATCH(E3:E45, ""\(514\)""), 1, 0))) = 0, ""Available"", SUM(ARRAYFORMULA(IF(REGEXMATCH(E3:E45, ""\(514\)""), 1, 0))) &gt;= 2, ""Overlapped"")"),"Not Available")</f>
        <v>Not Available</v>
      </c>
      <c r="F62" s="21" t="str">
        <f>IFERROR(__xludf.DUMMYFUNCTION("IFS(SUM(ARRAYFORMULA(IF(REGEXMATCH(F3:F45, ""\(514\)""), 1, 0))) = 1, ""Not Available"", SUM(ARRAYFORMULA(IF(REGEXMATCH(F3:F45, ""\(514\)""), 1, 0))) = 0, ""Available"", SUM(ARRAYFORMULA(IF(REGEXMATCH(F3:F45, ""\(514\)""), 1, 0))) &gt;= 2, ""Overlapped"")"),"Not Available")</f>
        <v>Not Available</v>
      </c>
      <c r="G62" s="43"/>
      <c r="H62" s="21" t="str">
        <f>IFERROR(__xludf.DUMMYFUNCTION("IFS(SUM(ARRAYFORMULA(IF(REGEXMATCH(H3:H45, ""\(514\)""), 1, 0))) = 1, ""Not Available"", SUM(ARRAYFORMULA(IF(REGEXMATCH(H3:H45, ""\(514\)""), 1, 0))) = 0, ""Available"", SUM(ARRAYFORMULA(IF(REGEXMATCH(H3:H45, ""\(514\)""), 1, 0))) &gt;= 2, ""Overlapped"")"),"Not Available")</f>
        <v>Not Available</v>
      </c>
      <c r="I62" s="21" t="str">
        <f>IFERROR(__xludf.DUMMYFUNCTION("IFS(SUM(ARRAYFORMULA(IF(REGEXMATCH(I3:I45, ""\(514\)""), 1, 0))) = 1, ""Not Available"", SUM(ARRAYFORMULA(IF(REGEXMATCH(I3:I45, ""\(514\)""), 1, 0))) = 0, ""Available"", SUM(ARRAYFORMULA(IF(REGEXMATCH(I3:I45, ""\(514\)""), 1, 0))) &gt;= 2, ""Overlapped"")"),"Available")</f>
        <v>Available</v>
      </c>
      <c r="J62" s="21" t="str">
        <f>IFERROR(__xludf.DUMMYFUNCTION("IFS(SUM(ARRAYFORMULA(IF(REGEXMATCH(J3:J45, ""\(514\)""), 1, 0))) = 1, ""Not Available"", SUM(ARRAYFORMULA(IF(REGEXMATCH(J3:J45, ""\(514\)""), 1, 0))) = 0, ""Available"", SUM(ARRAYFORMULA(IF(REGEXMATCH(J3:J45, ""\(514\)""), 1, 0))) &gt;= 2, ""Overlapped"")"),"Available")</f>
        <v>Available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21">
        <v>812.0</v>
      </c>
      <c r="D63" s="52" t="str">
        <f>IFERROR(__xludf.DUMMYFUNCTION("IFS(SUM(ARRAYFORMULA(IF(REGEXMATCH(D3:D45, ""\(812\)""), 1, 0))) = 1, ""Not Available"", SUM(ARRAYFORMULA(IF(REGEXMATCH(D3:D45, ""\(812\)""), 1, 0))) = 0, ""Available"", SUM(ARRAYFORMULA(IF(REGEXMATCH(D3:D45, ""\(812\)""), 1, 0))) &gt;= 2, ""Overlapped"")"),"Available")</f>
        <v>Available</v>
      </c>
      <c r="E63" s="52" t="str">
        <f>IFERROR(__xludf.DUMMYFUNCTION("IFS(SUM(ARRAYFORMULA(IF(REGEXMATCH(E3:E45, ""\(812\)""), 1, 0))) = 1, ""Not Available"", SUM(ARRAYFORMULA(IF(REGEXMATCH(E3:E45, ""\(812\)""), 1, 0))) = 0, ""Available"", SUM(ARRAYFORMULA(IF(REGEXMATCH(E3:E45, ""\(812\)""), 1, 0))) &gt;= 2, ""Overlapped"")"),"Not Available")</f>
        <v>Not Available</v>
      </c>
      <c r="F63" s="52" t="str">
        <f>IFERROR(__xludf.DUMMYFUNCTION("IFS(SUM(ARRAYFORMULA(IF(REGEXMATCH(F3:F45, ""\(812\)""), 1, 0))) = 1, ""Not Available"", SUM(ARRAYFORMULA(IF(REGEXMATCH(F3:F45, ""\(812\)""), 1, 0))) = 0, ""Available"", SUM(ARRAYFORMULA(IF(REGEXMATCH(F3:F45, ""\(812\)""), 1, 0))) &gt;= 2, ""Overlapped"")"),"Not Available")</f>
        <v>Not Available</v>
      </c>
      <c r="G63" s="43"/>
      <c r="H63" s="52" t="str">
        <f>IFERROR(__xludf.DUMMYFUNCTION("IFS(SUM(ARRAYFORMULA(IF(REGEXMATCH(H3:H45, ""\(812\)""), 1, 0))) = 1, ""Not Available"", SUM(ARRAYFORMULA(IF(REGEXMATCH(H3:H45, ""\(812\)""), 1, 0))) = 0, ""Available"", SUM(ARRAYFORMULA(IF(REGEXMATCH(H3:H45, ""\(812\)""), 1, 0))) &gt;= 2, ""Overlapped"")"),"Not Available")</f>
        <v>Not Available</v>
      </c>
      <c r="I63" s="52" t="str">
        <f>IFERROR(__xludf.DUMMYFUNCTION("IFS(SUM(ARRAYFORMULA(IF(REGEXMATCH(I3:I45, ""\(812\)""), 1, 0))) = 1, ""Not Available"", SUM(ARRAYFORMULA(IF(REGEXMATCH(I3:I45, ""\(812\)""), 1, 0))) = 0, ""Available"", SUM(ARRAYFORMULA(IF(REGEXMATCH(I3:I45, ""\(812\)""), 1, 0))) &gt;= 2, ""Overlapped"")"),"Available")</f>
        <v>Available</v>
      </c>
      <c r="J63" s="52" t="str">
        <f>IFERROR(__xludf.DUMMYFUNCTION("IFS(SUM(ARRAYFORMULA(IF(REGEXMATCH(J3:J45, ""\(812\)""), 1, 0))) = 1, ""Not Available"", SUM(ARRAYFORMULA(IF(REGEXMATCH(J3:J45, ""\(812\)""), 1, 0))) = 0, ""Available"", SUM(ARRAYFORMULA(IF(REGEXMATCH(J3:J45, ""\(812\)""), 1, 0))) &gt;= 2, ""Overlapped"")"),"Available")</f>
        <v>Available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21">
        <v>814.0</v>
      </c>
      <c r="D64" s="52" t="str">
        <f>IFERROR(__xludf.DUMMYFUNCTION("IFS(SUM(ARRAYFORMULA(IF(REGEXMATCH(D3:D45, ""\(814\)""), 1, 0))) = 1, ""Not Available"", SUM(ARRAYFORMULA(IF(REGEXMATCH(D3:D45, ""\(814\)""), 1, 0))) = 0, ""Available"", SUM(ARRAYFORMULA(IF(REGEXMATCH(D3:D45, ""\(814\)""), 1, 0))) &gt;= 2, ""Overlapped"")"),"Available")</f>
        <v>Available</v>
      </c>
      <c r="E64" s="52" t="str">
        <f>IFERROR(__xludf.DUMMYFUNCTION("IFS(SUM(ARRAYFORMULA(IF(REGEXMATCH(E3:E45, ""\(814\)""), 1, 0))) = 1, ""Not Available"", SUM(ARRAYFORMULA(IF(REGEXMATCH(E3:E45, ""\(814\)""), 1, 0))) = 0, ""Available"", SUM(ARRAYFORMULA(IF(REGEXMATCH(E3:E45, ""\(814\)""), 1, 0))) &gt;= 2, ""Overlapped"")"),"Not Available")</f>
        <v>Not Available</v>
      </c>
      <c r="F64" s="52" t="str">
        <f>IFERROR(__xludf.DUMMYFUNCTION("IFS(SUM(ARRAYFORMULA(IF(REGEXMATCH(F3:F45, ""\(814\)""), 1, 0))) = 1, ""Not Available"", SUM(ARRAYFORMULA(IF(REGEXMATCH(F3:F45, ""\(814\)""), 1, 0))) = 0, ""Available"", SUM(ARRAYFORMULA(IF(REGEXMATCH(F3:F45, ""\(814\)""), 1, 0))) &gt;= 2, ""Overlapped"")"),"Not Available")</f>
        <v>Not Available</v>
      </c>
      <c r="G64" s="43"/>
      <c r="H64" s="52" t="str">
        <f>IFERROR(__xludf.DUMMYFUNCTION("IFS(SUM(ARRAYFORMULA(IF(REGEXMATCH(H5:H45, ""\(814\)""), 1, 0))) = 1, ""Not Available"", SUM(ARRAYFORMULA(IF(REGEXMATCH(H5:H45, ""\(814\)""), 1, 0))) = 0, ""Available"", SUM(ARRAYFORMULA(IF(REGEXMATCH(H5:H45, ""\(814\)""), 1, 0))) &gt;= 2, ""Overlapped"")"),"Not Available")</f>
        <v>Not Available</v>
      </c>
      <c r="I64" s="52" t="str">
        <f>IFERROR(__xludf.DUMMYFUNCTION("IFS(SUM(ARRAYFORMULA(IF(REGEXMATCH(I3:I45, ""\(814\)""), 1, 0))) = 1, ""Not Available"", SUM(ARRAYFORMULA(IF(REGEXMATCH(I3:I45, ""\(814\)""), 1, 0))) = 0, ""Available"", SUM(ARRAYFORMULA(IF(REGEXMATCH(I3:I45, ""\(814\)""), 1, 0))) &gt;= 2, ""Overlapped"")"),"Available")</f>
        <v>Available</v>
      </c>
      <c r="J64" s="52" t="str">
        <f>IFERROR(__xludf.DUMMYFUNCTION("IFS(SUM(ARRAYFORMULA(IF(REGEXMATCH(J3:J45, ""\(814\)""), 1, 0))) = 1, ""Not Available"", SUM(ARRAYFORMULA(IF(REGEXMATCH(J3:J45, ""\(814\)""), 1, 0))) = 0, ""Available"", SUM(ARRAYFORMULA(IF(REGEXMATCH(J3:J45, ""\(814\)""), 1, 0))) &gt;= 2, ""Overlapped"")"),"Available")</f>
        <v>Available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19">
        <v>1011.0</v>
      </c>
      <c r="D65" s="21" t="str">
        <f>IFERROR(__xludf.DUMMYFUNCTION("IFS(SUM(ARRAYFORMULA(IF(REGEXMATCH(D3:D45, ""\(1011\)""), 1, 0))) = 1, ""Not Available"", SUM(ARRAYFORMULA(IF(REGEXMATCH(D3:D45, ""\(1011\)""), 1, 0))) = 0, ""Available"", SUM(ARRAYFORMULA(IF(REGEXMATCH(D3:D45, ""\(1011\)""), 1, 0))) &gt;= 2, ""Overlapped"")"),"Available")</f>
        <v>Available</v>
      </c>
      <c r="E65" s="21" t="str">
        <f>IFERROR(__xludf.DUMMYFUNCTION("IFS(SUM(ARRAYFORMULA(IF(REGEXMATCH(E3:E45, ""\(1011\)""), 1, 0))) = 1, ""Not Available"", SUM(ARRAYFORMULA(IF(REGEXMATCH(E3:E45, ""\(1011\)""), 1, 0))) = 0, ""Available"", SUM(ARRAYFORMULA(IF(REGEXMATCH(E3:E45, ""\(1011\)""), 1, 0))) &gt;= 2, ""Overlapped"")"),"Not Available")</f>
        <v>Not Available</v>
      </c>
      <c r="F65" s="21" t="str">
        <f>IFERROR(__xludf.DUMMYFUNCTION("IFS(SUM(ARRAYFORMULA(IF(REGEXMATCH(F3:F45, ""\(1011\)""), 1, 0))) = 1, ""Not Available"", SUM(ARRAYFORMULA(IF(REGEXMATCH(F3:F45, ""\(1011\)""), 1, 0))) = 0, ""Available"", SUM(ARRAYFORMULA(IF(REGEXMATCH(F3:F45, ""\(1011\)""), 1, 0))) &gt;= 2, ""Overlapped"")"),"Not Available")</f>
        <v>Not Available</v>
      </c>
      <c r="G65" s="43"/>
      <c r="H65" s="21" t="str">
        <f>IFERROR(__xludf.DUMMYFUNCTION("IFS(SUM(ARRAYFORMULA(IF(REGEXMATCH(H3:H45, ""\(1011\)""), 1, 0))) = 1, ""Not Available"", SUM(ARRAYFORMULA(IF(REGEXMATCH(H3:H45, ""\(1011\)""), 1, 0))) = 0, ""Available"", SUM(ARRAYFORMULA(IF(REGEXMATCH(H3:H45, ""\(1011\)""), 1, 0))) &gt;= 2, ""Overlapped"")"),"Not Available")</f>
        <v>Not Available</v>
      </c>
      <c r="I65" s="21" t="str">
        <f>IFERROR(__xludf.DUMMYFUNCTION("IFS(SUM(ARRAYFORMULA(IF(REGEXMATCH(I3:I45, ""\(1011\)""), 1, 0))) = 1, ""Not Available"", SUM(ARRAYFORMULA(IF(REGEXMATCH(I3:I45, ""\(1011\)""), 1, 0))) = 0, ""Available"", SUM(ARRAYFORMULA(IF(REGEXMATCH(I3:I45, ""\(1011\)""), 1, 0))) &gt;= 2, ""Overlapped"")"),"Not Available")</f>
        <v>Not Available</v>
      </c>
      <c r="J65" s="21" t="str">
        <f>IFERROR(__xludf.DUMMYFUNCTION("IFS(SUM(ARRAYFORMULA(IF(REGEXMATCH(J3:J45, ""\(1011\)""), 1, 0))) = 1, ""Not Available"", SUM(ARRAYFORMULA(IF(REGEXMATCH(J3:J45, ""\(1011\)""), 1, 0))) = 0, ""Available"", SUM(ARRAYFORMULA(IF(REGEXMATCH(J3:J45, ""\(1011\)""), 1, 0))) &gt;= 2, ""Overlapped"")"),"Available")</f>
        <v>Available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19">
        <v>1012.0</v>
      </c>
      <c r="D66" s="21" t="str">
        <f>IFERROR(__xludf.DUMMYFUNCTION("IFS(SUM(ARRAYFORMULA(IF(REGEXMATCH(D3:D45, ""\(1012\)""), 1, 0))) = 1, ""Not Available"", SUM(ARRAYFORMULA(IF(REGEXMATCH(D3:D45, ""\(1012\)""), 1, 0))) = 0, ""Available"", SUM(ARRAYFORMULA(IF(REGEXMATCH(D3:D45, ""\(1012\)""), 1, 0))) &gt;= 2, ""Overlapped"")"),"Not Available")</f>
        <v>Not Available</v>
      </c>
      <c r="E66" s="21" t="str">
        <f>IFERROR(__xludf.DUMMYFUNCTION("IFS(SUM(ARRAYFORMULA(IF(REGEXMATCH(E3:E45, ""\(1012\)""), 1, 0))) = 1, ""Not Available"", SUM(ARRAYFORMULA(IF(REGEXMATCH(E3:E45, ""\(1012\)""), 1, 0))) = 0, ""Available"", SUM(ARRAYFORMULA(IF(REGEXMATCH(E3:E45, ""\(1012\)""), 1, 0))) &gt;= 2, ""Overlapped"")"),"Not Available")</f>
        <v>Not Available</v>
      </c>
      <c r="F66" s="21" t="str">
        <f>IFERROR(__xludf.DUMMYFUNCTION("IFS(SUM(ARRAYFORMULA(IF(REGEXMATCH(F3:F45, ""\(1012\)""), 1, 0))) = 1, ""Not Available"", SUM(ARRAYFORMULA(IF(REGEXMATCH(F3:F45, ""\(1012\)""), 1, 0))) = 0, ""Available"", SUM(ARRAYFORMULA(IF(REGEXMATCH(F3:F45, ""\(1012\)""), 1, 0))) &gt;= 2, ""Overlapped"")"),"Not Available")</f>
        <v>Not Available</v>
      </c>
      <c r="G66" s="43"/>
      <c r="H66" s="21" t="str">
        <f>IFERROR(__xludf.DUMMYFUNCTION("IFS(SUM(ARRAYFORMULA(IF(REGEXMATCH(H3:H45, ""\(1012\)""), 1, 0))) = 1, ""Not Available"", SUM(ARRAYFORMULA(IF(REGEXMATCH(H3:H45, ""\(1012\)""), 1, 0))) = 0, ""Available"", SUM(ARRAYFORMULA(IF(REGEXMATCH(H3:H45, ""\(1012\)""), 1, 0))) &gt;= 2, ""Overlapped"")"),"Not Available")</f>
        <v>Not Available</v>
      </c>
      <c r="I66" s="21" t="str">
        <f>IFERROR(__xludf.DUMMYFUNCTION("IFS(SUM(ARRAYFORMULA(IF(REGEXMATCH(I3:I45, ""\(1012\)""), 1, 0))) = 1, ""Not Available"", SUM(ARRAYFORMULA(IF(REGEXMATCH(I3:I45, ""\(1012\)""), 1, 0))) = 0, ""Available"", SUM(ARRAYFORMULA(IF(REGEXMATCH(I3:I45, ""\(1012\)""), 1, 0))) &gt;= 2, ""Overlapped"")"),"Not Available")</f>
        <v>Not Available</v>
      </c>
      <c r="J66" s="21" t="str">
        <f>IFERROR(__xludf.DUMMYFUNCTION("IFS(SUM(ARRAYFORMULA(IF(REGEXMATCH(J3:J45, ""\(1012\)""), 1, 0))) = 1, ""Not Available"", SUM(ARRAYFORMULA(IF(REGEXMATCH(J3:J45, ""\(1012\)""), 1, 0))) = 0, ""Available"", SUM(ARRAYFORMULA(IF(REGEXMATCH(J3:J45, ""\(1012\)""), 1, 0))) &gt;= 2, ""Overlapped"")"),"Available")</f>
        <v>Available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18">
        <v>1013.0</v>
      </c>
      <c r="D67" s="53" t="str">
        <f>IFERROR(__xludf.DUMMYFUNCTION("IFS(SUM(ARRAYFORMULA(IF(REGEXMATCH(D3:D45, ""\(1013\)""), 1, 0))) = 1, ""Not Available"", SUM(ARRAYFORMULA(IF(REGEXMATCH(D3:D45, ""\(1013\)""), 1, 0))) = 0, ""Available"", SUM(ARRAYFORMULA(IF(REGEXMATCH(D3:D45, ""\(1013\)""), 1, 0))) &gt;= 2, ""Overlapped"")"),"Not Available")</f>
        <v>Not Available</v>
      </c>
      <c r="E67" s="53" t="str">
        <f>IFERROR(__xludf.DUMMYFUNCTION("IFS(SUM(ARRAYFORMULA(IF(REGEXMATCH(E3:E45, ""\(1013\)""), 1, 0))) = 1, ""Not Available"", SUM(ARRAYFORMULA(IF(REGEXMATCH(E3:E45, ""\(1013\)""), 1, 0))) = 0, ""Available"", SUM(ARRAYFORMULA(IF(REGEXMATCH(E3:E45, ""\(1013\)""), 1, 0))) &gt;= 2, ""Overlapped"")"),"Not Available")</f>
        <v>Not Available</v>
      </c>
      <c r="F67" s="53" t="str">
        <f>IFERROR(__xludf.DUMMYFUNCTION("IFS(SUM(ARRAYFORMULA(IF(REGEXMATCH(F3:F45, ""\(1013\)""), 1, 0))) = 1, ""Not Available"", SUM(ARRAYFORMULA(IF(REGEXMATCH(F3:F45, ""\(1013\)""), 1, 0))) = 0, ""Available"", SUM(ARRAYFORMULA(IF(REGEXMATCH(F3:F45, ""\(1013\)""), 1, 0))) &gt;= 2, ""Overlapped"")"),"Not Available")</f>
        <v>Not Available</v>
      </c>
      <c r="G67" s="54"/>
      <c r="H67" s="53" t="str">
        <f>IFERROR(__xludf.DUMMYFUNCTION("IFS(SUM(ARRAYFORMULA(IF(REGEXMATCH(H3:H45, ""\(1013\)""), 1, 0))) = 1, ""Not Available"", SUM(ARRAYFORMULA(IF(REGEXMATCH(H3:H45, ""\(1013\)""), 1, 0))) = 0, ""Available"", SUM(ARRAYFORMULA(IF(REGEXMATCH(H3:H45, ""\(1013\)""), 1, 0))) &gt;= 2, ""Overlapped"")"),"Not Available")</f>
        <v>Not Available</v>
      </c>
      <c r="I67" s="53" t="str">
        <f>IFERROR(__xludf.DUMMYFUNCTION("IFS(SUM(ARRAYFORMULA(IF(REGEXMATCH(I3:I45, ""\(1013\)""), 1, 0))) = 1, ""Not Available"", SUM(ARRAYFORMULA(IF(REGEXMATCH(I3:I45, ""\(1013\)""), 1, 0))) = 0, ""Available"", SUM(ARRAYFORMULA(IF(REGEXMATCH(I3:I45, ""\(1013\)""), 1, 0))) &gt;= 2, ""Overlapped"")"),"Available")</f>
        <v>Available</v>
      </c>
      <c r="J67" s="53" t="str">
        <f>IFERROR(__xludf.DUMMYFUNCTION("IFS(SUM(ARRAYFORMULA(IF(REGEXMATCH(J3:J45, ""\(1013\)""), 1, 0))) = 1, ""Not Available"", SUM(ARRAYFORMULA(IF(REGEXMATCH(J3:J45, ""\(1013\)""), 1, 0))) = 0, ""Available"", SUM(ARRAYFORMULA(IF(REGEXMATCH(J3:J45, ""\(1013\)""), 1, 0))) &gt;= 2, ""Overlapped"")"),"Available")</f>
        <v>Available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5" t="s">
        <v>63</v>
      </c>
      <c r="D68" s="56" t="str">
        <f>IFERROR(__xludf.DUMMYFUNCTION("IFS(SUM(ARRAYFORMULA(IF(REGEXMATCH(D3:D45, ""\(CNL\)""), 1, 0))) = 1, ""Not Available"", SUM(ARRAYFORMULA(IF(REGEXMATCH(D3:D45, ""\(CNL\)""), 1, 0))) = 0, ""Available"", SUM(ARRAYFORMULA(IF(REGEXMATCH(D3:D45, ""\(CNL\)""), 1, 0))) &gt;= 2, ""Overlapped"")"),"Not Available")</f>
        <v>Not Available</v>
      </c>
      <c r="E68" s="56" t="str">
        <f>IFERROR(__xludf.DUMMYFUNCTION("IFS(SUM(ARRAYFORMULA(IF(REGEXMATCH(E3:E45, ""\(CNL\)""), 1, 0))) = 1, ""Not Available"", SUM(ARRAYFORMULA(IF(REGEXMATCH(E3:E45, ""\(CNL\)""), 1, 0))) = 0, ""Available"", SUM(ARRAYFORMULA(IF(REGEXMATCH(E3:E45, ""\(CNL\)""), 1, 0))) &gt;= 2, ""Overlapped"")"),"Not Available")</f>
        <v>Not Available</v>
      </c>
      <c r="F68" s="56" t="str">
        <f>IFERROR(__xludf.DUMMYFUNCTION("IFS(SUM(ARRAYFORMULA(IF(REGEXMATCH(F3:F45, ""\(CNL\)""), 1, 0))) = 1, ""Not Available"", SUM(ARRAYFORMULA(IF(REGEXMATCH(F3:F45, ""\(CNL\)""), 1, 0))) = 0, ""Available"", SUM(ARRAYFORMULA(IF(REGEXMATCH(F3:F45, ""\(CNL\)""), 1, 0))) &gt;= 2, ""Overlapped"")"),"Available")</f>
        <v>Available</v>
      </c>
      <c r="G68" s="56"/>
      <c r="H68" s="56" t="str">
        <f>IFERROR(__xludf.DUMMYFUNCTION("IFS(SUM(ARRAYFORMULA(IF(REGEXMATCH(H3:H45, ""\(CNL\)""), 1, 0))) = 1, ""Not Available"", SUM(ARRAYFORMULA(IF(REGEXMATCH(H3:H45, ""\(CNL\)""), 1, 0))) = 0, ""Available"", SUM(ARRAYFORMULA(IF(REGEXMATCH(H3:H45, ""\(CNL\)""), 1, 0))) &gt;= 2, ""Overlapped"")"),"Not Available")</f>
        <v>Not Available</v>
      </c>
      <c r="I68" s="56" t="str">
        <f>IFERROR(__xludf.DUMMYFUNCTION("IFS(SUM(ARRAYFORMULA(IF(REGEXMATCH(I3:I45, ""\(CNL\)""), 1, 0))) = 1, ""Not Available"", SUM(ARRAYFORMULA(IF(REGEXMATCH(I3:I45, ""\(CNL\)""), 1, 0))) = 0, ""Available"", SUM(ARRAYFORMULA(IF(REGEXMATCH(I3:I45, ""\(CNL\)""), 1, 0))) &gt;= 2, ""Overlapped"")"),"Available")</f>
        <v>Available</v>
      </c>
      <c r="J68" s="56" t="str">
        <f>IFERROR(__xludf.DUMMYFUNCTION("IFS(SUM(ARRAYFORMULA(IF(REGEXMATCH(J3:J45, ""\(CNL\)""), 1, 0))) = 1, ""Not Available"", SUM(ARRAYFORMULA(IF(REGEXMATCH(J3:J45, ""\(CNL\)""), 1, 0))) = 0, ""Available"", SUM(ARRAYFORMULA(IF(REGEXMATCH(J3:J45, ""\(CNL\)""), 1, 0))) &gt;= 2, ""Overlapped"")"),"Available")</f>
        <v>Available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"/>
      <c r="B69" s="5"/>
      <c r="C69" s="58" t="s">
        <v>64</v>
      </c>
      <c r="D69" s="52" t="str">
        <f>IFERROR(__xludf.DUMMYFUNCTION("IFS(SUM(ARRAYFORMULA(IF(REGEXMATCH(D3:D45, ""\(SEL\)""), 1, 0))) = 1, ""Not Available"", SUM(ARRAYFORMULA(IF(REGEXMATCH(D3:D45, ""\(SEL\)""), 1, 0))) = 0, ""Available"", SUM(ARRAYFORMULA(IF(REGEXMATCH(D3:D45, ""\(SEL\)""), 1, 0))) &gt;= 2, ""Overlapped"")"),"Not Available")</f>
        <v>Not Available</v>
      </c>
      <c r="E69" s="52" t="str">
        <f>IFERROR(__xludf.DUMMYFUNCTION("IFS(SUM(ARRAYFORMULA(IF(REGEXMATCH(E3:E45, ""\(SEL\)""), 1, 0))) = 1, ""Not Available"", SUM(ARRAYFORMULA(IF(REGEXMATCH(E3:E45, ""\(SEL\)""), 1, 0))) = 0, ""Available"", SUM(ARRAYFORMULA(IF(REGEXMATCH(E3:E45, ""\(SEL\)""), 1, 0))) &gt;= 2, ""Overlapped"")"),"Not Available")</f>
        <v>Not Available</v>
      </c>
      <c r="F69" s="52" t="str">
        <f>IFERROR(__xludf.DUMMYFUNCTION("IFS(SUM(ARRAYFORMULA(IF(REGEXMATCH(F3:F45, ""\(SEL\)""), 1, 0))) = 1, ""Not Available"", SUM(ARRAYFORMULA(IF(REGEXMATCH(F3:F45, ""\(SEL\)""), 1, 0))) = 0, ""Available"", SUM(ARRAYFORMULA(IF(REGEXMATCH(F3:F45, ""\(SEL\)""), 1, 0))) &gt;= 2, ""Overlapped"")"),"Not Available")</f>
        <v>Not Available</v>
      </c>
      <c r="G69" s="43"/>
      <c r="H69" s="52" t="str">
        <f>IFERROR(__xludf.DUMMYFUNCTION("IFS(SUM(ARRAYFORMULA(IF(REGEXMATCH(H3:H45, ""\(SEL\)""), 1, 0))) = 1, ""Not Available"", SUM(ARRAYFORMULA(IF(REGEXMATCH(H3:H45, ""\(SEL\)""), 1, 0))) = 0, ""Available"", SUM(ARRAYFORMULA(IF(REGEXMATCH(H3:H45, ""\(SEL\)""), 1, 0))) &gt;= 2, ""Overlapped"")"),"Not Available")</f>
        <v>Not Available</v>
      </c>
      <c r="I69" s="52" t="str">
        <f>IFERROR(__xludf.DUMMYFUNCTION("IFS(SUM(ARRAYFORMULA(IF(REGEXMATCH(I3:I45, ""\(SEL\)""), 1, 0))) = 1, ""Not Available"", SUM(ARRAYFORMULA(IF(REGEXMATCH(I3:I45, ""\(SEL\)""), 1, 0))) = 0, ""Available"", SUM(ARRAYFORMULA(IF(REGEXMATCH(I3:I45, ""\(SEL\)""), 1, 0))) &gt;= 2, ""Overlapped"")"),"Available")</f>
        <v>Available</v>
      </c>
      <c r="J69" s="52" t="str">
        <f>IFERROR(__xludf.DUMMYFUNCTION("IFS(SUM(ARRAYFORMULA(IF(REGEXMATCH(J3:J45, ""\(SEL\)""), 1, 0))) = 1, ""Not Available"", SUM(ARRAYFORMULA(IF(REGEXMATCH(J3:J45, ""\(SEL\)""), 1, 0))) = 0, ""Available"", SUM(ARRAYFORMULA(IF(REGEXMATCH(J3:J45, ""\(SEL\)""), 1, 0))) &gt;= 2, ""Overlapped"")"),"Available")</f>
        <v>Available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8" t="s">
        <v>65</v>
      </c>
      <c r="D70" s="21" t="str">
        <f>IFERROR(__xludf.DUMMYFUNCTION("IFS(SUM(ARRAYFORMULA(IF(REGEXMATCH(D3:D45, ""\(BCL\)""), 1, 0))) = 1, ""Not Available"", SUM(ARRAYFORMULA(IF(REGEXMATCH(D3:D45, ""\(BCL\)""), 1, 0))) = 0, ""Available"", SUM(ARRAYFORMULA(IF(REGEXMATCH(D3:D45, ""\(BCL\)""), 1, 0))) &gt;= 2, ""Overlapped"")"),"Not Available")</f>
        <v>Not Available</v>
      </c>
      <c r="E70" s="21" t="str">
        <f>IFERROR(__xludf.DUMMYFUNCTION("IFS(SUM(ARRAYFORMULA(IF(REGEXMATCH(E3:E45, ""\(BCL\)""), 1, 0))) = 1, ""Not Available"", SUM(ARRAYFORMULA(IF(REGEXMATCH(E3:E45, ""\(BCL\)""), 1, 0))) = 0, ""Available"", SUM(ARRAYFORMULA(IF(REGEXMATCH(E3:E45, ""\(BCL\)""), 1, 0))) &gt;= 2, ""Overlapped"")"),"Available")</f>
        <v>Available</v>
      </c>
      <c r="F70" s="21" t="str">
        <f>IFERROR(__xludf.DUMMYFUNCTION("IFS(SUM(ARRAYFORMULA(IF(REGEXMATCH(F3:F45, ""\(BCL\)""), 1, 0))) = 1, ""Not Available"", SUM(ARRAYFORMULA(IF(REGEXMATCH(F3:F45, ""\(BCL\)""), 1, 0))) = 0, ""Available"", SUM(ARRAYFORMULA(IF(REGEXMATCH(F3:F45, ""\(BCL\)""), 1, 0))) &gt;= 2, ""Overlapped"")"),"Not Available")</f>
        <v>Not Available</v>
      </c>
      <c r="G70" s="43"/>
      <c r="H70" s="21" t="str">
        <f>IFERROR(__xludf.DUMMYFUNCTION("IFS(SUM(ARRAYFORMULA(IF(REGEXMATCH(H3:H45, ""\(BCL\)""), 1, 0))) = 1, ""Not Available"", SUM(ARRAYFORMULA(IF(REGEXMATCH(H3:H45, ""\(BCL\)""), 1, 0))) = 0, ""Available"", SUM(ARRAYFORMULA(IF(REGEXMATCH(H3:H45, ""\(BCL\)""), 1, 0))) &gt;= 2, ""Overlapped"")"),"Available")</f>
        <v>Available</v>
      </c>
      <c r="I70" s="21" t="str">
        <f>IFERROR(__xludf.DUMMYFUNCTION("IFS(SUM(ARRAYFORMULA(IF(REGEXMATCH(I3:I45, ""\(BCL\)""), 1, 0))) = 1, ""Not Available"", SUM(ARRAYFORMULA(IF(REGEXMATCH(I3:I45, ""\(BCL\)""), 1, 0))) = 0, ""Available"", SUM(ARRAYFORMULA(IF(REGEXMATCH(I3:I45, ""\(BCL\)""), 1, 0))) &gt;= 2, ""Overlapped"")"),"Not Available")</f>
        <v>Not Available</v>
      </c>
      <c r="J70" s="21" t="str">
        <f>IFERROR(__xludf.DUMMYFUNCTION("IFS(SUM(ARRAYFORMULA(IF(REGEXMATCH(J3:J45, ""\(BCL\)""), 1, 0))) = 1, ""Not Available"", SUM(ARRAYFORMULA(IF(REGEXMATCH(J3:J45, ""\(BCL\)""), 1, 0))) = 0, ""Available"", SUM(ARRAYFORMULA(IF(REGEXMATCH(J3:J45, ""\(BCL\)""), 1, 0))) &gt;= 2, ""Overlapped"")"),"Not Available")</f>
        <v>Not Available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8" t="s">
        <v>66</v>
      </c>
      <c r="D71" s="21" t="str">
        <f>IFERROR(__xludf.DUMMYFUNCTION("IFS(SUM(ARRAYFORMULA(IF(REGEXMATCH(D3:D45, ""\(DMSL\)""), 1, 0))) = 1, ""Not Available"", SUM(ARRAYFORMULA(IF(REGEXMATCH(D3:D45, ""\(DMSL\)""), 1, 0))) = 0, ""Available"", SUM(ARRAYFORMULA(IF(REGEXMATCH(D3:D45, ""\(DMSL\)""), 1, 0))) &gt;= 2, ""Overlapped"")"),"Not Available")</f>
        <v>Not Available</v>
      </c>
      <c r="E71" s="21" t="str">
        <f>IFERROR(__xludf.DUMMYFUNCTION("IFS(SUM(ARRAYFORMULA(IF(REGEXMATCH(E3:E45, ""\(DMSL\)""), 1, 0))) = 1, ""Not Available"", SUM(ARRAYFORMULA(IF(REGEXMATCH(E3:E45, ""\(DMSL\)""), 1, 0))) = 0, ""Available"", SUM(ARRAYFORMULA(IF(REGEXMATCH(E3:E45, ""\(DMSL\)""), 1, 0))) &gt;= 2, ""Overlapped"")"),"Not Available")</f>
        <v>Not Available</v>
      </c>
      <c r="F71" s="21" t="str">
        <f>IFERROR(__xludf.DUMMYFUNCTION("IFS(SUM(ARRAYFORMULA(IF(REGEXMATCH(F3:F45, ""\(DMSL\)""), 1, 0))) = 1, ""Not Available"", SUM(ARRAYFORMULA(IF(REGEXMATCH(F3:F45, ""\(DMSL\)""), 1, 0))) = 0, ""Available"", SUM(ARRAYFORMULA(IF(REGEXMATCH(F3:F45, ""\(DMSL\)""), 1, 0))) &gt;= 2, ""Overlapped"")"),"Available")</f>
        <v>Available</v>
      </c>
      <c r="G71" s="43"/>
      <c r="H71" s="21" t="str">
        <f>IFERROR(__xludf.DUMMYFUNCTION("IFS(SUM(ARRAYFORMULA(IF(REGEXMATCH(H3:H45, ""\(DMSL\)""), 1, 0))) = 1, ""Not Available"", SUM(ARRAYFORMULA(IF(REGEXMATCH(H3:H45, ""\(DMSL\)""), 1, 0))) = 0, ""Available"", SUM(ARRAYFORMULA(IF(REGEXMATCH(H3:H45, ""\(DMSL\)""), 1, 0))) &gt;= 2, ""Overlapped"")"),"Not Available")</f>
        <v>Not Available</v>
      </c>
      <c r="I71" s="21" t="str">
        <f>IFERROR(__xludf.DUMMYFUNCTION("IFS(SUM(ARRAYFORMULA(IF(REGEXMATCH(I3:I45, ""\(DMSL\)""), 1, 0))) = 1, ""Not Available"", SUM(ARRAYFORMULA(IF(REGEXMATCH(I3:I45, ""\(DMSL\)""), 1, 0))) = 0, ""Available"", SUM(ARRAYFORMULA(IF(REGEXMATCH(I3:I45, ""\(DMSL\)""), 1, 0))) &gt;= 2, ""Overlapped"")"),"Not Available")</f>
        <v>Not Available</v>
      </c>
      <c r="J71" s="21" t="str">
        <f>IFERROR(__xludf.DUMMYFUNCTION("IFS(SUM(ARRAYFORMULA(IF(REGEXMATCH(J3:J45, ""\(DMSL\)""), 1, 0))) = 1, ""Not Available"", SUM(ARRAYFORMULA(IF(REGEXMATCH(J3:J45, ""\(DMSL\)""), 1, 0))) = 0, ""Available"", SUM(ARRAYFORMULA(IF(REGEXMATCH(J3:J45, ""\(DMSL\)""), 1, 0))) &gt;= 2, ""Overlapped"")"),"Available")</f>
        <v>Available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9" t="s">
        <v>67</v>
      </c>
      <c r="D72" s="60" t="str">
        <f>IFERROR(__xludf.DUMMYFUNCTION("IFS(SUM(ARRAYFORMULA(IF(REGEXMATCH(D3:D45, ""\(DSAL\)""), 1, 0))) = 1, ""Not Available"", SUM(ARRAYFORMULA(IF(REGEXMATCH(D3:D45, ""\(DSAL\)""), 1, 0))) = 0, ""Available"", SUM(ARRAYFORMULA(IF(REGEXMATCH(D3:D45, ""\(DSAL\)""), 1, 0))) &gt;= 2, ""Overlapped"")"),"Not Available")</f>
        <v>Not Available</v>
      </c>
      <c r="E72" s="60" t="str">
        <f>IFERROR(__xludf.DUMMYFUNCTION("IFS(SUM(ARRAYFORMULA(IF(REGEXMATCH(E3:E45, ""\(DSAL\)""), 1, 0))) = 1, ""Not Available"", SUM(ARRAYFORMULA(IF(REGEXMATCH(E3:E45, ""\(DSAL\)""), 1, 0))) = 0, ""Available"", SUM(ARRAYFORMULA(IF(REGEXMATCH(E3:E45, ""\(DSAL\)""), 1, 0))) &gt;= 2, ""Overlapped"")"),"Not Available")</f>
        <v>Not Available</v>
      </c>
      <c r="F72" s="60" t="str">
        <f>IFERROR(__xludf.DUMMYFUNCTION("IFS(SUM(ARRAYFORMULA(IF(REGEXMATCH(F3:F45, ""\(DSAL\)""), 1, 0))) = 1, ""Not Available"", SUM(ARRAYFORMULA(IF(REGEXMATCH(F3:F45, ""\(DSAL\)""), 1, 0))) = 0, ""Available"", SUM(ARRAYFORMULA(IF(REGEXMATCH(F3:F45, ""\(DSAL\)""), 1, 0))) &gt;= 2, ""Overlapped"")"),"Not Available")</f>
        <v>Not Available</v>
      </c>
      <c r="G72" s="61"/>
      <c r="H72" s="60" t="str">
        <f>IFERROR(__xludf.DUMMYFUNCTION("IFS(SUM(ARRAYFORMULA(IF(REGEXMATCH(H3:H45, ""\(DSAL\)""), 1, 0))) = 1, ""Not Available"", SUM(ARRAYFORMULA(IF(REGEXMATCH(H3:H45, ""\(DSAL\)""), 1, 0))) = 0, ""Available"", SUM(ARRAYFORMULA(IF(REGEXMATCH(H3:H45, ""\(DSAL\)""), 1, 0))) &gt;= 2, ""Overlapped"")"),"Not Available")</f>
        <v>Not Available</v>
      </c>
      <c r="I72" s="60" t="str">
        <f>IFERROR(__xludf.DUMMYFUNCTION("IFS(SUM(ARRAYFORMULA(IF(REGEXMATCH(I3:I45, ""\(DSAL\)""), 1, 0))) = 1, ""Not Available"", SUM(ARRAYFORMULA(IF(REGEXMATCH(I3:I45, ""\(DSAL\)""), 1, 0))) = 0, ""Available"", SUM(ARRAYFORMULA(IF(REGEXMATCH(I3:I45, ""\(DSAL\)""), 1, 0))) &gt;= 2, ""Overlapped"")"),"Available")</f>
        <v>Available</v>
      </c>
      <c r="J72" s="60" t="str">
        <f>IFERROR(__xludf.DUMMYFUNCTION("IFS(SUM(ARRAYFORMULA(IF(REGEXMATCH(J3:J45, ""\(DSAL\)""), 1, 0))) = 1, ""Not Available"", SUM(ARRAYFORMULA(IF(REGEXMATCH(J3:J45, ""\(DSAL\)""), 1, 0))) = 0, ""Available"", SUM(ARRAYFORMULA(IF(REGEXMATCH(J3:J45, ""\(DSAL\)""), 1, 0))) &gt;= 2, ""Overlapped"")"),"Available")</f>
        <v>Available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62" t="s">
        <v>68</v>
      </c>
      <c r="D73" s="63" t="str">
        <f>IFERROR(__xludf.DUMMYFUNCTION("IFS(SUM(ARRAYFORMULA(IF(REGEXMATCH(D3:D45, ""\(MIL\)""), 1, 0))) = 1, ""Not Available"", SUM(ARRAYFORMULA(IF(REGEXMATCH(D3:D45, ""\(MIL\)""), 1, 0))) = 0, ""Available"", SUM(ARRAYFORMULA(IF(REGEXMATCH(D3:D45, ""\(MIL\)""), 1, 0))) &gt;= 2, ""Overlapped"")"),"Not Available")</f>
        <v>Not Available</v>
      </c>
      <c r="E73" s="63" t="str">
        <f>IFERROR(__xludf.DUMMYFUNCTION("IFS(SUM(ARRAYFORMULA(IF(REGEXMATCH(E3:E45, ""\(MIL\)""), 1, 0))) = 1, ""Not Available"", SUM(ARRAYFORMULA(IF(REGEXMATCH(E3:E45, ""\(MIL\)""), 1, 0))) = 0, ""Available"", SUM(ARRAYFORMULA(IF(REGEXMATCH(E3:E45, ""\(MIL\)""), 1, 0))) &gt;= 2, ""Overlapped"")"),"Not Available")</f>
        <v>Not Available</v>
      </c>
      <c r="F73" s="63" t="str">
        <f>IFERROR(__xludf.DUMMYFUNCTION("IFS(SUM(ARRAYFORMULA(IF(REGEXMATCH(F3:F45, ""\(MIL\)""), 1, 0))) = 1, ""Not Available"", SUM(ARRAYFORMULA(IF(REGEXMATCH(F3:F45, ""\(MIL\)""), 1, 0))) = 0, ""Available"", SUM(ARRAYFORMULA(IF(REGEXMATCH(F3:F45, ""\(MIL\)""), 1, 0))) &gt;= 2, ""Overlapped"")"),"Not Available")</f>
        <v>Not Available</v>
      </c>
      <c r="G73" s="64"/>
      <c r="H73" s="63" t="str">
        <f>IFERROR(__xludf.DUMMYFUNCTION("IFS(SUM(ARRAYFORMULA(IF(REGEXMATCH(H3:H45, ""\(MIL\)""), 1, 0))) = 1, ""Not Available"", SUM(ARRAYFORMULA(IF(REGEXMATCH(H3:H45, ""\(MIL\)""), 1, 0))) = 0, ""Available"", SUM(ARRAYFORMULA(IF(REGEXMATCH(H3:H45, ""\(MIL\)""), 1, 0))) &gt;= 2, ""Overlapped"")"),"Available")</f>
        <v>Available</v>
      </c>
      <c r="I73" s="63" t="str">
        <f>IFERROR(__xludf.DUMMYFUNCTION("IFS(SUM(ARRAYFORMULA(IF(REGEXMATCH(I3:I45, ""\(MIL\)""), 1, 0))) = 1, ""Not Available"", SUM(ARRAYFORMULA(IF(REGEXMATCH(I3:I45, ""\(MIL\)""), 1, 0))) = 0, ""Available"", SUM(ARRAYFORMULA(IF(REGEXMATCH(I3:I45, ""\(MIL\)""), 1, 0))) &gt;= 2, ""Overlapped"")"),"Available")</f>
        <v>Available</v>
      </c>
      <c r="J73" s="63" t="str">
        <f>IFERROR(__xludf.DUMMYFUNCTION("IFS(SUM(ARRAYFORMULA(IF(REGEXMATCH(J3:J45, ""\(MIL\)""), 1, 0))) = 1, ""Not Available"", SUM(ARRAYFORMULA(IF(REGEXMATCH(J3:J45, ""\(MIL\)""), 1, 0))) = 0, ""Available"", SUM(ARRAYFORMULA(IF(REGEXMATCH(J3:J45, ""\(MIL\)""), 1, 0))) &gt;= 2, ""Overlapped"")"),"Not Available")</f>
        <v>Not Available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8.75" customHeight="1">
      <c r="A74" s="5"/>
      <c r="B74" s="5"/>
      <c r="C74" s="21" t="s">
        <v>69</v>
      </c>
      <c r="D74" s="52" t="str">
        <f>IFERROR(__xludf.DUMMYFUNCTION("IFS(SUM(ARRAYFORMULA(IF(REGEXMATCH(D3:D45, ""\(EEL\)""), 1, 0))) = 1, ""Not Available"", SUM(ARRAYFORMULA(IF(REGEXMATCH(D3:D45, ""\(EEL\)""), 1, 0))) = 0, ""Available"", SUM(ARRAYFORMULA(IF(REGEXMATCH(D3:D45, ""\(EEL\)""), 1, 0))) &gt;= 2, ""Overlapped"")"),"Available")</f>
        <v>Available</v>
      </c>
      <c r="E74" s="52" t="str">
        <f>IFERROR(__xludf.DUMMYFUNCTION("IFS(SUM(ARRAYFORMULA(IF(REGEXMATCH(E3:E45, ""\(EEL\)""), 1, 0))) = 1, ""Not Available"", SUM(ARRAYFORMULA(IF(REGEXMATCH(E3:E45, ""\(EEL\)""), 1, 0))) = 0, ""Available"", SUM(ARRAYFORMULA(IF(REGEXMATCH(E3:E45, ""\(EEL\)""), 1, 0))) &gt;= 2, ""Overlapped"")"),"Not Available")</f>
        <v>Not Available</v>
      </c>
      <c r="F74" s="52" t="str">
        <f>IFERROR(__xludf.DUMMYFUNCTION("IFS(SUM(ARRAYFORMULA(IF(REGEXMATCH(F3:F45, ""\(EEL\)""), 1, 0))) = 1, ""Not Available"", SUM(ARRAYFORMULA(IF(REGEXMATCH(F3:F45, ""\(EEL\)""), 1, 0))) = 0, ""Available"", SUM(ARRAYFORMULA(IF(REGEXMATCH(F3:F45, ""\(EEL\)""), 1, 0))) &gt;= 2, ""Overlapped"")"),"Not Available")</f>
        <v>Not Available</v>
      </c>
      <c r="G74" s="43"/>
      <c r="H74" s="52" t="str">
        <f>IFERROR(__xludf.DUMMYFUNCTION("IFS(SUM(ARRAYFORMULA(IF(REGEXMATCH(H3:H45, ""\(EEL\)""), 1, 0))) = 1, ""Not Available"", SUM(ARRAYFORMULA(IF(REGEXMATCH(H3:H45, ""\(EEL\)""), 1, 0))) = 0, ""Available"", SUM(ARRAYFORMULA(IF(REGEXMATCH(H3:H45, ""\(EEL\)""), 1, 0))) &gt;= 2, ""Overlapped"")"),"Not Available")</f>
        <v>Not Available</v>
      </c>
      <c r="I74" s="52" t="str">
        <f>IFERROR(__xludf.DUMMYFUNCTION("IFS(SUM(ARRAYFORMULA(IF(REGEXMATCH(I3:I45, ""\(EEL\)""), 1, 0))) = 1, ""Not Available"", SUM(ARRAYFORMULA(IF(REGEXMATCH(I3:I45, ""\(EEL\)""), 1, 0))) = 0, ""Available"", SUM(ARRAYFORMULA(IF(REGEXMATCH(I3:I45, ""\(EEL\)""), 1, 0))) &gt;= 2, ""Overlapped"")"),"Not Available")</f>
        <v>Not Available</v>
      </c>
      <c r="J74" s="52" t="str">
        <f>IFERROR(__xludf.DUMMYFUNCTION("IFS(SUM(ARRAYFORMULA(IF(REGEXMATCH(J3:J45, ""\(EEL\)""), 1, 0))) = 1, ""Not Available"", SUM(ARRAYFORMULA(IF(REGEXMATCH(J3:J45, ""\(EEL\)""), 1, 0))) = 0, ""Available"", SUM(ARRAYFORMULA(IF(REGEXMATCH(J3:J45, ""\(EEL\)""), 1, 0))) &gt;= 2, ""Overlapped"")"),"Available")</f>
        <v>Available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22" t="s">
        <v>70</v>
      </c>
      <c r="D75" s="52" t="str">
        <f>IFERROR(__xludf.DUMMYFUNCTION("IFS(SUM(ARRAYFORMULA(IF(REGEXMATCH(D3:D45, ""\(DSCAL\)""), 1, 0))) = 1, ""Not Available"", SUM(ARRAYFORMULA(IF(REGEXMATCH(D3:D45, ""\(DSCAL\)""), 1, 0))) = 0, ""Available"", SUM(ARRAYFORMULA(IF(REGEXMATCH(D3:D45, ""\(DSCAL\)""), 1, 0))) &gt;= 2, ""Overlapped"&amp;""")"),"Not Available")</f>
        <v>Not Available</v>
      </c>
      <c r="E75" s="52" t="str">
        <f>IFERROR(__xludf.DUMMYFUNCTION("IFS(SUM(ARRAYFORMULA(IF(REGEXMATCH(E3:E45, ""\(DSCAL\)""), 1, 0))) = 1, ""Not Available"", SUM(ARRAYFORMULA(IF(REGEXMATCH(E3:E45, ""\(DSCAL\)""), 1, 0))) = 0, ""Available"", SUM(ARRAYFORMULA(IF(REGEXMATCH(E3:E45, ""\(DSCAL\)""), 1, 0))) &gt;= 2, ""Overlapped"&amp;""")"),"Available")</f>
        <v>Available</v>
      </c>
      <c r="F75" s="52" t="str">
        <f>IFERROR(__xludf.DUMMYFUNCTION("IFS(SUM(ARRAYFORMULA(IF(REGEXMATCH(F3:F45, ""\(DSCAL\)""), 1, 0))) = 1, ""Not Available"", SUM(ARRAYFORMULA(IF(REGEXMATCH(F3:F45, ""\(DSCAL\)""), 1, 0))) = 0, ""Available"", SUM(ARRAYFORMULA(IF(REGEXMATCH(F3:F45, ""\(DSCAL\)""), 1, 0))) &gt;= 2, ""Overlapped"&amp;""")"),"Not Available")</f>
        <v>Not Available</v>
      </c>
      <c r="G75" s="43"/>
      <c r="H75" s="52" t="str">
        <f>IFERROR(__xludf.DUMMYFUNCTION("IFS(SUM(ARRAYFORMULA(IF(REGEXMATCH(H3:H45, ""\(DSCAL\)""), 1, 0))) = 1, ""Not Available"", SUM(ARRAYFORMULA(IF(REGEXMATCH(H3:H45, ""\(DSCAL\)""), 1, 0))) = 0, ""Available"", SUM(ARRAYFORMULA(IF(REGEXMATCH(H3:H45, ""\(DSCAL\)""), 1, 0))) &gt;= 2, ""Overlapped"&amp;""")"),"Available")</f>
        <v>Available</v>
      </c>
      <c r="I75" s="52" t="str">
        <f>IFERROR(__xludf.DUMMYFUNCTION("IFS(SUM(ARRAYFORMULA(IF(REGEXMATCH(I3:I45, ""\(DSCAL\)""), 1, 0))) = 1, ""Not Available"", SUM(ARRAYFORMULA(IF(REGEXMATCH(I3:I45, ""\(DSCAL\)""), 1, 0))) = 0, ""Available"", SUM(ARRAYFORMULA(IF(REGEXMATCH(I3:I45, ""\(DSCAL\)""), 1, 0))) &gt;= 2, ""Overlapped"&amp;""")"),"Available")</f>
        <v>Available</v>
      </c>
      <c r="J75" s="52" t="str">
        <f>IFERROR(__xludf.DUMMYFUNCTION("IFS(SUM(ARRAYFORMULA(IF(REGEXMATCH(J3:J45, ""\(DSCAL\)""), 1, 0))) = 1, ""Not Available"", SUM(ARRAYFORMULA(IF(REGEXMATCH(J3:J45, ""\(DSCAL\)""), 1, 0))) = 0, ""Available"", SUM(ARRAYFORMULA(IF(REGEXMATCH(J3:J45, ""\(DSCAL\)""), 1, 0))) &gt;= 2, ""Overlapped"&amp;""")"),"Available")</f>
        <v>Available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</sheetData>
  <mergeCells count="24">
    <mergeCell ref="B10:B12"/>
    <mergeCell ref="F12:F13"/>
    <mergeCell ref="D13:E13"/>
    <mergeCell ref="B13:B19"/>
    <mergeCell ref="E14:F14"/>
    <mergeCell ref="H16:H17"/>
    <mergeCell ref="I18:I19"/>
    <mergeCell ref="B20:B23"/>
    <mergeCell ref="H21:I21"/>
    <mergeCell ref="B24:B29"/>
    <mergeCell ref="D28:E28"/>
    <mergeCell ref="B30:B31"/>
    <mergeCell ref="B32:B37"/>
    <mergeCell ref="B38:B39"/>
    <mergeCell ref="B40:B44"/>
    <mergeCell ref="C48:C49"/>
    <mergeCell ref="A1:A2"/>
    <mergeCell ref="B1:B2"/>
    <mergeCell ref="C1:C2"/>
    <mergeCell ref="D1:J1"/>
    <mergeCell ref="A3:A45"/>
    <mergeCell ref="B3:B9"/>
    <mergeCell ref="G3:G45"/>
    <mergeCell ref="D48:J48"/>
  </mergeCells>
  <conditionalFormatting sqref="D23">
    <cfRule type="containsText" dxfId="3" priority="1" operator="containsText" text="ENG">
      <formula>NOT(ISERROR(SEARCH(("ENG"),(D23))))</formula>
    </cfRule>
  </conditionalFormatting>
  <conditionalFormatting sqref="D23">
    <cfRule type="containsText" dxfId="1" priority="2" operator="containsText" text="[MAR]">
      <formula>NOT(ISERROR(SEARCH(("[MAR]"),(D23))))</formula>
    </cfRule>
  </conditionalFormatting>
  <conditionalFormatting sqref="D23">
    <cfRule type="containsText" dxfId="1" priority="3" operator="containsText" text="[SKC]">
      <formula>NOT(ISERROR(SEARCH(("[SKC]"),(D23))))</formula>
    </cfRule>
  </conditionalFormatting>
  <conditionalFormatting sqref="D23">
    <cfRule type="containsText" dxfId="1" priority="4" operator="containsText" text="CHE-1262">
      <formula>NOT(ISERROR(SEARCH(("CHE-1262"),(D23))))</formula>
    </cfRule>
  </conditionalFormatting>
  <conditionalFormatting sqref="D23">
    <cfRule type="containsText" dxfId="1" priority="5" operator="containsText" text="[NIM]">
      <formula>NOT(ISERROR(SEARCH(("[NIM]"),(D23))))</formula>
    </cfRule>
  </conditionalFormatting>
  <conditionalFormatting sqref="D23">
    <cfRule type="containsText" dxfId="1" priority="6" operator="containsText" text="[GR]">
      <formula>NOT(ISERROR(SEARCH(("[GR]"),(D23))))</formula>
    </cfRule>
  </conditionalFormatting>
  <conditionalFormatting sqref="D23">
    <cfRule type="containsText" dxfId="3" priority="7" operator="containsText" text="BAN">
      <formula>NOT(ISERROR(SEARCH(("BAN"),(D23))))</formula>
    </cfRule>
  </conditionalFormatting>
  <conditionalFormatting sqref="D23">
    <cfRule type="containsText" dxfId="1" priority="8" operator="containsText" text="[BSH]">
      <formula>NOT(ISERROR(SEARCH(("[BSH]"),(D23))))</formula>
    </cfRule>
  </conditionalFormatting>
  <conditionalFormatting sqref="D23">
    <cfRule type="containsText" dxfId="1" priority="9" operator="containsText" text="[EH]">
      <formula>NOT(ISERROR(SEARCH(("[EH]"),(D23))))</formula>
    </cfRule>
  </conditionalFormatting>
  <conditionalFormatting sqref="D23">
    <cfRule type="containsText" dxfId="1" priority="10" operator="containsText" text="[RUM]">
      <formula>NOT(ISERROR(SEARCH(("[RUM]"),(D23))))</formula>
    </cfRule>
  </conditionalFormatting>
  <conditionalFormatting sqref="D23">
    <cfRule type="containsText" dxfId="3" priority="11" operator="containsText" text="[ECO]">
      <formula>NOT(ISERROR(SEARCH(("[ECO]"),(D23))))</formula>
    </cfRule>
  </conditionalFormatting>
  <conditionalFormatting sqref="D23">
    <cfRule type="containsText" dxfId="1" priority="12" operator="containsText" text="[MAH]">
      <formula>NOT(ISERROR(SEARCH(("[MAH]"),(D23))))</formula>
    </cfRule>
  </conditionalFormatting>
  <conditionalFormatting sqref="D23">
    <cfRule type="containsText" dxfId="1" priority="13" operator="containsText" text="[DD]">
      <formula>NOT(ISERROR(SEARCH(("[DD]"),(D23))))</formula>
    </cfRule>
  </conditionalFormatting>
  <conditionalFormatting sqref="D23">
    <cfRule type="containsText" dxfId="1" priority="14" operator="containsText" text="[JI]">
      <formula>NOT(ISERROR(SEARCH(("[JI]"),(D23))))</formula>
    </cfRule>
  </conditionalFormatting>
  <conditionalFormatting sqref="D23">
    <cfRule type="containsText" dxfId="1" priority="15" operator="containsText" text="[NEW1]">
      <formula>NOT(ISERROR(SEARCH(("[NEW1]"),(D23))))</formula>
    </cfRule>
  </conditionalFormatting>
  <conditionalFormatting sqref="D23">
    <cfRule type="containsText" dxfId="1" priority="16" operator="containsText" text="[AIM]">
      <formula>NOT(ISERROR(SEARCH(("[AIM]"),(D23))))</formula>
    </cfRule>
  </conditionalFormatting>
  <conditionalFormatting sqref="D23">
    <cfRule type="expression" dxfId="9" priority="17">
      <formula>REGEXMATCH(D23, "(?i)(ECO|BAN|ENG)")</formula>
    </cfRule>
  </conditionalFormatting>
  <conditionalFormatting sqref="D23">
    <cfRule type="expression" dxfId="1" priority="18">
      <formula>REGEXMATCH(D23, "(?i)(BSH|JI|MFH|MMI|JEH|SKC|EH|IAK|JH|GR|MHI|ABP|SZ)")</formula>
    </cfRule>
  </conditionalFormatting>
  <conditionalFormatting sqref="D23">
    <cfRule type="expression" dxfId="10" priority="19">
      <formula>REGEXMATCH(D23, "(?i)(SHS|MMR|DMA|JC|ATQ|MTK|FTN|MFI)")</formula>
    </cfRule>
  </conditionalFormatting>
  <conditionalFormatting sqref="E21">
    <cfRule type="expression" dxfId="9" priority="20">
      <formula>REGEXMATCH(E21, "(?i)(ECO|BAN|ENG)")</formula>
    </cfRule>
  </conditionalFormatting>
  <conditionalFormatting sqref="E21">
    <cfRule type="expression" dxfId="1" priority="21">
      <formula>REGEXMATCH(E21, "(?i)(BSH|JI|MFH|MMI|JEH|SKC|EH|IAK|JH|GR|MHI|ABP|SZ)")</formula>
    </cfRule>
  </conditionalFormatting>
  <conditionalFormatting sqref="E21">
    <cfRule type="expression" dxfId="10" priority="22">
      <formula>REGEXMATCH(E21, "(?i)(SHS|MMR|DMA|JC|SAM|MTK|FTN|MFI)")</formula>
    </cfRule>
  </conditionalFormatting>
  <conditionalFormatting sqref="F40">
    <cfRule type="expression" dxfId="9" priority="23">
      <formula>REGEXMATCH(F40, "(?i)(ECO|BAN|ENG)")</formula>
    </cfRule>
  </conditionalFormatting>
  <conditionalFormatting sqref="F40">
    <cfRule type="expression" dxfId="1" priority="24">
      <formula>REGEXMATCH(F40, "(?i)(BSH|JI|MFH|MMI|JEH|SKC|EH|IAK|JH|GR|MHI|ABP|SZ)")</formula>
    </cfRule>
  </conditionalFormatting>
  <conditionalFormatting sqref="F40">
    <cfRule type="expression" dxfId="10" priority="25">
      <formula>REGEXMATCH(F40, "(?i)(SHS|MMR|DMA|JC|SAM|MTK|FTN|MFI)")</formula>
    </cfRule>
  </conditionalFormatting>
  <conditionalFormatting sqref="F8">
    <cfRule type="expression" dxfId="9" priority="26">
      <formula>REGEXMATCH(F8, "(?i)(ECO|BAN|ENG)")</formula>
    </cfRule>
  </conditionalFormatting>
  <conditionalFormatting sqref="F8">
    <cfRule type="expression" dxfId="1" priority="27">
      <formula>REGEXMATCH(F8, "(?i)(BSH|JI|MFH|MMI|JEH|SKC|EH|IAK|JH|GR|MHI|ABP|SZ)")</formula>
    </cfRule>
  </conditionalFormatting>
  <conditionalFormatting sqref="F8">
    <cfRule type="expression" dxfId="10" priority="28">
      <formula>REGEXMATCH(F8, "(?i)(SHS|MMR|DMA|JC|SAM|MTK|FTN|MFI)")</formula>
    </cfRule>
  </conditionalFormatting>
  <conditionalFormatting sqref="F36 E37">
    <cfRule type="containsText" dxfId="0" priority="29" operator="containsText" text="ENG">
      <formula>NOT(ISERROR(SEARCH(("ENG"),(F36))))</formula>
    </cfRule>
  </conditionalFormatting>
  <conditionalFormatting sqref="F36 E37">
    <cfRule type="containsText" dxfId="2" priority="30" operator="containsText" text="CHE-1262">
      <formula>NOT(ISERROR(SEARCH(("CHE-1262"),(F36))))</formula>
    </cfRule>
  </conditionalFormatting>
  <conditionalFormatting sqref="F36 E37">
    <cfRule type="containsText" dxfId="3" priority="31" operator="containsText" text="ENG">
      <formula>NOT(ISERROR(SEARCH(("ENG"),(F36))))</formula>
    </cfRule>
  </conditionalFormatting>
  <conditionalFormatting sqref="F36 E37">
    <cfRule type="containsText" dxfId="1" priority="32" operator="containsText" text="[MAR]">
      <formula>NOT(ISERROR(SEARCH(("[MAR]"),(F36))))</formula>
    </cfRule>
  </conditionalFormatting>
  <conditionalFormatting sqref="F36 E37">
    <cfRule type="containsText" dxfId="1" priority="33" operator="containsText" text="[SKC]">
      <formula>NOT(ISERROR(SEARCH(("[SKC]"),(F36))))</formula>
    </cfRule>
  </conditionalFormatting>
  <conditionalFormatting sqref="F36 E37">
    <cfRule type="containsText" dxfId="1" priority="34" operator="containsText" text="CHE-1262">
      <formula>NOT(ISERROR(SEARCH(("CHE-1262"),(F36))))</formula>
    </cfRule>
  </conditionalFormatting>
  <conditionalFormatting sqref="F36 E37">
    <cfRule type="containsText" dxfId="1" priority="35" operator="containsText" text="[NIM]">
      <formula>NOT(ISERROR(SEARCH(("[NIM]"),(F36))))</formula>
    </cfRule>
  </conditionalFormatting>
  <conditionalFormatting sqref="F36 E37">
    <cfRule type="containsText" dxfId="2" priority="36" operator="containsText" text="[GR]">
      <formula>NOT(ISERROR(SEARCH(("[GR]"),(F36))))</formula>
    </cfRule>
  </conditionalFormatting>
  <conditionalFormatting sqref="F36 E37">
    <cfRule type="containsText" dxfId="3" priority="37" operator="containsText" text="BAN">
      <formula>NOT(ISERROR(SEARCH(("BAN"),(F36))))</formula>
    </cfRule>
  </conditionalFormatting>
  <conditionalFormatting sqref="F36 E37">
    <cfRule type="containsText" dxfId="1" priority="38" operator="containsText" text="[BSH]">
      <formula>NOT(ISERROR(SEARCH(("[BSH]"),(F36))))</formula>
    </cfRule>
  </conditionalFormatting>
  <conditionalFormatting sqref="F36 E37">
    <cfRule type="containsText" dxfId="1" priority="39" operator="containsText" text="[EH]">
      <formula>NOT(ISERROR(SEARCH(("[EH]"),(F36))))</formula>
    </cfRule>
  </conditionalFormatting>
  <conditionalFormatting sqref="F36 E37">
    <cfRule type="containsText" dxfId="1" priority="40" operator="containsText" text="[RUM]">
      <formula>NOT(ISERROR(SEARCH(("[RUM]"),(F36))))</formula>
    </cfRule>
  </conditionalFormatting>
  <conditionalFormatting sqref="F36 E37">
    <cfRule type="containsText" dxfId="3" priority="41" operator="containsText" text="[ECO]">
      <formula>NOT(ISERROR(SEARCH(("[ECO]"),(F36))))</formula>
    </cfRule>
  </conditionalFormatting>
  <conditionalFormatting sqref="F36 E37">
    <cfRule type="containsText" dxfId="1" priority="42" operator="containsText" text="[MAH]">
      <formula>NOT(ISERROR(SEARCH(("[MAH]"),(F36))))</formula>
    </cfRule>
  </conditionalFormatting>
  <conditionalFormatting sqref="F36 E37">
    <cfRule type="containsText" dxfId="1" priority="43" operator="containsText" text="[DD]">
      <formula>NOT(ISERROR(SEARCH(("[DD]"),(F36))))</formula>
    </cfRule>
  </conditionalFormatting>
  <conditionalFormatting sqref="F36 E37">
    <cfRule type="containsText" dxfId="1" priority="44" operator="containsText" text="[JI]">
      <formula>NOT(ISERROR(SEARCH(("[JI]"),(F36))))</formula>
    </cfRule>
  </conditionalFormatting>
  <conditionalFormatting sqref="F36 E37">
    <cfRule type="containsText" dxfId="1" priority="45" operator="containsText" text="[AIM]">
      <formula>NOT(ISERROR(SEARCH(("[AIM]"),(F36))))</formula>
    </cfRule>
  </conditionalFormatting>
  <conditionalFormatting sqref="F36 E37">
    <cfRule type="containsText" dxfId="1" priority="46" operator="containsText" text="[NEW1]">
      <formula>NOT(ISERROR(SEARCH(("[NEW1]"),(F36))))</formula>
    </cfRule>
  </conditionalFormatting>
  <conditionalFormatting sqref="F36 E37">
    <cfRule type="containsText" dxfId="1" priority="47" operator="containsText" text="[GR]">
      <formula>NOT(ISERROR(SEARCH(("[GR]"),(F36))))</formula>
    </cfRule>
  </conditionalFormatting>
  <conditionalFormatting sqref="F36 E37">
    <cfRule type="expression" dxfId="9" priority="48">
      <formula>REGEXMATCH(F36, "(?i)(ECO|BAN|ENG)")</formula>
    </cfRule>
  </conditionalFormatting>
  <conditionalFormatting sqref="F36 E37">
    <cfRule type="expression" dxfId="1" priority="49">
      <formula>REGEXMATCH(F36, "(?i)(BSH|JI|MFH|MMI|JEH|SKC|EH|IAK|JH|GR|MHI|ABP|SZ)")</formula>
    </cfRule>
  </conditionalFormatting>
  <conditionalFormatting sqref="F36 E37">
    <cfRule type="expression" dxfId="10" priority="50">
      <formula>REGEXMATCH(F36, "(?i)(SHS|MMR|DMA|JC|SAM|MTK|FTN|MFI)")</formula>
    </cfRule>
  </conditionalFormatting>
  <conditionalFormatting sqref="E37">
    <cfRule type="containsText" dxfId="1" priority="51" operator="containsText" text="[IFF]">
      <formula>NOT(ISERROR(SEARCH(("[IFF]"),(E37))))</formula>
    </cfRule>
  </conditionalFormatting>
  <conditionalFormatting sqref="E35">
    <cfRule type="containsText" dxfId="0" priority="52" operator="containsText" text="ENG">
      <formula>NOT(ISERROR(SEARCH(("ENG"),(E35))))</formula>
    </cfRule>
  </conditionalFormatting>
  <conditionalFormatting sqref="E35">
    <cfRule type="containsText" dxfId="1" priority="53" operator="containsText" text="[MAR]">
      <formula>NOT(ISERROR(SEARCH(("[MAR]"),(E35))))</formula>
    </cfRule>
  </conditionalFormatting>
  <conditionalFormatting sqref="E35">
    <cfRule type="containsText" dxfId="1" priority="54" operator="containsText" text="[SKC]">
      <formula>NOT(ISERROR(SEARCH(("[SKC]"),(E35))))</formula>
    </cfRule>
  </conditionalFormatting>
  <conditionalFormatting sqref="E35">
    <cfRule type="containsText" dxfId="2" priority="55" operator="containsText" text="CHE-1262">
      <formula>NOT(ISERROR(SEARCH(("CHE-1262"),(E35))))</formula>
    </cfRule>
  </conditionalFormatting>
  <conditionalFormatting sqref="E35">
    <cfRule type="containsText" dxfId="1" priority="56" operator="containsText" text="[NIM]">
      <formula>NOT(ISERROR(SEARCH(("[NIM]"),(E35))))</formula>
    </cfRule>
  </conditionalFormatting>
  <conditionalFormatting sqref="E35">
    <cfRule type="containsText" dxfId="1" priority="57" operator="containsText" text="[GR]">
      <formula>NOT(ISERROR(SEARCH(("[GR]"),(E35))))</formula>
    </cfRule>
  </conditionalFormatting>
  <conditionalFormatting sqref="E35">
    <cfRule type="containsText" dxfId="3" priority="58" operator="containsText" text="BAN">
      <formula>NOT(ISERROR(SEARCH(("BAN"),(E35))))</formula>
    </cfRule>
  </conditionalFormatting>
  <conditionalFormatting sqref="E35">
    <cfRule type="containsText" dxfId="1" priority="59" operator="containsText" text="[BSH]">
      <formula>NOT(ISERROR(SEARCH(("[BSH]"),(E35))))</formula>
    </cfRule>
  </conditionalFormatting>
  <conditionalFormatting sqref="E35">
    <cfRule type="containsText" dxfId="1" priority="60" operator="containsText" text="[EH]">
      <formula>NOT(ISERROR(SEARCH(("[EH]"),(E35))))</formula>
    </cfRule>
  </conditionalFormatting>
  <conditionalFormatting sqref="E35">
    <cfRule type="containsText" dxfId="1" priority="61" operator="containsText" text="[RUM]">
      <formula>NOT(ISERROR(SEARCH(("[RUM]"),(E35))))</formula>
    </cfRule>
  </conditionalFormatting>
  <conditionalFormatting sqref="E35">
    <cfRule type="containsText" dxfId="3" priority="62" operator="containsText" text="[ECO]">
      <formula>NOT(ISERROR(SEARCH(("[ECO]"),(E35))))</formula>
    </cfRule>
  </conditionalFormatting>
  <conditionalFormatting sqref="E35">
    <cfRule type="containsText" dxfId="1" priority="63" operator="containsText" text="[MAH]">
      <formula>NOT(ISERROR(SEARCH(("[MAH]"),(E35))))</formula>
    </cfRule>
  </conditionalFormatting>
  <conditionalFormatting sqref="E35">
    <cfRule type="containsText" dxfId="1" priority="64" operator="containsText" text="[DD]">
      <formula>NOT(ISERROR(SEARCH(("[DD]"),(E35))))</formula>
    </cfRule>
  </conditionalFormatting>
  <conditionalFormatting sqref="E35">
    <cfRule type="containsText" dxfId="1" priority="65" operator="containsText" text="[JI]">
      <formula>NOT(ISERROR(SEARCH(("[JI]"),(E35))))</formula>
    </cfRule>
  </conditionalFormatting>
  <conditionalFormatting sqref="E35">
    <cfRule type="containsText" dxfId="1" priority="66" operator="containsText" text="[AIM]">
      <formula>NOT(ISERROR(SEARCH(("[AIM]"),(E35))))</formula>
    </cfRule>
  </conditionalFormatting>
  <conditionalFormatting sqref="E35">
    <cfRule type="containsText" dxfId="3" priority="67" operator="containsText" text="ENG">
      <formula>NOT(ISERROR(SEARCH(("ENG"),(E35))))</formula>
    </cfRule>
  </conditionalFormatting>
  <conditionalFormatting sqref="E35">
    <cfRule type="containsText" dxfId="1" priority="68" operator="containsText" text="[MAR]">
      <formula>NOT(ISERROR(SEARCH(("[MAR]"),(E35))))</formula>
    </cfRule>
  </conditionalFormatting>
  <conditionalFormatting sqref="E35">
    <cfRule type="containsText" dxfId="1" priority="69" operator="containsText" text="[SKC]">
      <formula>NOT(ISERROR(SEARCH(("[SKC]"),(E35))))</formula>
    </cfRule>
  </conditionalFormatting>
  <conditionalFormatting sqref="E35">
    <cfRule type="containsText" dxfId="1" priority="70" operator="containsText" text="CHE-1262">
      <formula>NOT(ISERROR(SEARCH(("CHE-1262"),(E35))))</formula>
    </cfRule>
  </conditionalFormatting>
  <conditionalFormatting sqref="E35">
    <cfRule type="containsText" dxfId="1" priority="71" operator="containsText" text="[NIM]">
      <formula>NOT(ISERROR(SEARCH(("[NIM]"),(E35))))</formula>
    </cfRule>
  </conditionalFormatting>
  <conditionalFormatting sqref="E35">
    <cfRule type="containsText" dxfId="3" priority="72" operator="containsText" text="BAN">
      <formula>NOT(ISERROR(SEARCH(("BAN"),(E35))))</formula>
    </cfRule>
  </conditionalFormatting>
  <conditionalFormatting sqref="E35">
    <cfRule type="containsText" dxfId="1" priority="73" operator="containsText" text="[BSH]">
      <formula>NOT(ISERROR(SEARCH(("[BSH]"),(E35))))</formula>
    </cfRule>
  </conditionalFormatting>
  <conditionalFormatting sqref="E35">
    <cfRule type="containsText" dxfId="1" priority="74" operator="containsText" text="[EH]">
      <formula>NOT(ISERROR(SEARCH(("[EH]"),(E35))))</formula>
    </cfRule>
  </conditionalFormatting>
  <conditionalFormatting sqref="E35">
    <cfRule type="containsText" dxfId="1" priority="75" operator="containsText" text="[RUM]">
      <formula>NOT(ISERROR(SEARCH(("[RUM]"),(E35))))</formula>
    </cfRule>
  </conditionalFormatting>
  <conditionalFormatting sqref="E35">
    <cfRule type="containsText" dxfId="3" priority="76" operator="containsText" text="[ECO]">
      <formula>NOT(ISERROR(SEARCH(("[ECO]"),(E35))))</formula>
    </cfRule>
  </conditionalFormatting>
  <conditionalFormatting sqref="E35">
    <cfRule type="containsText" dxfId="1" priority="77" operator="containsText" text="[MAH]">
      <formula>NOT(ISERROR(SEARCH(("[MAH]"),(E35))))</formula>
    </cfRule>
  </conditionalFormatting>
  <conditionalFormatting sqref="E35">
    <cfRule type="containsText" dxfId="1" priority="78" operator="containsText" text="[DD]">
      <formula>NOT(ISERROR(SEARCH(("[DD]"),(E35))))</formula>
    </cfRule>
  </conditionalFormatting>
  <conditionalFormatting sqref="E35">
    <cfRule type="containsText" dxfId="1" priority="79" operator="containsText" text="[JI]">
      <formula>NOT(ISERROR(SEARCH(("[JI]"),(E35))))</formula>
    </cfRule>
  </conditionalFormatting>
  <conditionalFormatting sqref="E35">
    <cfRule type="containsText" dxfId="1" priority="80" operator="containsText" text="[AIM]">
      <formula>NOT(ISERROR(SEARCH(("[AIM]"),(E35))))</formula>
    </cfRule>
  </conditionalFormatting>
  <conditionalFormatting sqref="E35">
    <cfRule type="containsText" dxfId="2" priority="81" operator="containsText" text="[GR]">
      <formula>NOT(ISERROR(SEARCH(("[GR]"),(E35))))</formula>
    </cfRule>
  </conditionalFormatting>
  <conditionalFormatting sqref="E35">
    <cfRule type="containsText" dxfId="3" priority="82" operator="containsText" text="ENG">
      <formula>NOT(ISERROR(SEARCH(("ENG"),(E35))))</formula>
    </cfRule>
  </conditionalFormatting>
  <conditionalFormatting sqref="E35">
    <cfRule type="containsText" dxfId="1" priority="83" operator="containsText" text="[MAR]">
      <formula>NOT(ISERROR(SEARCH(("[MAR]"),(E35))))</formula>
    </cfRule>
  </conditionalFormatting>
  <conditionalFormatting sqref="E35">
    <cfRule type="containsText" dxfId="1" priority="84" operator="containsText" text="[SKC]">
      <formula>NOT(ISERROR(SEARCH(("[SKC]"),(E35))))</formula>
    </cfRule>
  </conditionalFormatting>
  <conditionalFormatting sqref="E35">
    <cfRule type="containsText" dxfId="1" priority="85" operator="containsText" text="CHE-1262">
      <formula>NOT(ISERROR(SEARCH(("CHE-1262"),(E35))))</formula>
    </cfRule>
  </conditionalFormatting>
  <conditionalFormatting sqref="E35">
    <cfRule type="containsText" dxfId="1" priority="86" operator="containsText" text="[NIM]">
      <formula>NOT(ISERROR(SEARCH(("[NIM]"),(E35))))</formula>
    </cfRule>
  </conditionalFormatting>
  <conditionalFormatting sqref="E35">
    <cfRule type="containsText" dxfId="2" priority="87" operator="containsText" text="[GR]">
      <formula>NOT(ISERROR(SEARCH(("[GR]"),(E35))))</formula>
    </cfRule>
  </conditionalFormatting>
  <conditionalFormatting sqref="E35">
    <cfRule type="containsText" dxfId="3" priority="88" operator="containsText" text="BAN">
      <formula>NOT(ISERROR(SEARCH(("BAN"),(E35))))</formula>
    </cfRule>
  </conditionalFormatting>
  <conditionalFormatting sqref="E35">
    <cfRule type="containsText" dxfId="1" priority="89" operator="containsText" text="[BSH]">
      <formula>NOT(ISERROR(SEARCH(("[BSH]"),(E35))))</formula>
    </cfRule>
  </conditionalFormatting>
  <conditionalFormatting sqref="E35">
    <cfRule type="containsText" dxfId="1" priority="90" operator="containsText" text="[EH]">
      <formula>NOT(ISERROR(SEARCH(("[EH]"),(E35))))</formula>
    </cfRule>
  </conditionalFormatting>
  <conditionalFormatting sqref="E35">
    <cfRule type="containsText" dxfId="1" priority="91" operator="containsText" text="[RUM]">
      <formula>NOT(ISERROR(SEARCH(("[RUM]"),(E35))))</formula>
    </cfRule>
  </conditionalFormatting>
  <conditionalFormatting sqref="E35">
    <cfRule type="containsText" dxfId="3" priority="92" operator="containsText" text="[ECO]">
      <formula>NOT(ISERROR(SEARCH(("[ECO]"),(E35))))</formula>
    </cfRule>
  </conditionalFormatting>
  <conditionalFormatting sqref="E35">
    <cfRule type="containsText" dxfId="1" priority="93" operator="containsText" text="[MAH]">
      <formula>NOT(ISERROR(SEARCH(("[MAH]"),(E35))))</formula>
    </cfRule>
  </conditionalFormatting>
  <conditionalFormatting sqref="E35">
    <cfRule type="containsText" dxfId="1" priority="94" operator="containsText" text="[DD]">
      <formula>NOT(ISERROR(SEARCH(("[DD]"),(E35))))</formula>
    </cfRule>
  </conditionalFormatting>
  <conditionalFormatting sqref="E35">
    <cfRule type="containsText" dxfId="1" priority="95" operator="containsText" text="[JI]">
      <formula>NOT(ISERROR(SEARCH(("[JI]"),(E35))))</formula>
    </cfRule>
  </conditionalFormatting>
  <conditionalFormatting sqref="E35">
    <cfRule type="containsText" dxfId="1" priority="96" operator="containsText" text="[AIM]">
      <formula>NOT(ISERROR(SEARCH(("[AIM]"),(E35))))</formula>
    </cfRule>
  </conditionalFormatting>
  <conditionalFormatting sqref="H23 F30">
    <cfRule type="containsText" dxfId="3" priority="97" operator="containsText" text="ENG">
      <formula>NOT(ISERROR(SEARCH(("ENG"),(H23))))</formula>
    </cfRule>
  </conditionalFormatting>
  <conditionalFormatting sqref="H23 F30">
    <cfRule type="containsText" dxfId="1" priority="98" operator="containsText" text="[MAR]">
      <formula>NOT(ISERROR(SEARCH(("[MAR]"),(H23))))</formula>
    </cfRule>
  </conditionalFormatting>
  <conditionalFormatting sqref="H23 F30">
    <cfRule type="containsText" dxfId="1" priority="99" operator="containsText" text="[SKC]">
      <formula>NOT(ISERROR(SEARCH(("[SKC]"),(H23))))</formula>
    </cfRule>
  </conditionalFormatting>
  <conditionalFormatting sqref="H23 F30">
    <cfRule type="containsText" dxfId="1" priority="100" operator="containsText" text="CHE-1262">
      <formula>NOT(ISERROR(SEARCH(("CHE-1262"),(H23))))</formula>
    </cfRule>
  </conditionalFormatting>
  <conditionalFormatting sqref="H23 F30">
    <cfRule type="containsText" dxfId="1" priority="101" operator="containsText" text="[NIM]">
      <formula>NOT(ISERROR(SEARCH(("[NIM]"),(H23))))</formula>
    </cfRule>
  </conditionalFormatting>
  <conditionalFormatting sqref="H23 F30">
    <cfRule type="containsText" dxfId="3" priority="102" operator="containsText" text="BAN">
      <formula>NOT(ISERROR(SEARCH(("BAN"),(H23))))</formula>
    </cfRule>
  </conditionalFormatting>
  <conditionalFormatting sqref="H23 F30">
    <cfRule type="containsText" dxfId="1" priority="103" operator="containsText" text="[BSH]">
      <formula>NOT(ISERROR(SEARCH(("[BSH]"),(H23))))</formula>
    </cfRule>
  </conditionalFormatting>
  <conditionalFormatting sqref="H23 F30">
    <cfRule type="containsText" dxfId="1" priority="104" operator="containsText" text="[EH]">
      <formula>NOT(ISERROR(SEARCH(("[EH]"),(H23))))</formula>
    </cfRule>
  </conditionalFormatting>
  <conditionalFormatting sqref="H23 F30">
    <cfRule type="containsText" dxfId="1" priority="105" operator="containsText" text="[RUM]">
      <formula>NOT(ISERROR(SEARCH(("[RUM]"),(H23))))</formula>
    </cfRule>
  </conditionalFormatting>
  <conditionalFormatting sqref="H23 F30">
    <cfRule type="containsText" dxfId="3" priority="106" operator="containsText" text="[ECO]">
      <formula>NOT(ISERROR(SEARCH(("[ECO]"),(H23))))</formula>
    </cfRule>
  </conditionalFormatting>
  <conditionalFormatting sqref="H23 F30">
    <cfRule type="containsText" dxfId="1" priority="107" operator="containsText" text="[MAH]">
      <formula>NOT(ISERROR(SEARCH(("[MAH]"),(H23))))</formula>
    </cfRule>
  </conditionalFormatting>
  <conditionalFormatting sqref="H23 F30">
    <cfRule type="containsText" dxfId="1" priority="108" operator="containsText" text="[DD]">
      <formula>NOT(ISERROR(SEARCH(("[DD]"),(H23))))</formula>
    </cfRule>
  </conditionalFormatting>
  <conditionalFormatting sqref="H23 F30">
    <cfRule type="containsText" dxfId="1" priority="109" operator="containsText" text="[JI]">
      <formula>NOT(ISERROR(SEARCH(("[JI]"),(H23))))</formula>
    </cfRule>
  </conditionalFormatting>
  <conditionalFormatting sqref="H23 F30">
    <cfRule type="containsText" dxfId="1" priority="110" operator="containsText" text="[AIM]">
      <formula>NOT(ISERROR(SEARCH(("[AIM]"),(H23))))</formula>
    </cfRule>
  </conditionalFormatting>
  <conditionalFormatting sqref="H23 F30">
    <cfRule type="containsText" dxfId="2" priority="111" operator="containsText" text="[GR]">
      <formula>NOT(ISERROR(SEARCH(("[GR]"),(H23))))</formula>
    </cfRule>
  </conditionalFormatting>
  <conditionalFormatting sqref="H23 H43">
    <cfRule type="containsText" dxfId="0" priority="112" operator="containsText" text="ENG">
      <formula>NOT(ISERROR(SEARCH(("ENG"),(H23))))</formula>
    </cfRule>
  </conditionalFormatting>
  <conditionalFormatting sqref="H23 H43">
    <cfRule type="containsText" dxfId="2" priority="113" operator="containsText" text="CHE-1262">
      <formula>NOT(ISERROR(SEARCH(("CHE-1262"),(H23))))</formula>
    </cfRule>
  </conditionalFormatting>
  <conditionalFormatting sqref="H23 H43">
    <cfRule type="containsText" dxfId="1" priority="114" operator="containsText" text="[GR]">
      <formula>NOT(ISERROR(SEARCH(("[GR]"),(H23))))</formula>
    </cfRule>
  </conditionalFormatting>
  <conditionalFormatting sqref="H23 H43">
    <cfRule type="containsText" dxfId="1" priority="115" operator="containsText" text="[KIM]">
      <formula>NOT(ISERROR(SEARCH(("[KIM]"),(H23))))</formula>
    </cfRule>
  </conditionalFormatting>
  <conditionalFormatting sqref="H23 H43">
    <cfRule type="containsText" dxfId="1" priority="116" operator="containsText" text="[AU]">
      <formula>NOT(ISERROR(SEARCH(("[AU]"),(H23))))</formula>
    </cfRule>
  </conditionalFormatting>
  <conditionalFormatting sqref="H23 H43">
    <cfRule type="containsText" dxfId="1" priority="117" operator="containsText" text="[IFF]">
      <formula>NOT(ISERROR(SEARCH(("[IFF]"),(H23))))</formula>
    </cfRule>
  </conditionalFormatting>
  <conditionalFormatting sqref="H23 H43">
    <cfRule type="containsText" dxfId="1" priority="118" operator="containsText" text="[AT]">
      <formula>NOT(ISERROR(SEARCH(("[AT]"),(H23))))</formula>
    </cfRule>
  </conditionalFormatting>
  <conditionalFormatting sqref="H23 H43">
    <cfRule type="containsText" dxfId="1" priority="119" operator="containsText" text="[MKS]">
      <formula>NOT(ISERROR(SEARCH(("[MKS]"),(H23))))</formula>
    </cfRule>
  </conditionalFormatting>
  <conditionalFormatting sqref="H23 H43">
    <cfRule type="containsText" dxfId="1" priority="120" operator="containsText" text="[DMA]">
      <formula>NOT(ISERROR(SEARCH(("[DMA]"),(H23))))</formula>
    </cfRule>
  </conditionalFormatting>
  <conditionalFormatting sqref="H23 H43">
    <cfRule type="containsText" dxfId="1" priority="121" operator="containsText" text="[NIS]">
      <formula>NOT(ISERROR(SEARCH(("[NIS]"),(H23))))</formula>
    </cfRule>
  </conditionalFormatting>
  <conditionalFormatting sqref="H23 H43">
    <cfRule type="containsText" dxfId="1" priority="122" operator="containsText" text="[PRC]">
      <formula>NOT(ISERROR(SEARCH(("[PRC]"),(H23))))</formula>
    </cfRule>
  </conditionalFormatting>
  <conditionalFormatting sqref="H43">
    <cfRule type="containsText" dxfId="3" priority="123" operator="containsText" text="ENG">
      <formula>NOT(ISERROR(SEARCH(("ENG"),(H43))))</formula>
    </cfRule>
  </conditionalFormatting>
  <conditionalFormatting sqref="H43">
    <cfRule type="containsText" dxfId="1" priority="124" operator="containsText" text="[MAR]">
      <formula>NOT(ISERROR(SEARCH(("[MAR]"),(H43))))</formula>
    </cfRule>
  </conditionalFormatting>
  <conditionalFormatting sqref="H43">
    <cfRule type="containsText" dxfId="1" priority="125" operator="containsText" text="[SKC]">
      <formula>NOT(ISERROR(SEARCH(("[SKC]"),(H43))))</formula>
    </cfRule>
  </conditionalFormatting>
  <conditionalFormatting sqref="H43">
    <cfRule type="containsText" dxfId="1" priority="126" operator="containsText" text="CHE-1262">
      <formula>NOT(ISERROR(SEARCH(("CHE-1262"),(H43))))</formula>
    </cfRule>
  </conditionalFormatting>
  <conditionalFormatting sqref="H43">
    <cfRule type="containsText" dxfId="1" priority="127" operator="containsText" text="[NIM]">
      <formula>NOT(ISERROR(SEARCH(("[NIM]"),(H43))))</formula>
    </cfRule>
  </conditionalFormatting>
  <conditionalFormatting sqref="H43">
    <cfRule type="containsText" dxfId="2" priority="128" operator="containsText" text="[GR]">
      <formula>NOT(ISERROR(SEARCH(("[GR]"),(H43))))</formula>
    </cfRule>
  </conditionalFormatting>
  <conditionalFormatting sqref="H43">
    <cfRule type="containsText" dxfId="3" priority="129" operator="containsText" text="BAN">
      <formula>NOT(ISERROR(SEARCH(("BAN"),(H43))))</formula>
    </cfRule>
  </conditionalFormatting>
  <conditionalFormatting sqref="H43">
    <cfRule type="containsText" dxfId="1" priority="130" operator="containsText" text="[BSH]">
      <formula>NOT(ISERROR(SEARCH(("[BSH]"),(H43))))</formula>
    </cfRule>
  </conditionalFormatting>
  <conditionalFormatting sqref="H43">
    <cfRule type="containsText" dxfId="1" priority="131" operator="containsText" text="[EH]">
      <formula>NOT(ISERROR(SEARCH(("[EH]"),(H43))))</formula>
    </cfRule>
  </conditionalFormatting>
  <conditionalFormatting sqref="H43">
    <cfRule type="containsText" dxfId="1" priority="132" operator="containsText" text="[RUM]">
      <formula>NOT(ISERROR(SEARCH(("[RUM]"),(H43))))</formula>
    </cfRule>
  </conditionalFormatting>
  <conditionalFormatting sqref="H43">
    <cfRule type="containsText" dxfId="3" priority="133" operator="containsText" text="[ECO]">
      <formula>NOT(ISERROR(SEARCH(("[ECO]"),(H43))))</formula>
    </cfRule>
  </conditionalFormatting>
  <conditionalFormatting sqref="H43">
    <cfRule type="containsText" dxfId="1" priority="134" operator="containsText" text="[MAH]">
      <formula>NOT(ISERROR(SEARCH(("[MAH]"),(H43))))</formula>
    </cfRule>
  </conditionalFormatting>
  <conditionalFormatting sqref="H43">
    <cfRule type="containsText" dxfId="1" priority="135" operator="containsText" text="[DD]">
      <formula>NOT(ISERROR(SEARCH(("[DD]"),(H43))))</formula>
    </cfRule>
  </conditionalFormatting>
  <conditionalFormatting sqref="H43">
    <cfRule type="containsText" dxfId="1" priority="136" operator="containsText" text="[JI]">
      <formula>NOT(ISERROR(SEARCH(("[JI]"),(H43))))</formula>
    </cfRule>
  </conditionalFormatting>
  <conditionalFormatting sqref="H43">
    <cfRule type="containsText" dxfId="1" priority="137" operator="containsText" text="[AIM]">
      <formula>NOT(ISERROR(SEARCH(("[AIM]"),(H43))))</formula>
    </cfRule>
  </conditionalFormatting>
  <conditionalFormatting sqref="H23 H43">
    <cfRule type="containsText" dxfId="1" priority="138" operator="containsText" text="[NEW1]">
      <formula>NOT(ISERROR(SEARCH(("[NEW1]"),(H23))))</formula>
    </cfRule>
  </conditionalFormatting>
  <conditionalFormatting sqref="D14 J38">
    <cfRule type="containsText" dxfId="3" priority="139" operator="containsText" text="ENG">
      <formula>NOT(ISERROR(SEARCH(("ENG"),(D14))))</formula>
    </cfRule>
  </conditionalFormatting>
  <conditionalFormatting sqref="D14 J38">
    <cfRule type="containsText" dxfId="1" priority="140" operator="containsText" text="[MAR]">
      <formula>NOT(ISERROR(SEARCH(("[MAR]"),(D14))))</formula>
    </cfRule>
  </conditionalFormatting>
  <conditionalFormatting sqref="D14 J38">
    <cfRule type="containsText" dxfId="1" priority="141" operator="containsText" text="[SKC]">
      <formula>NOT(ISERROR(SEARCH(("[SKC]"),(D14))))</formula>
    </cfRule>
  </conditionalFormatting>
  <conditionalFormatting sqref="D14 J38">
    <cfRule type="containsText" dxfId="1" priority="142" operator="containsText" text="CHE-1262">
      <formula>NOT(ISERROR(SEARCH(("CHE-1262"),(D14))))</formula>
    </cfRule>
  </conditionalFormatting>
  <conditionalFormatting sqref="D14 J38">
    <cfRule type="containsText" dxfId="1" priority="143" operator="containsText" text="[NIM]">
      <formula>NOT(ISERROR(SEARCH(("[NIM]"),(D14))))</formula>
    </cfRule>
  </conditionalFormatting>
  <conditionalFormatting sqref="D14 J38">
    <cfRule type="containsText" dxfId="2" priority="144" operator="containsText" text="[GR]">
      <formula>NOT(ISERROR(SEARCH(("[GR]"),(D14))))</formula>
    </cfRule>
  </conditionalFormatting>
  <conditionalFormatting sqref="D14 J38">
    <cfRule type="containsText" dxfId="3" priority="145" operator="containsText" text="BAN">
      <formula>NOT(ISERROR(SEARCH(("BAN"),(D14))))</formula>
    </cfRule>
  </conditionalFormatting>
  <conditionalFormatting sqref="D14 J38">
    <cfRule type="containsText" dxfId="1" priority="146" operator="containsText" text="[BSH]">
      <formula>NOT(ISERROR(SEARCH(("[BSH]"),(D14))))</formula>
    </cfRule>
  </conditionalFormatting>
  <conditionalFormatting sqref="D14 J38">
    <cfRule type="containsText" dxfId="1" priority="147" operator="containsText" text="[EH]">
      <formula>NOT(ISERROR(SEARCH(("[EH]"),(D14))))</formula>
    </cfRule>
  </conditionalFormatting>
  <conditionalFormatting sqref="D14 J38">
    <cfRule type="containsText" dxfId="1" priority="148" operator="containsText" text="[RUM]">
      <formula>NOT(ISERROR(SEARCH(("[RUM]"),(D14))))</formula>
    </cfRule>
  </conditionalFormatting>
  <conditionalFormatting sqref="D14 J38">
    <cfRule type="containsText" dxfId="3" priority="149" operator="containsText" text="[ECO]">
      <formula>NOT(ISERROR(SEARCH(("[ECO]"),(D14))))</formula>
    </cfRule>
  </conditionalFormatting>
  <conditionalFormatting sqref="D14 J38">
    <cfRule type="containsText" dxfId="1" priority="150" operator="containsText" text="[MAH]">
      <formula>NOT(ISERROR(SEARCH(("[MAH]"),(D14))))</formula>
    </cfRule>
  </conditionalFormatting>
  <conditionalFormatting sqref="D14 J38">
    <cfRule type="containsText" dxfId="1" priority="151" operator="containsText" text="[DD]">
      <formula>NOT(ISERROR(SEARCH(("[DD]"),(D14))))</formula>
    </cfRule>
  </conditionalFormatting>
  <conditionalFormatting sqref="D14 J38">
    <cfRule type="containsText" dxfId="1" priority="152" operator="containsText" text="[JI]">
      <formula>NOT(ISERROR(SEARCH(("[JI]"),(D14))))</formula>
    </cfRule>
  </conditionalFormatting>
  <conditionalFormatting sqref="D14 J38">
    <cfRule type="containsText" dxfId="1" priority="153" operator="containsText" text="[AIM]">
      <formula>NOT(ISERROR(SEARCH(("[AIM]"),(D14))))</formula>
    </cfRule>
  </conditionalFormatting>
  <conditionalFormatting sqref="J38">
    <cfRule type="containsText" dxfId="1" priority="154" operator="containsText" text="[KIM]">
      <formula>NOT(ISERROR(SEARCH(("[KIM]"),(J38))))</formula>
    </cfRule>
  </conditionalFormatting>
  <conditionalFormatting sqref="J38">
    <cfRule type="containsText" dxfId="1" priority="155" operator="containsText" text="[IFF]">
      <formula>NOT(ISERROR(SEARCH(("[IFF]"),(J38))))</formula>
    </cfRule>
  </conditionalFormatting>
  <conditionalFormatting sqref="J38">
    <cfRule type="containsText" dxfId="1" priority="156" operator="containsText" text="[AT]">
      <formula>NOT(ISERROR(SEARCH(("[AT]"),(J38))))</formula>
    </cfRule>
  </conditionalFormatting>
  <conditionalFormatting sqref="J38">
    <cfRule type="containsText" dxfId="1" priority="157" operator="containsText" text="[MKS]">
      <formula>NOT(ISERROR(SEARCH(("[MKS]"),(J38))))</formula>
    </cfRule>
  </conditionalFormatting>
  <conditionalFormatting sqref="J38">
    <cfRule type="containsText" dxfId="1" priority="158" operator="containsText" text="[DMA]">
      <formula>NOT(ISERROR(SEARCH(("[DMA]"),(J38))))</formula>
    </cfRule>
  </conditionalFormatting>
  <conditionalFormatting sqref="J38">
    <cfRule type="containsText" dxfId="1" priority="159" operator="containsText" text="[PRC]">
      <formula>NOT(ISERROR(SEARCH(("[PRC]"),(J38))))</formula>
    </cfRule>
  </conditionalFormatting>
  <conditionalFormatting sqref="J38">
    <cfRule type="containsText" dxfId="1" priority="160" operator="containsText" text="[NEW1]">
      <formula>NOT(ISERROR(SEARCH(("[NEW1]"),(J38))))</formula>
    </cfRule>
  </conditionalFormatting>
  <conditionalFormatting sqref="J38">
    <cfRule type="containsText" dxfId="0" priority="161" operator="containsText" text="ENG">
      <formula>NOT(ISERROR(SEARCH(("ENG"),(J38))))</formula>
    </cfRule>
  </conditionalFormatting>
  <conditionalFormatting sqref="J38">
    <cfRule type="containsText" dxfId="2" priority="162" operator="containsText" text="CHE-1262">
      <formula>NOT(ISERROR(SEARCH(("CHE-1262"),(J38))))</formula>
    </cfRule>
  </conditionalFormatting>
  <conditionalFormatting sqref="J38">
    <cfRule type="containsText" dxfId="1" priority="163" operator="containsText" text="[GR]">
      <formula>NOT(ISERROR(SEARCH(("[GR]"),(J38))))</formula>
    </cfRule>
  </conditionalFormatting>
  <conditionalFormatting sqref="J38">
    <cfRule type="containsText" dxfId="1" priority="164" operator="containsText" text="[AU]">
      <formula>NOT(ISERROR(SEARCH(("[AU]"),(J38))))</formula>
    </cfRule>
  </conditionalFormatting>
  <conditionalFormatting sqref="J38">
    <cfRule type="containsText" dxfId="1" priority="165" operator="containsText" text="[NIS]">
      <formula>NOT(ISERROR(SEARCH(("[NIS]"),(J38))))</formula>
    </cfRule>
  </conditionalFormatting>
  <conditionalFormatting sqref="E39">
    <cfRule type="containsText" dxfId="3" priority="166" operator="containsText" text="ENG">
      <formula>NOT(ISERROR(SEARCH(("ENG"),(E39))))</formula>
    </cfRule>
  </conditionalFormatting>
  <conditionalFormatting sqref="E39">
    <cfRule type="containsText" dxfId="1" priority="167" operator="containsText" text="[MAR]">
      <formula>NOT(ISERROR(SEARCH(("[MAR]"),(E39))))</formula>
    </cfRule>
  </conditionalFormatting>
  <conditionalFormatting sqref="E39">
    <cfRule type="containsText" dxfId="1" priority="168" operator="containsText" text="[SKC]">
      <formula>NOT(ISERROR(SEARCH(("[SKC]"),(E39))))</formula>
    </cfRule>
  </conditionalFormatting>
  <conditionalFormatting sqref="E39">
    <cfRule type="containsText" dxfId="1" priority="169" operator="containsText" text="CHE-1262">
      <formula>NOT(ISERROR(SEARCH(("CHE-1262"),(E39))))</formula>
    </cfRule>
  </conditionalFormatting>
  <conditionalFormatting sqref="E39">
    <cfRule type="containsText" dxfId="1" priority="170" operator="containsText" text="[NIM]">
      <formula>NOT(ISERROR(SEARCH(("[NIM]"),(E39))))</formula>
    </cfRule>
  </conditionalFormatting>
  <conditionalFormatting sqref="E39">
    <cfRule type="containsText" dxfId="2" priority="171" operator="containsText" text="[GR]">
      <formula>NOT(ISERROR(SEARCH(("[GR]"),(E39))))</formula>
    </cfRule>
  </conditionalFormatting>
  <conditionalFormatting sqref="E39">
    <cfRule type="containsText" dxfId="3" priority="172" operator="containsText" text="BAN">
      <formula>NOT(ISERROR(SEARCH(("BAN"),(E39))))</formula>
    </cfRule>
  </conditionalFormatting>
  <conditionalFormatting sqref="E39">
    <cfRule type="containsText" dxfId="1" priority="173" operator="containsText" text="[BSH]">
      <formula>NOT(ISERROR(SEARCH(("[BSH]"),(E39))))</formula>
    </cfRule>
  </conditionalFormatting>
  <conditionalFormatting sqref="E39">
    <cfRule type="containsText" dxfId="1" priority="174" operator="containsText" text="[EH]">
      <formula>NOT(ISERROR(SEARCH(("[EH]"),(E39))))</formula>
    </cfRule>
  </conditionalFormatting>
  <conditionalFormatting sqref="E39">
    <cfRule type="containsText" dxfId="1" priority="175" operator="containsText" text="[RUM]">
      <formula>NOT(ISERROR(SEARCH(("[RUM]"),(E39))))</formula>
    </cfRule>
  </conditionalFormatting>
  <conditionalFormatting sqref="E39">
    <cfRule type="containsText" dxfId="3" priority="176" operator="containsText" text="[ECO]">
      <formula>NOT(ISERROR(SEARCH(("[ECO]"),(E39))))</formula>
    </cfRule>
  </conditionalFormatting>
  <conditionalFormatting sqref="E39">
    <cfRule type="containsText" dxfId="1" priority="177" operator="containsText" text="[MAH]">
      <formula>NOT(ISERROR(SEARCH(("[MAH]"),(E39))))</formula>
    </cfRule>
  </conditionalFormatting>
  <conditionalFormatting sqref="E39">
    <cfRule type="containsText" dxfId="1" priority="178" operator="containsText" text="[DD]">
      <formula>NOT(ISERROR(SEARCH(("[DD]"),(E39))))</formula>
    </cfRule>
  </conditionalFormatting>
  <conditionalFormatting sqref="E39">
    <cfRule type="containsText" dxfId="1" priority="179" operator="containsText" text="[JI]">
      <formula>NOT(ISERROR(SEARCH(("[JI]"),(E39))))</formula>
    </cfRule>
  </conditionalFormatting>
  <conditionalFormatting sqref="E39">
    <cfRule type="containsText" dxfId="1" priority="180" operator="containsText" text="[AIM]">
      <formula>NOT(ISERROR(SEARCH(("[AIM]"),(E39))))</formula>
    </cfRule>
  </conditionalFormatting>
  <conditionalFormatting sqref="E39">
    <cfRule type="containsText" dxfId="0" priority="181" operator="containsText" text="ENG">
      <formula>NOT(ISERROR(SEARCH(("ENG"),(E39))))</formula>
    </cfRule>
  </conditionalFormatting>
  <conditionalFormatting sqref="E39">
    <cfRule type="containsText" dxfId="2" priority="182" operator="containsText" text="CHE-1262">
      <formula>NOT(ISERROR(SEARCH(("CHE-1262"),(E39))))</formula>
    </cfRule>
  </conditionalFormatting>
  <conditionalFormatting sqref="E39">
    <cfRule type="containsText" dxfId="1" priority="183" operator="containsText" text="[GR]">
      <formula>NOT(ISERROR(SEARCH(("[GR]"),(E39))))</formula>
    </cfRule>
  </conditionalFormatting>
  <conditionalFormatting sqref="E39">
    <cfRule type="containsText" dxfId="1" priority="184" operator="containsText" text="[KIM]">
      <formula>NOT(ISERROR(SEARCH(("[KIM]"),(E39))))</formula>
    </cfRule>
  </conditionalFormatting>
  <conditionalFormatting sqref="E39">
    <cfRule type="containsText" dxfId="1" priority="185" operator="containsText" text="[AU]">
      <formula>NOT(ISERROR(SEARCH(("[AU]"),(E39))))</formula>
    </cfRule>
  </conditionalFormatting>
  <conditionalFormatting sqref="E39">
    <cfRule type="containsText" dxfId="1" priority="186" operator="containsText" text="[IFF]">
      <formula>NOT(ISERROR(SEARCH(("[IFF]"),(E39))))</formula>
    </cfRule>
  </conditionalFormatting>
  <conditionalFormatting sqref="E39">
    <cfRule type="containsText" dxfId="1" priority="187" operator="containsText" text="[AT]">
      <formula>NOT(ISERROR(SEARCH(("[AT]"),(E39))))</formula>
    </cfRule>
  </conditionalFormatting>
  <conditionalFormatting sqref="E39">
    <cfRule type="containsText" dxfId="1" priority="188" operator="containsText" text="[MKS]">
      <formula>NOT(ISERROR(SEARCH(("[MKS]"),(E39))))</formula>
    </cfRule>
  </conditionalFormatting>
  <conditionalFormatting sqref="E39">
    <cfRule type="containsText" dxfId="1" priority="189" operator="containsText" text="[DMA]">
      <formula>NOT(ISERROR(SEARCH(("[DMA]"),(E39))))</formula>
    </cfRule>
  </conditionalFormatting>
  <conditionalFormatting sqref="E39">
    <cfRule type="containsText" dxfId="1" priority="190" operator="containsText" text="[NIS]">
      <formula>NOT(ISERROR(SEARCH(("[NIS]"),(E39))))</formula>
    </cfRule>
  </conditionalFormatting>
  <conditionalFormatting sqref="E39">
    <cfRule type="containsText" dxfId="1" priority="191" operator="containsText" text="[PRC]">
      <formula>NOT(ISERROR(SEARCH(("[PRC]"),(E39))))</formula>
    </cfRule>
  </conditionalFormatting>
  <conditionalFormatting sqref="E39">
    <cfRule type="containsText" dxfId="1" priority="192" operator="containsText" text="[NEW1]">
      <formula>NOT(ISERROR(SEARCH(("[NEW1]"),(E39))))</formula>
    </cfRule>
  </conditionalFormatting>
  <conditionalFormatting sqref="F20 H20">
    <cfRule type="containsText" dxfId="1" priority="193" operator="containsText" text="[PRC]">
      <formula>NOT(ISERROR(SEARCH(("[PRC]"),(F20))))</formula>
    </cfRule>
  </conditionalFormatting>
  <conditionalFormatting sqref="F20 H20">
    <cfRule type="containsText" dxfId="1" priority="194" operator="containsText" text="[AIM]">
      <formula>NOT(ISERROR(SEARCH(("[AIM]"),(F20))))</formula>
    </cfRule>
  </conditionalFormatting>
  <conditionalFormatting sqref="F20 H20">
    <cfRule type="containsText" dxfId="1" priority="195" operator="containsText" text="[NIS]">
      <formula>NOT(ISERROR(SEARCH(("[NIS]"),(F20))))</formula>
    </cfRule>
  </conditionalFormatting>
  <conditionalFormatting sqref="F20 H20">
    <cfRule type="containsText" dxfId="1" priority="196" operator="containsText" text="[DMA]">
      <formula>NOT(ISERROR(SEARCH(("[DMA]"),(F20))))</formula>
    </cfRule>
  </conditionalFormatting>
  <conditionalFormatting sqref="F20 H20">
    <cfRule type="containsText" dxfId="1" priority="197" operator="containsText" text="[MKS]">
      <formula>NOT(ISERROR(SEARCH(("[MKS]"),(F20))))</formula>
    </cfRule>
  </conditionalFormatting>
  <conditionalFormatting sqref="F20 H20">
    <cfRule type="containsText" dxfId="1" priority="198" operator="containsText" text="[AT]">
      <formula>NOT(ISERROR(SEARCH(("[AT]"),(F20))))</formula>
    </cfRule>
  </conditionalFormatting>
  <conditionalFormatting sqref="F20 H20">
    <cfRule type="containsText" dxfId="1" priority="199" operator="containsText" text="[IFF]">
      <formula>NOT(ISERROR(SEARCH(("[IFF]"),(F20))))</formula>
    </cfRule>
  </conditionalFormatting>
  <conditionalFormatting sqref="F20 H20">
    <cfRule type="containsText" dxfId="1" priority="200" operator="containsText" text="[AU]">
      <formula>NOT(ISERROR(SEARCH(("[AU]"),(F20))))</formula>
    </cfRule>
  </conditionalFormatting>
  <conditionalFormatting sqref="F20 H20">
    <cfRule type="containsText" dxfId="1" priority="201" operator="containsText" text="[KIM]">
      <formula>NOT(ISERROR(SEARCH(("[KIM]"),(F20))))</formula>
    </cfRule>
  </conditionalFormatting>
  <conditionalFormatting sqref="F20 H20">
    <cfRule type="containsText" dxfId="1" priority="202" operator="containsText" text="[JI]">
      <formula>NOT(ISERROR(SEARCH(("[JI]"),(F20))))</formula>
    </cfRule>
  </conditionalFormatting>
  <conditionalFormatting sqref="F20 H20">
    <cfRule type="containsText" dxfId="1" priority="203" operator="containsText" text="[DD]">
      <formula>NOT(ISERROR(SEARCH(("[DD]"),(F20))))</formula>
    </cfRule>
  </conditionalFormatting>
  <conditionalFormatting sqref="F20 H20">
    <cfRule type="containsText" dxfId="1" priority="204" operator="containsText" text="[MAH]">
      <formula>NOT(ISERROR(SEARCH(("[MAH]"),(F20))))</formula>
    </cfRule>
  </conditionalFormatting>
  <conditionalFormatting sqref="F20 H20">
    <cfRule type="containsText" dxfId="3" priority="205" operator="containsText" text="[ECO]">
      <formula>NOT(ISERROR(SEARCH(("[ECO]"),(F20))))</formula>
    </cfRule>
  </conditionalFormatting>
  <conditionalFormatting sqref="F20 H20">
    <cfRule type="containsText" dxfId="1" priority="206" operator="containsText" text="[RUM]">
      <formula>NOT(ISERROR(SEARCH(("[RUM]"),(F20))))</formula>
    </cfRule>
  </conditionalFormatting>
  <conditionalFormatting sqref="F20 H20">
    <cfRule type="containsText" dxfId="1" priority="207" operator="containsText" text="[EH]">
      <formula>NOT(ISERROR(SEARCH(("[EH]"),(F20))))</formula>
    </cfRule>
  </conditionalFormatting>
  <conditionalFormatting sqref="F20 H20">
    <cfRule type="containsText" dxfId="1" priority="208" operator="containsText" text="[BSH]">
      <formula>NOT(ISERROR(SEARCH(("[BSH]"),(F20))))</formula>
    </cfRule>
  </conditionalFormatting>
  <conditionalFormatting sqref="F20 H20">
    <cfRule type="containsText" dxfId="3" priority="209" operator="containsText" text="BAN">
      <formula>NOT(ISERROR(SEARCH(("BAN"),(F20))))</formula>
    </cfRule>
  </conditionalFormatting>
  <conditionalFormatting sqref="F20 H20">
    <cfRule type="containsText" dxfId="1" priority="210" operator="containsText" text="[GR]">
      <formula>NOT(ISERROR(SEARCH(("[GR]"),(F20))))</formula>
    </cfRule>
  </conditionalFormatting>
  <conditionalFormatting sqref="F20 H20">
    <cfRule type="containsText" dxfId="1" priority="211" operator="containsText" text="[NIM]">
      <formula>NOT(ISERROR(SEARCH(("[NIM]"),(F20))))</formula>
    </cfRule>
  </conditionalFormatting>
  <conditionalFormatting sqref="F20 H20">
    <cfRule type="containsText" dxfId="1" priority="212" operator="containsText" text="CHE-1262">
      <formula>NOT(ISERROR(SEARCH(("CHE-1262"),(F20))))</formula>
    </cfRule>
  </conditionalFormatting>
  <conditionalFormatting sqref="F20 H20">
    <cfRule type="containsText" dxfId="1" priority="213" operator="containsText" text="[SKC]">
      <formula>NOT(ISERROR(SEARCH(("[SKC]"),(F20))))</formula>
    </cfRule>
  </conditionalFormatting>
  <conditionalFormatting sqref="F20 H20">
    <cfRule type="containsText" dxfId="1" priority="214" operator="containsText" text="[MAR]">
      <formula>NOT(ISERROR(SEARCH(("[MAR]"),(F20))))</formula>
    </cfRule>
  </conditionalFormatting>
  <conditionalFormatting sqref="F20 H20 H23">
    <cfRule type="colorScale" priority="215">
      <colorScale>
        <cfvo type="min"/>
        <cfvo type="max"/>
        <color rgb="FFFFFFFF"/>
        <color rgb="FF57BB8A"/>
      </colorScale>
    </cfRule>
  </conditionalFormatting>
  <conditionalFormatting sqref="F20 H20">
    <cfRule type="containsText" dxfId="2" priority="216" operator="containsText" text="[GR]">
      <formula>NOT(ISERROR(SEARCH(("[GR]"),(F20))))</formula>
    </cfRule>
  </conditionalFormatting>
  <conditionalFormatting sqref="F20 H20">
    <cfRule type="containsText" dxfId="3" priority="217" operator="containsText" text="ENG">
      <formula>NOT(ISERROR(SEARCH(("ENG"),(F20))))</formula>
    </cfRule>
  </conditionalFormatting>
  <conditionalFormatting sqref="F20 H20">
    <cfRule type="containsText" dxfId="1" priority="218" operator="containsText" text="CHE-1262">
      <formula>NOT(ISERROR(SEARCH(("CHE-1262"),(F20))))</formula>
    </cfRule>
  </conditionalFormatting>
  <conditionalFormatting sqref="F20 H20">
    <cfRule type="containsText" dxfId="1" priority="219" operator="containsText" text="[AIM]">
      <formula>NOT(ISERROR(SEARCH(("[AIM]"),(F20))))</formula>
    </cfRule>
  </conditionalFormatting>
  <conditionalFormatting sqref="F20 H20">
    <cfRule type="containsText" dxfId="1" priority="220" operator="containsText" text="[JI]">
      <formula>NOT(ISERROR(SEARCH(("[JI]"),(F20))))</formula>
    </cfRule>
  </conditionalFormatting>
  <conditionalFormatting sqref="F20 H20">
    <cfRule type="containsText" dxfId="1" priority="221" operator="containsText" text="[DD]">
      <formula>NOT(ISERROR(SEARCH(("[DD]"),(F20))))</formula>
    </cfRule>
  </conditionalFormatting>
  <conditionalFormatting sqref="F20 H20">
    <cfRule type="containsText" dxfId="1" priority="222" operator="containsText" text="[MAH]">
      <formula>NOT(ISERROR(SEARCH(("[MAH]"),(F20))))</formula>
    </cfRule>
  </conditionalFormatting>
  <conditionalFormatting sqref="F20 H20">
    <cfRule type="containsText" dxfId="3" priority="223" operator="containsText" text="[ECO]">
      <formula>NOT(ISERROR(SEARCH(("[ECO]"),(F20))))</formula>
    </cfRule>
  </conditionalFormatting>
  <conditionalFormatting sqref="F20 H20">
    <cfRule type="containsText" dxfId="1" priority="224" operator="containsText" text="[RUM]">
      <formula>NOT(ISERROR(SEARCH(("[RUM]"),(F20))))</formula>
    </cfRule>
  </conditionalFormatting>
  <conditionalFormatting sqref="F20 H20">
    <cfRule type="containsText" dxfId="1" priority="225" operator="containsText" text="[EH]">
      <formula>NOT(ISERROR(SEARCH(("[EH]"),(F20))))</formula>
    </cfRule>
  </conditionalFormatting>
  <conditionalFormatting sqref="F20 H20">
    <cfRule type="containsText" dxfId="1" priority="226" operator="containsText" text="[BSH]">
      <formula>NOT(ISERROR(SEARCH(("[BSH]"),(F20))))</formula>
    </cfRule>
  </conditionalFormatting>
  <conditionalFormatting sqref="F20 H20">
    <cfRule type="containsText" dxfId="3" priority="227" operator="containsText" text="BAN">
      <formula>NOT(ISERROR(SEARCH(("BAN"),(F20))))</formula>
    </cfRule>
  </conditionalFormatting>
  <conditionalFormatting sqref="F20 H20">
    <cfRule type="containsText" dxfId="1" priority="228" operator="containsText" text="[NIM]">
      <formula>NOT(ISERROR(SEARCH(("[NIM]"),(F20))))</formula>
    </cfRule>
  </conditionalFormatting>
  <conditionalFormatting sqref="F20 H20">
    <cfRule type="containsText" dxfId="1" priority="229" operator="containsText" text="[SKC]">
      <formula>NOT(ISERROR(SEARCH(("[SKC]"),(F20))))</formula>
    </cfRule>
  </conditionalFormatting>
  <conditionalFormatting sqref="F20 H20">
    <cfRule type="containsText" dxfId="1" priority="230" operator="containsText" text="[MAR]">
      <formula>NOT(ISERROR(SEARCH(("[MAR]"),(F20))))</formula>
    </cfRule>
  </conditionalFormatting>
  <conditionalFormatting sqref="E11 H13 F17">
    <cfRule type="containsText" dxfId="3" priority="231" operator="containsText" text="ENG">
      <formula>NOT(ISERROR(SEARCH(("ENG"),(E11))))</formula>
    </cfRule>
  </conditionalFormatting>
  <conditionalFormatting sqref="E11 H13 F17">
    <cfRule type="containsText" dxfId="1" priority="232" operator="containsText" text="[MAR]">
      <formula>NOT(ISERROR(SEARCH(("[MAR]"),(E11))))</formula>
    </cfRule>
  </conditionalFormatting>
  <conditionalFormatting sqref="E11 H13 F17">
    <cfRule type="containsText" dxfId="1" priority="233" operator="containsText" text="[SKC]">
      <formula>NOT(ISERROR(SEARCH(("[SKC]"),(E11))))</formula>
    </cfRule>
  </conditionalFormatting>
  <conditionalFormatting sqref="E11 H13 F17">
    <cfRule type="containsText" dxfId="1" priority="234" operator="containsText" text="CHE-1262">
      <formula>NOT(ISERROR(SEARCH(("CHE-1262"),(E11))))</formula>
    </cfRule>
  </conditionalFormatting>
  <conditionalFormatting sqref="E11 H13 F17">
    <cfRule type="containsText" dxfId="1" priority="235" operator="containsText" text="[NIM]">
      <formula>NOT(ISERROR(SEARCH(("[NIM]"),(E11))))</formula>
    </cfRule>
  </conditionalFormatting>
  <conditionalFormatting sqref="E11 H13 F17">
    <cfRule type="containsText" dxfId="3" priority="236" operator="containsText" text="BAN">
      <formula>NOT(ISERROR(SEARCH(("BAN"),(E11))))</formula>
    </cfRule>
  </conditionalFormatting>
  <conditionalFormatting sqref="E11 H13 F17">
    <cfRule type="containsText" dxfId="1" priority="237" operator="containsText" text="[BSH]">
      <formula>NOT(ISERROR(SEARCH(("[BSH]"),(E11))))</formula>
    </cfRule>
  </conditionalFormatting>
  <conditionalFormatting sqref="E11 H13 F17">
    <cfRule type="containsText" dxfId="1" priority="238" operator="containsText" text="[EH]">
      <formula>NOT(ISERROR(SEARCH(("[EH]"),(E11))))</formula>
    </cfRule>
  </conditionalFormatting>
  <conditionalFormatting sqref="E11 H13 F17">
    <cfRule type="containsText" dxfId="1" priority="239" operator="containsText" text="[RUM]">
      <formula>NOT(ISERROR(SEARCH(("[RUM]"),(E11))))</formula>
    </cfRule>
  </conditionalFormatting>
  <conditionalFormatting sqref="E11 H13 F17">
    <cfRule type="containsText" dxfId="3" priority="240" operator="containsText" text="[ECO]">
      <formula>NOT(ISERROR(SEARCH(("[ECO]"),(E11))))</formula>
    </cfRule>
  </conditionalFormatting>
  <conditionalFormatting sqref="E11 H13 F17">
    <cfRule type="containsText" dxfId="1" priority="241" operator="containsText" text="[MAH]">
      <formula>NOT(ISERROR(SEARCH(("[MAH]"),(E11))))</formula>
    </cfRule>
  </conditionalFormatting>
  <conditionalFormatting sqref="E11 H13 F17">
    <cfRule type="containsText" dxfId="1" priority="242" operator="containsText" text="[DD]">
      <formula>NOT(ISERROR(SEARCH(("[DD]"),(E11))))</formula>
    </cfRule>
  </conditionalFormatting>
  <conditionalFormatting sqref="E11 H13 F17">
    <cfRule type="containsText" dxfId="1" priority="243" operator="containsText" text="[JI]">
      <formula>NOT(ISERROR(SEARCH(("[JI]"),(E11))))</formula>
    </cfRule>
  </conditionalFormatting>
  <conditionalFormatting sqref="E11 H13 F17">
    <cfRule type="containsText" dxfId="1" priority="244" operator="containsText" text="[AIM]">
      <formula>NOT(ISERROR(SEARCH(("[AIM]"),(E11))))</formula>
    </cfRule>
  </conditionalFormatting>
  <conditionalFormatting sqref="E11 H13 F17">
    <cfRule type="containsText" dxfId="2" priority="245" operator="containsText" text="[GR]">
      <formula>NOT(ISERROR(SEARCH(("[GR]"),(E11))))</formula>
    </cfRule>
  </conditionalFormatting>
  <conditionalFormatting sqref="E10">
    <cfRule type="containsText" dxfId="3" priority="246" operator="containsText" text="ENG">
      <formula>NOT(ISERROR(SEARCH(("ENG"),(E10))))</formula>
    </cfRule>
  </conditionalFormatting>
  <conditionalFormatting sqref="E10">
    <cfRule type="containsText" dxfId="1" priority="247" operator="containsText" text="[MAR]">
      <formula>NOT(ISERROR(SEARCH(("[MAR]"),(E10))))</formula>
    </cfRule>
  </conditionalFormatting>
  <conditionalFormatting sqref="E10">
    <cfRule type="containsText" dxfId="1" priority="248" operator="containsText" text="[SKC]">
      <formula>NOT(ISERROR(SEARCH(("[SKC]"),(E10))))</formula>
    </cfRule>
  </conditionalFormatting>
  <conditionalFormatting sqref="E10">
    <cfRule type="containsText" dxfId="1" priority="249" operator="containsText" text="CHE-1262">
      <formula>NOT(ISERROR(SEARCH(("CHE-1262"),(E10))))</formula>
    </cfRule>
  </conditionalFormatting>
  <conditionalFormatting sqref="E10">
    <cfRule type="containsText" dxfId="1" priority="250" operator="containsText" text="[NIM]">
      <formula>NOT(ISERROR(SEARCH(("[NIM]"),(E10))))</formula>
    </cfRule>
  </conditionalFormatting>
  <conditionalFormatting sqref="E10">
    <cfRule type="containsText" dxfId="3" priority="251" operator="containsText" text="BAN">
      <formula>NOT(ISERROR(SEARCH(("BAN"),(E10))))</formula>
    </cfRule>
  </conditionalFormatting>
  <conditionalFormatting sqref="E10">
    <cfRule type="containsText" dxfId="1" priority="252" operator="containsText" text="[BSH]">
      <formula>NOT(ISERROR(SEARCH(("[BSH]"),(E10))))</formula>
    </cfRule>
  </conditionalFormatting>
  <conditionalFormatting sqref="E10">
    <cfRule type="containsText" dxfId="1" priority="253" operator="containsText" text="[EH]">
      <formula>NOT(ISERROR(SEARCH(("[EH]"),(E10))))</formula>
    </cfRule>
  </conditionalFormatting>
  <conditionalFormatting sqref="E10">
    <cfRule type="containsText" dxfId="1" priority="254" operator="containsText" text="[RUM]">
      <formula>NOT(ISERROR(SEARCH(("[RUM]"),(E10))))</formula>
    </cfRule>
  </conditionalFormatting>
  <conditionalFormatting sqref="E10">
    <cfRule type="containsText" dxfId="3" priority="255" operator="containsText" text="[ECO]">
      <formula>NOT(ISERROR(SEARCH(("[ECO]"),(E10))))</formula>
    </cfRule>
  </conditionalFormatting>
  <conditionalFormatting sqref="E10">
    <cfRule type="containsText" dxfId="1" priority="256" operator="containsText" text="[MAH]">
      <formula>NOT(ISERROR(SEARCH(("[MAH]"),(E10))))</formula>
    </cfRule>
  </conditionalFormatting>
  <conditionalFormatting sqref="E10">
    <cfRule type="containsText" dxfId="1" priority="257" operator="containsText" text="[DD]">
      <formula>NOT(ISERROR(SEARCH(("[DD]"),(E10))))</formula>
    </cfRule>
  </conditionalFormatting>
  <conditionalFormatting sqref="E10">
    <cfRule type="containsText" dxfId="1" priority="258" operator="containsText" text="[JI]">
      <formula>NOT(ISERROR(SEARCH(("[JI]"),(E10))))</formula>
    </cfRule>
  </conditionalFormatting>
  <conditionalFormatting sqref="E10">
    <cfRule type="containsText" dxfId="1" priority="259" operator="containsText" text="[AIM]">
      <formula>NOT(ISERROR(SEARCH(("[AIM]"),(E10))))</formula>
    </cfRule>
  </conditionalFormatting>
  <conditionalFormatting sqref="E10">
    <cfRule type="containsText" dxfId="2" priority="260" operator="containsText" text="[GR]">
      <formula>NOT(ISERROR(SEARCH(("[GR]"),(E10))))</formula>
    </cfRule>
  </conditionalFormatting>
  <conditionalFormatting sqref="D37">
    <cfRule type="containsText" dxfId="1" priority="261" operator="containsText" text="[AU]">
      <formula>NOT(ISERROR(SEARCH(("[AU]"),(D37))))</formula>
    </cfRule>
  </conditionalFormatting>
  <conditionalFormatting sqref="D37">
    <cfRule type="containsText" dxfId="1" priority="262" operator="containsText" text="[NIS]">
      <formula>NOT(ISERROR(SEARCH(("[NIS]"),(D37))))</formula>
    </cfRule>
  </conditionalFormatting>
  <conditionalFormatting sqref="D37">
    <cfRule type="containsText" dxfId="1" priority="263" operator="containsText" text="[KIM]">
      <formula>NOT(ISERROR(SEARCH(("[KIM]"),(D37))))</formula>
    </cfRule>
  </conditionalFormatting>
  <conditionalFormatting sqref="D37">
    <cfRule type="containsText" dxfId="1" priority="264" operator="containsText" text="[AT]">
      <formula>NOT(ISERROR(SEARCH(("[AT]"),(D37))))</formula>
    </cfRule>
  </conditionalFormatting>
  <conditionalFormatting sqref="D37">
    <cfRule type="containsText" dxfId="1" priority="265" operator="containsText" text="[MKS]">
      <formula>NOT(ISERROR(SEARCH(("[MKS]"),(D37))))</formula>
    </cfRule>
  </conditionalFormatting>
  <conditionalFormatting sqref="D37">
    <cfRule type="containsText" dxfId="1" priority="266" operator="containsText" text="[DMA]">
      <formula>NOT(ISERROR(SEARCH(("[DMA]"),(D37))))</formula>
    </cfRule>
  </conditionalFormatting>
  <conditionalFormatting sqref="D37">
    <cfRule type="containsText" dxfId="1" priority="267" operator="containsText" text="[PRC]">
      <formula>NOT(ISERROR(SEARCH(("[PRC]"),(D37))))</formula>
    </cfRule>
  </conditionalFormatting>
  <conditionalFormatting sqref="D37">
    <cfRule type="containsText" dxfId="1" priority="268" operator="containsText" text="[RUM]">
      <formula>NOT(ISERROR(SEARCH(("[RUM]"),(D37))))</formula>
    </cfRule>
  </conditionalFormatting>
  <conditionalFormatting sqref="D37">
    <cfRule type="containsText" dxfId="3" priority="269" operator="containsText" text="[ECO]">
      <formula>NOT(ISERROR(SEARCH(("[ECO]"),(D37))))</formula>
    </cfRule>
  </conditionalFormatting>
  <conditionalFormatting sqref="D37">
    <cfRule type="containsText" dxfId="1" priority="270" operator="containsText" text="[MAH]">
      <formula>NOT(ISERROR(SEARCH(("[MAH]"),(D37))))</formula>
    </cfRule>
  </conditionalFormatting>
  <conditionalFormatting sqref="D37">
    <cfRule type="containsText" dxfId="1" priority="271" operator="containsText" text="[DD]">
      <formula>NOT(ISERROR(SEARCH(("[DD]"),(D37))))</formula>
    </cfRule>
  </conditionalFormatting>
  <conditionalFormatting sqref="D37">
    <cfRule type="containsText" dxfId="1" priority="272" operator="containsText" text="[JI]">
      <formula>NOT(ISERROR(SEARCH(("[JI]"),(D37))))</formula>
    </cfRule>
  </conditionalFormatting>
  <conditionalFormatting sqref="I6 D37">
    <cfRule type="containsText" dxfId="1" priority="273" operator="containsText" text="[NEW1]">
      <formula>NOT(ISERROR(SEARCH(("[NEW1]"),(I6))))</formula>
    </cfRule>
  </conditionalFormatting>
  <conditionalFormatting sqref="D37">
    <cfRule type="containsText" dxfId="1" priority="274" operator="containsText" text="[AIM]">
      <formula>NOT(ISERROR(SEARCH(("[AIM]"),(D37))))</formula>
    </cfRule>
  </conditionalFormatting>
  <conditionalFormatting sqref="H11:I11 D37">
    <cfRule type="containsText" dxfId="1" priority="275" operator="containsText" text="[IFF]">
      <formula>NOT(ISERROR(SEARCH(("[IFF]"),(H11))))</formula>
    </cfRule>
  </conditionalFormatting>
  <conditionalFormatting sqref="D37">
    <cfRule type="containsText" dxfId="1" priority="276" operator="containsText" text="[MAH]">
      <formula>NOT(ISERROR(SEARCH(("[MAH]"),(D37))))</formula>
    </cfRule>
  </conditionalFormatting>
  <conditionalFormatting sqref="D37">
    <cfRule type="containsText" dxfId="3" priority="277" operator="containsText" text="ENG">
      <formula>NOT(ISERROR(SEARCH(("ENG"),(D37))))</formula>
    </cfRule>
  </conditionalFormatting>
  <conditionalFormatting sqref="D37">
    <cfRule type="containsText" dxfId="1" priority="278" operator="containsText" text="[MAR]">
      <formula>NOT(ISERROR(SEARCH(("[MAR]"),(D37))))</formula>
    </cfRule>
  </conditionalFormatting>
  <conditionalFormatting sqref="D37">
    <cfRule type="containsText" dxfId="1" priority="279" operator="containsText" text="[SKC]">
      <formula>NOT(ISERROR(SEARCH(("[SKC]"),(D37))))</formula>
    </cfRule>
  </conditionalFormatting>
  <conditionalFormatting sqref="D37">
    <cfRule type="containsText" dxfId="1" priority="280" operator="containsText" text="CHE-1262">
      <formula>NOT(ISERROR(SEARCH(("CHE-1262"),(D37))))</formula>
    </cfRule>
  </conditionalFormatting>
  <conditionalFormatting sqref="D37">
    <cfRule type="containsText" dxfId="1" priority="281" operator="containsText" text="[NIM]">
      <formula>NOT(ISERROR(SEARCH(("[NIM]"),(D37))))</formula>
    </cfRule>
  </conditionalFormatting>
  <conditionalFormatting sqref="D37">
    <cfRule type="containsText" dxfId="3" priority="282" operator="containsText" text="BAN">
      <formula>NOT(ISERROR(SEARCH(("BAN"),(D37))))</formula>
    </cfRule>
  </conditionalFormatting>
  <conditionalFormatting sqref="D37">
    <cfRule type="containsText" dxfId="1" priority="283" operator="containsText" text="[BSH]">
      <formula>NOT(ISERROR(SEARCH(("[BSH]"),(D37))))</formula>
    </cfRule>
  </conditionalFormatting>
  <conditionalFormatting sqref="D37">
    <cfRule type="containsText" dxfId="1" priority="284" operator="containsText" text="[EH]">
      <formula>NOT(ISERROR(SEARCH(("[EH]"),(D37))))</formula>
    </cfRule>
  </conditionalFormatting>
  <conditionalFormatting sqref="D37">
    <cfRule type="containsText" dxfId="1" priority="285" operator="containsText" text="[RUM]">
      <formula>NOT(ISERROR(SEARCH(("[RUM]"),(D37))))</formula>
    </cfRule>
  </conditionalFormatting>
  <conditionalFormatting sqref="D37">
    <cfRule type="containsText" dxfId="3" priority="286" operator="containsText" text="[ECO]">
      <formula>NOT(ISERROR(SEARCH(("[ECO]"),(D37))))</formula>
    </cfRule>
  </conditionalFormatting>
  <conditionalFormatting sqref="D37">
    <cfRule type="containsText" dxfId="1" priority="287" operator="containsText" text="[DD]">
      <formula>NOT(ISERROR(SEARCH(("[DD]"),(D37))))</formula>
    </cfRule>
  </conditionalFormatting>
  <conditionalFormatting sqref="D37">
    <cfRule type="containsText" dxfId="1" priority="288" operator="containsText" text="[JI]">
      <formula>NOT(ISERROR(SEARCH(("[JI]"),(D37))))</formula>
    </cfRule>
  </conditionalFormatting>
  <conditionalFormatting sqref="D37">
    <cfRule type="containsText" dxfId="1" priority="289" operator="containsText" text="[AIM]">
      <formula>NOT(ISERROR(SEARCH(("[AIM]"),(D37))))</formula>
    </cfRule>
  </conditionalFormatting>
  <conditionalFormatting sqref="D37">
    <cfRule type="containsText" dxfId="2" priority="290" operator="containsText" text="[GR]">
      <formula>NOT(ISERROR(SEARCH(("[GR]"),(D37))))</formula>
    </cfRule>
  </conditionalFormatting>
  <conditionalFormatting sqref="I43">
    <cfRule type="containsText" dxfId="1" priority="291" operator="containsText" text="[FNN]">
      <formula>NOT(ISERROR(SEARCH(("[FNN]"),(I43))))</formula>
    </cfRule>
  </conditionalFormatting>
  <conditionalFormatting sqref="I43">
    <cfRule type="containsText" dxfId="2" priority="292" operator="containsText" text="[GR]">
      <formula>NOT(ISERROR(SEARCH(("[GR]"),(I43))))</formula>
    </cfRule>
  </conditionalFormatting>
  <conditionalFormatting sqref="I43">
    <cfRule type="containsText" dxfId="1" priority="293" operator="containsText" text="[JC]">
      <formula>NOT(ISERROR(SEARCH(("[JC]"),(I43))))</formula>
    </cfRule>
  </conditionalFormatting>
  <conditionalFormatting sqref="I43">
    <cfRule type="containsText" dxfId="1" priority="294" operator="containsText" text="CHE-1262">
      <formula>NOT(ISERROR(SEARCH(("CHE-1262"),(I43))))</formula>
    </cfRule>
  </conditionalFormatting>
  <conditionalFormatting sqref="I43">
    <cfRule type="containsText" dxfId="3" priority="295" operator="containsText" text="ENG">
      <formula>NOT(ISERROR(SEARCH(("ENG"),(I43))))</formula>
    </cfRule>
  </conditionalFormatting>
  <conditionalFormatting sqref="I43">
    <cfRule type="containsText" dxfId="1" priority="296" operator="containsText" text="[AIM]">
      <formula>NOT(ISERROR(SEARCH(("[AIM]"),(I43))))</formula>
    </cfRule>
  </conditionalFormatting>
  <conditionalFormatting sqref="I43">
    <cfRule type="containsText" dxfId="1" priority="297" operator="containsText" text="[JI]">
      <formula>NOT(ISERROR(SEARCH(("[JI]"),(I43))))</formula>
    </cfRule>
  </conditionalFormatting>
  <conditionalFormatting sqref="I43">
    <cfRule type="containsText" dxfId="1" priority="298" operator="containsText" text="[DD]">
      <formula>NOT(ISERROR(SEARCH(("[DD]"),(I43))))</formula>
    </cfRule>
  </conditionalFormatting>
  <conditionalFormatting sqref="I43">
    <cfRule type="containsText" dxfId="1" priority="299" operator="containsText" text="[MAH]">
      <formula>NOT(ISERROR(SEARCH(("[MAH]"),(I43))))</formula>
    </cfRule>
  </conditionalFormatting>
  <conditionalFormatting sqref="I43">
    <cfRule type="containsText" dxfId="3" priority="300" operator="containsText" text="[ECO]">
      <formula>NOT(ISERROR(SEARCH(("[ECO]"),(I43))))</formula>
    </cfRule>
  </conditionalFormatting>
  <conditionalFormatting sqref="I43">
    <cfRule type="containsText" dxfId="1" priority="301" operator="containsText" text="[RUM]">
      <formula>NOT(ISERROR(SEARCH(("[RUM]"),(I43))))</formula>
    </cfRule>
  </conditionalFormatting>
  <conditionalFormatting sqref="I43">
    <cfRule type="containsText" dxfId="1" priority="302" operator="containsText" text="[EH]">
      <formula>NOT(ISERROR(SEARCH(("[EH]"),(I43))))</formula>
    </cfRule>
  </conditionalFormatting>
  <conditionalFormatting sqref="I43">
    <cfRule type="containsText" dxfId="1" priority="303" operator="containsText" text="[BSH]">
      <formula>NOT(ISERROR(SEARCH(("[BSH]"),(I43))))</formula>
    </cfRule>
  </conditionalFormatting>
  <conditionalFormatting sqref="I43">
    <cfRule type="containsText" dxfId="3" priority="304" operator="containsText" text="BAN">
      <formula>NOT(ISERROR(SEARCH(("BAN"),(I43))))</formula>
    </cfRule>
  </conditionalFormatting>
  <conditionalFormatting sqref="I43">
    <cfRule type="containsText" dxfId="1" priority="305" operator="containsText" text="[NIM]">
      <formula>NOT(ISERROR(SEARCH(("[NIM]"),(I43))))</formula>
    </cfRule>
  </conditionalFormatting>
  <conditionalFormatting sqref="I43">
    <cfRule type="containsText" dxfId="1" priority="306" operator="containsText" text="[SKC]">
      <formula>NOT(ISERROR(SEARCH(("[SKC]"),(I43))))</formula>
    </cfRule>
  </conditionalFormatting>
  <conditionalFormatting sqref="I43">
    <cfRule type="containsText" dxfId="1" priority="307" operator="containsText" text="[MAR]">
      <formula>NOT(ISERROR(SEARCH(("[MAR]"),(I43))))</formula>
    </cfRule>
  </conditionalFormatting>
  <conditionalFormatting sqref="I43">
    <cfRule type="containsText" dxfId="1" priority="308" operator="containsText" text="[AIM]">
      <formula>NOT(ISERROR(SEARCH(("[AIM]"),(I43))))</formula>
    </cfRule>
  </conditionalFormatting>
  <conditionalFormatting sqref="I43">
    <cfRule type="containsText" dxfId="1" priority="309" operator="containsText" text="[JI]">
      <formula>NOT(ISERROR(SEARCH(("[JI]"),(I43))))</formula>
    </cfRule>
  </conditionalFormatting>
  <conditionalFormatting sqref="I43">
    <cfRule type="containsText" dxfId="1" priority="310" operator="containsText" text="[DD]">
      <formula>NOT(ISERROR(SEARCH(("[DD]"),(I43))))</formula>
    </cfRule>
  </conditionalFormatting>
  <conditionalFormatting sqref="I43">
    <cfRule type="containsText" dxfId="1" priority="311" operator="containsText" text="[MAH]">
      <formula>NOT(ISERROR(SEARCH(("[MAH]"),(I43))))</formula>
    </cfRule>
  </conditionalFormatting>
  <conditionalFormatting sqref="I43">
    <cfRule type="containsText" dxfId="3" priority="312" operator="containsText" text="[ECO]">
      <formula>NOT(ISERROR(SEARCH(("[ECO]"),(I43))))</formula>
    </cfRule>
  </conditionalFormatting>
  <conditionalFormatting sqref="I43">
    <cfRule type="containsText" dxfId="1" priority="313" operator="containsText" text="[RUM]">
      <formula>NOT(ISERROR(SEARCH(("[RUM]"),(I43))))</formula>
    </cfRule>
  </conditionalFormatting>
  <conditionalFormatting sqref="I43">
    <cfRule type="containsText" dxfId="1" priority="314" operator="containsText" text="[EH]">
      <formula>NOT(ISERROR(SEARCH(("[EH]"),(I43))))</formula>
    </cfRule>
  </conditionalFormatting>
  <conditionalFormatting sqref="I43">
    <cfRule type="containsText" dxfId="1" priority="315" operator="containsText" text="[BSH]">
      <formula>NOT(ISERROR(SEARCH(("[BSH]"),(I43))))</formula>
    </cfRule>
  </conditionalFormatting>
  <conditionalFormatting sqref="I43">
    <cfRule type="containsText" dxfId="3" priority="316" operator="containsText" text="BAN">
      <formula>NOT(ISERROR(SEARCH(("BAN"),(I43))))</formula>
    </cfRule>
  </conditionalFormatting>
  <conditionalFormatting sqref="I43">
    <cfRule type="containsText" dxfId="2" priority="317" operator="containsText" text="[GR]">
      <formula>NOT(ISERROR(SEARCH(("[GR]"),(I43))))</formula>
    </cfRule>
  </conditionalFormatting>
  <conditionalFormatting sqref="I43">
    <cfRule type="containsText" dxfId="1" priority="318" operator="containsText" text="[NIM]">
      <formula>NOT(ISERROR(SEARCH(("[NIM]"),(I43))))</formula>
    </cfRule>
  </conditionalFormatting>
  <conditionalFormatting sqref="I43">
    <cfRule type="containsText" dxfId="1" priority="319" operator="containsText" text="CHE-1262">
      <formula>NOT(ISERROR(SEARCH(("CHE-1262"),(I43))))</formula>
    </cfRule>
  </conditionalFormatting>
  <conditionalFormatting sqref="I43">
    <cfRule type="containsText" dxfId="1" priority="320" operator="containsText" text="[SKC]">
      <formula>NOT(ISERROR(SEARCH(("[SKC]"),(I43))))</formula>
    </cfRule>
  </conditionalFormatting>
  <conditionalFormatting sqref="I43">
    <cfRule type="containsText" dxfId="1" priority="321" operator="containsText" text="[MAR]">
      <formula>NOT(ISERROR(SEARCH(("[MAR]"),(I43))))</formula>
    </cfRule>
  </conditionalFormatting>
  <conditionalFormatting sqref="I43">
    <cfRule type="containsText" dxfId="3" priority="322" operator="containsText" text="ENG">
      <formula>NOT(ISERROR(SEARCH(("ENG"),(I43))))</formula>
    </cfRule>
  </conditionalFormatting>
  <conditionalFormatting sqref="I43">
    <cfRule type="containsText" dxfId="1" priority="323" operator="containsText" text="[NEW1]">
      <formula>NOT(ISERROR(SEARCH(("[NEW1]"),(I43))))</formula>
    </cfRule>
  </conditionalFormatting>
  <conditionalFormatting sqref="I43">
    <cfRule type="containsText" dxfId="1" priority="324" operator="containsText" text="[PRC]">
      <formula>NOT(ISERROR(SEARCH(("[PRC]"),(I43))))</formula>
    </cfRule>
  </conditionalFormatting>
  <conditionalFormatting sqref="I43">
    <cfRule type="containsText" dxfId="1" priority="325" operator="containsText" text="[NIS]">
      <formula>NOT(ISERROR(SEARCH(("[NIS]"),(I43))))</formula>
    </cfRule>
  </conditionalFormatting>
  <conditionalFormatting sqref="I43">
    <cfRule type="containsText" dxfId="1" priority="326" operator="containsText" text="[DMA]">
      <formula>NOT(ISERROR(SEARCH(("[DMA]"),(I43))))</formula>
    </cfRule>
  </conditionalFormatting>
  <conditionalFormatting sqref="I43">
    <cfRule type="containsText" dxfId="1" priority="327" operator="containsText" text="[MKS]">
      <formula>NOT(ISERROR(SEARCH(("[MKS]"),(I43))))</formula>
    </cfRule>
  </conditionalFormatting>
  <conditionalFormatting sqref="I43">
    <cfRule type="containsText" dxfId="1" priority="328" operator="containsText" text="[AT]">
      <formula>NOT(ISERROR(SEARCH(("[AT]"),(I43))))</formula>
    </cfRule>
  </conditionalFormatting>
  <conditionalFormatting sqref="I43">
    <cfRule type="containsText" dxfId="1" priority="329" operator="containsText" text="[IFF]">
      <formula>NOT(ISERROR(SEARCH(("[IFF]"),(I43))))</formula>
    </cfRule>
  </conditionalFormatting>
  <conditionalFormatting sqref="I43">
    <cfRule type="containsText" dxfId="1" priority="330" operator="containsText" text="[AU]">
      <formula>NOT(ISERROR(SEARCH(("[AU]"),(I43))))</formula>
    </cfRule>
  </conditionalFormatting>
  <conditionalFormatting sqref="I43">
    <cfRule type="containsText" dxfId="1" priority="331" operator="containsText" text="[KIM]">
      <formula>NOT(ISERROR(SEARCH(("[KIM]"),(I43))))</formula>
    </cfRule>
  </conditionalFormatting>
  <conditionalFormatting sqref="I43">
    <cfRule type="containsText" dxfId="1" priority="332" operator="containsText" text="[GR]">
      <formula>NOT(ISERROR(SEARCH(("[GR]"),(I43))))</formula>
    </cfRule>
  </conditionalFormatting>
  <conditionalFormatting sqref="I43">
    <cfRule type="containsText" dxfId="2" priority="333" operator="containsText" text="CHE-1262">
      <formula>NOT(ISERROR(SEARCH(("CHE-1262"),(I43))))</formula>
    </cfRule>
  </conditionalFormatting>
  <conditionalFormatting sqref="I43">
    <cfRule type="containsText" dxfId="0" priority="334" operator="containsText" text="ENG">
      <formula>NOT(ISERROR(SEARCH(("ENG"),(I43))))</formula>
    </cfRule>
  </conditionalFormatting>
  <conditionalFormatting sqref="E20">
    <cfRule type="containsText" dxfId="3" priority="335" operator="containsText" text="ENG">
      <formula>NOT(ISERROR(SEARCH(("ENG"),(E20))))</formula>
    </cfRule>
  </conditionalFormatting>
  <conditionalFormatting sqref="E20">
    <cfRule type="containsText" dxfId="1" priority="336" operator="containsText" text="[MAR]">
      <formula>NOT(ISERROR(SEARCH(("[MAR]"),(E20))))</formula>
    </cfRule>
  </conditionalFormatting>
  <conditionalFormatting sqref="E20">
    <cfRule type="containsText" dxfId="1" priority="337" operator="containsText" text="[SKC]">
      <formula>NOT(ISERROR(SEARCH(("[SKC]"),(E20))))</formula>
    </cfRule>
  </conditionalFormatting>
  <conditionalFormatting sqref="E20">
    <cfRule type="containsText" dxfId="1" priority="338" operator="containsText" text="CHE-1262">
      <formula>NOT(ISERROR(SEARCH(("CHE-1262"),(E20))))</formula>
    </cfRule>
  </conditionalFormatting>
  <conditionalFormatting sqref="E20">
    <cfRule type="containsText" dxfId="1" priority="339" operator="containsText" text="[NIM]">
      <formula>NOT(ISERROR(SEARCH(("[NIM]"),(E20))))</formula>
    </cfRule>
  </conditionalFormatting>
  <conditionalFormatting sqref="E20">
    <cfRule type="containsText" dxfId="2" priority="340" operator="containsText" text="[GR]">
      <formula>NOT(ISERROR(SEARCH(("[GR]"),(E20))))</formula>
    </cfRule>
  </conditionalFormatting>
  <conditionalFormatting sqref="E20">
    <cfRule type="containsText" dxfId="3" priority="341" operator="containsText" text="BAN">
      <formula>NOT(ISERROR(SEARCH(("BAN"),(E20))))</formula>
    </cfRule>
  </conditionalFormatting>
  <conditionalFormatting sqref="E20">
    <cfRule type="containsText" dxfId="1" priority="342" operator="containsText" text="[BSH]">
      <formula>NOT(ISERROR(SEARCH(("[BSH]"),(E20))))</formula>
    </cfRule>
  </conditionalFormatting>
  <conditionalFormatting sqref="E20">
    <cfRule type="containsText" dxfId="1" priority="343" operator="containsText" text="[EH]">
      <formula>NOT(ISERROR(SEARCH(("[EH]"),(E20))))</formula>
    </cfRule>
  </conditionalFormatting>
  <conditionalFormatting sqref="E20">
    <cfRule type="containsText" dxfId="1" priority="344" operator="containsText" text="[RUM]">
      <formula>NOT(ISERROR(SEARCH(("[RUM]"),(E20))))</formula>
    </cfRule>
  </conditionalFormatting>
  <conditionalFormatting sqref="E20">
    <cfRule type="containsText" dxfId="3" priority="345" operator="containsText" text="[ECO]">
      <formula>NOT(ISERROR(SEARCH(("[ECO]"),(E20))))</formula>
    </cfRule>
  </conditionalFormatting>
  <conditionalFormatting sqref="E20">
    <cfRule type="containsText" dxfId="1" priority="346" operator="containsText" text="[MAH]">
      <formula>NOT(ISERROR(SEARCH(("[MAH]"),(E20))))</formula>
    </cfRule>
  </conditionalFormatting>
  <conditionalFormatting sqref="E20">
    <cfRule type="containsText" dxfId="1" priority="347" operator="containsText" text="[DD]">
      <formula>NOT(ISERROR(SEARCH(("[DD]"),(E20))))</formula>
    </cfRule>
  </conditionalFormatting>
  <conditionalFormatting sqref="E20">
    <cfRule type="containsText" dxfId="1" priority="348" operator="containsText" text="[JI]">
      <formula>NOT(ISERROR(SEARCH(("[JI]"),(E20))))</formula>
    </cfRule>
  </conditionalFormatting>
  <conditionalFormatting sqref="E20">
    <cfRule type="containsText" dxfId="1" priority="349" operator="containsText" text="[AIM]">
      <formula>NOT(ISERROR(SEARCH(("[AIM]"),(E20))))</formula>
    </cfRule>
  </conditionalFormatting>
  <conditionalFormatting sqref="E20">
    <cfRule type="containsText" dxfId="1" priority="350" operator="containsText" text="[NEW1]">
      <formula>NOT(ISERROR(SEARCH(("[NEW1]"),(E20))))</formula>
    </cfRule>
  </conditionalFormatting>
  <conditionalFormatting sqref="E20">
    <cfRule type="containsText" dxfId="1" priority="351" operator="containsText" text="[RUM]">
      <formula>NOT(ISERROR(SEARCH(("[RUM]"),(E20))))</formula>
    </cfRule>
  </conditionalFormatting>
  <conditionalFormatting sqref="E20">
    <cfRule type="containsText" dxfId="3" priority="352" operator="containsText" text="[ECO]">
      <formula>NOT(ISERROR(SEARCH(("[ECO]"),(E20))))</formula>
    </cfRule>
  </conditionalFormatting>
  <conditionalFormatting sqref="E20">
    <cfRule type="containsText" dxfId="1" priority="353" operator="containsText" text="[MAH]">
      <formula>NOT(ISERROR(SEARCH(("[MAH]"),(E20))))</formula>
    </cfRule>
  </conditionalFormatting>
  <conditionalFormatting sqref="E20">
    <cfRule type="containsText" dxfId="1" priority="354" operator="containsText" text="[DD]">
      <formula>NOT(ISERROR(SEARCH(("[DD]"),(E20))))</formula>
    </cfRule>
  </conditionalFormatting>
  <conditionalFormatting sqref="E20">
    <cfRule type="containsText" dxfId="1" priority="355" operator="containsText" text="[JI]">
      <formula>NOT(ISERROR(SEARCH(("[JI]"),(E20))))</formula>
    </cfRule>
  </conditionalFormatting>
  <conditionalFormatting sqref="E20">
    <cfRule type="containsText" dxfId="1" priority="356" operator="containsText" text="[AIM]">
      <formula>NOT(ISERROR(SEARCH(("[AIM]"),(E20))))</formula>
    </cfRule>
  </conditionalFormatting>
  <conditionalFormatting sqref="H21">
    <cfRule type="containsText" dxfId="2" priority="357" operator="containsText" text="[GR]">
      <formula>NOT(ISERROR(SEARCH(("[GR]"),(H21))))</formula>
    </cfRule>
  </conditionalFormatting>
  <conditionalFormatting sqref="F20 H21 D22">
    <cfRule type="containsText" dxfId="1" priority="358" operator="containsText" text="[NEW1]">
      <formula>NOT(ISERROR(SEARCH(("[NEW1]"),(F20))))</formula>
    </cfRule>
  </conditionalFormatting>
  <conditionalFormatting sqref="E27 H29">
    <cfRule type="containsText" dxfId="1" priority="359" operator="containsText" text="[NEW1]">
      <formula>NOT(ISERROR(SEARCH(("[NEW1]"),(E27))))</formula>
    </cfRule>
  </conditionalFormatting>
  <conditionalFormatting sqref="E27 H29">
    <cfRule type="containsText" dxfId="1" priority="360" operator="containsText" text="[PRC]">
      <formula>NOT(ISERROR(SEARCH(("[PRC]"),(E27))))</formula>
    </cfRule>
  </conditionalFormatting>
  <conditionalFormatting sqref="E27 H29">
    <cfRule type="containsText" dxfId="1" priority="361" operator="containsText" text="[NIS]">
      <formula>NOT(ISERROR(SEARCH(("[NIS]"),(E27))))</formula>
    </cfRule>
  </conditionalFormatting>
  <conditionalFormatting sqref="E27 H29">
    <cfRule type="containsText" dxfId="1" priority="362" operator="containsText" text="[DMA]">
      <formula>NOT(ISERROR(SEARCH(("[DMA]"),(E27))))</formula>
    </cfRule>
  </conditionalFormatting>
  <conditionalFormatting sqref="E27 H29">
    <cfRule type="containsText" dxfId="1" priority="363" operator="containsText" text="[MKS]">
      <formula>NOT(ISERROR(SEARCH(("[MKS]"),(E27))))</formula>
    </cfRule>
  </conditionalFormatting>
  <conditionalFormatting sqref="E27 H29">
    <cfRule type="containsText" dxfId="1" priority="364" operator="containsText" text="[AT]">
      <formula>NOT(ISERROR(SEARCH(("[AT]"),(E27))))</formula>
    </cfRule>
  </conditionalFormatting>
  <conditionalFormatting sqref="E27 H29">
    <cfRule type="containsText" dxfId="1" priority="365" operator="containsText" text="[IFF]">
      <formula>NOT(ISERROR(SEARCH(("[IFF]"),(E27))))</formula>
    </cfRule>
  </conditionalFormatting>
  <conditionalFormatting sqref="E27 H29">
    <cfRule type="containsText" dxfId="1" priority="366" operator="containsText" text="[AU]">
      <formula>NOT(ISERROR(SEARCH(("[AU]"),(E27))))</formula>
    </cfRule>
  </conditionalFormatting>
  <conditionalFormatting sqref="E27 H29">
    <cfRule type="containsText" dxfId="1" priority="367" operator="containsText" text="[KIM]">
      <formula>NOT(ISERROR(SEARCH(("[KIM]"),(E27))))</formula>
    </cfRule>
  </conditionalFormatting>
  <conditionalFormatting sqref="E27 H29">
    <cfRule type="containsText" dxfId="1" priority="368" operator="containsText" text="[AIM]">
      <formula>NOT(ISERROR(SEARCH(("[AIM]"),(E27))))</formula>
    </cfRule>
  </conditionalFormatting>
  <conditionalFormatting sqref="E27 H29">
    <cfRule type="containsText" dxfId="1" priority="369" operator="containsText" text="[JI]">
      <formula>NOT(ISERROR(SEARCH(("[JI]"),(E27))))</formula>
    </cfRule>
  </conditionalFormatting>
  <conditionalFormatting sqref="E27 H29">
    <cfRule type="containsText" dxfId="1" priority="370" operator="containsText" text="[DD]">
      <formula>NOT(ISERROR(SEARCH(("[DD]"),(E27))))</formula>
    </cfRule>
  </conditionalFormatting>
  <conditionalFormatting sqref="E27 H29">
    <cfRule type="containsText" dxfId="1" priority="371" operator="containsText" text="[MAH]">
      <formula>NOT(ISERROR(SEARCH(("[MAH]"),(E27))))</formula>
    </cfRule>
  </conditionalFormatting>
  <conditionalFormatting sqref="E27 H29">
    <cfRule type="containsText" dxfId="3" priority="372" operator="containsText" text="[ECO]">
      <formula>NOT(ISERROR(SEARCH(("[ECO]"),(E27))))</formula>
    </cfRule>
  </conditionalFormatting>
  <conditionalFormatting sqref="E27 H29">
    <cfRule type="containsText" dxfId="1" priority="373" operator="containsText" text="[RUM]">
      <formula>NOT(ISERROR(SEARCH(("[RUM]"),(E27))))</formula>
    </cfRule>
  </conditionalFormatting>
  <conditionalFormatting sqref="E27 H29">
    <cfRule type="containsText" dxfId="1" priority="374" operator="containsText" text="[EH]">
      <formula>NOT(ISERROR(SEARCH(("[EH]"),(E27))))</formula>
    </cfRule>
  </conditionalFormatting>
  <conditionalFormatting sqref="E27 H29">
    <cfRule type="containsText" dxfId="1" priority="375" operator="containsText" text="[BSH]">
      <formula>NOT(ISERROR(SEARCH(("[BSH]"),(E27))))</formula>
    </cfRule>
  </conditionalFormatting>
  <conditionalFormatting sqref="E27 H29">
    <cfRule type="containsText" dxfId="3" priority="376" operator="containsText" text="BAN">
      <formula>NOT(ISERROR(SEARCH(("BAN"),(E27))))</formula>
    </cfRule>
  </conditionalFormatting>
  <conditionalFormatting sqref="E27 H29">
    <cfRule type="containsText" dxfId="2" priority="377" operator="containsText" text="[GR]">
      <formula>NOT(ISERROR(SEARCH(("[GR]"),(E27))))</formula>
    </cfRule>
  </conditionalFormatting>
  <conditionalFormatting sqref="E27 H29">
    <cfRule type="containsText" dxfId="1" priority="378" operator="containsText" text="[NIM]">
      <formula>NOT(ISERROR(SEARCH(("[NIM]"),(E27))))</formula>
    </cfRule>
  </conditionalFormatting>
  <conditionalFormatting sqref="E27 H29">
    <cfRule type="containsText" dxfId="1" priority="379" operator="containsText" text="CHE-1262">
      <formula>NOT(ISERROR(SEARCH(("CHE-1262"),(E27))))</formula>
    </cfRule>
  </conditionalFormatting>
  <conditionalFormatting sqref="E27 H29">
    <cfRule type="containsText" dxfId="1" priority="380" operator="containsText" text="[SKC]">
      <formula>NOT(ISERROR(SEARCH(("[SKC]"),(E27))))</formula>
    </cfRule>
  </conditionalFormatting>
  <conditionalFormatting sqref="E27 H29">
    <cfRule type="containsText" dxfId="1" priority="381" operator="containsText" text="[MAR]">
      <formula>NOT(ISERROR(SEARCH(("[MAR]"),(E27))))</formula>
    </cfRule>
  </conditionalFormatting>
  <conditionalFormatting sqref="E27 H29">
    <cfRule type="containsText" dxfId="3" priority="382" operator="containsText" text="ENG">
      <formula>NOT(ISERROR(SEARCH(("ENG"),(E27))))</formula>
    </cfRule>
  </conditionalFormatting>
  <conditionalFormatting sqref="E27 H29">
    <cfRule type="containsText" dxfId="1" priority="383" operator="containsText" text="[GR]">
      <formula>NOT(ISERROR(SEARCH(("[GR]"),(E27))))</formula>
    </cfRule>
  </conditionalFormatting>
  <conditionalFormatting sqref="F29">
    <cfRule type="containsText" dxfId="3" priority="384" operator="containsText" text="ENG">
      <formula>NOT(ISERROR(SEARCH(("ENG"),(F29))))</formula>
    </cfRule>
  </conditionalFormatting>
  <conditionalFormatting sqref="F29">
    <cfRule type="containsText" dxfId="1" priority="385" operator="containsText" text="[MAR]">
      <formula>NOT(ISERROR(SEARCH(("[MAR]"),(F29))))</formula>
    </cfRule>
  </conditionalFormatting>
  <conditionalFormatting sqref="F29">
    <cfRule type="containsText" dxfId="1" priority="386" operator="containsText" text="[SKC]">
      <formula>NOT(ISERROR(SEARCH(("[SKC]"),(F29))))</formula>
    </cfRule>
  </conditionalFormatting>
  <conditionalFormatting sqref="F29">
    <cfRule type="containsText" dxfId="1" priority="387" operator="containsText" text="CHE-1262">
      <formula>NOT(ISERROR(SEARCH(("CHE-1262"),(F29))))</formula>
    </cfRule>
  </conditionalFormatting>
  <conditionalFormatting sqref="F29">
    <cfRule type="containsText" dxfId="1" priority="388" operator="containsText" text="[NIM]">
      <formula>NOT(ISERROR(SEARCH(("[NIM]"),(F29))))</formula>
    </cfRule>
  </conditionalFormatting>
  <conditionalFormatting sqref="F29">
    <cfRule type="containsText" dxfId="3" priority="389" operator="containsText" text="BAN">
      <formula>NOT(ISERROR(SEARCH(("BAN"),(F29))))</formula>
    </cfRule>
  </conditionalFormatting>
  <conditionalFormatting sqref="F29">
    <cfRule type="containsText" dxfId="1" priority="390" operator="containsText" text="[BSH]">
      <formula>NOT(ISERROR(SEARCH(("[BSH]"),(F29))))</formula>
    </cfRule>
  </conditionalFormatting>
  <conditionalFormatting sqref="F29">
    <cfRule type="containsText" dxfId="1" priority="391" operator="containsText" text="[EH]">
      <formula>NOT(ISERROR(SEARCH(("[EH]"),(F29))))</formula>
    </cfRule>
  </conditionalFormatting>
  <conditionalFormatting sqref="F29">
    <cfRule type="containsText" dxfId="1" priority="392" operator="containsText" text="[RUM]">
      <formula>NOT(ISERROR(SEARCH(("[RUM]"),(F29))))</formula>
    </cfRule>
  </conditionalFormatting>
  <conditionalFormatting sqref="F29">
    <cfRule type="containsText" dxfId="3" priority="393" operator="containsText" text="[ECO]">
      <formula>NOT(ISERROR(SEARCH(("[ECO]"),(F29))))</formula>
    </cfRule>
  </conditionalFormatting>
  <conditionalFormatting sqref="F29">
    <cfRule type="containsText" dxfId="1" priority="394" operator="containsText" text="[MAH]">
      <formula>NOT(ISERROR(SEARCH(("[MAH]"),(F29))))</formula>
    </cfRule>
  </conditionalFormatting>
  <conditionalFormatting sqref="F29">
    <cfRule type="containsText" dxfId="1" priority="395" operator="containsText" text="[DD]">
      <formula>NOT(ISERROR(SEARCH(("[DD]"),(F29))))</formula>
    </cfRule>
  </conditionalFormatting>
  <conditionalFormatting sqref="F29">
    <cfRule type="containsText" dxfId="1" priority="396" operator="containsText" text="[JI]">
      <formula>NOT(ISERROR(SEARCH(("[JI]"),(F29))))</formula>
    </cfRule>
  </conditionalFormatting>
  <conditionalFormatting sqref="F29">
    <cfRule type="containsText" dxfId="1" priority="397" operator="containsText" text="[AIM]">
      <formula>NOT(ISERROR(SEARCH(("[AIM]"),(F29))))</formula>
    </cfRule>
  </conditionalFormatting>
  <conditionalFormatting sqref="F29">
    <cfRule type="containsText" dxfId="2" priority="398" operator="containsText" text="[GR]">
      <formula>NOT(ISERROR(SEARCH(("[GR]"),(F29))))</formula>
    </cfRule>
  </conditionalFormatting>
  <conditionalFormatting sqref="E26">
    <cfRule type="containsText" dxfId="3" priority="399" operator="containsText" text="ENG">
      <formula>NOT(ISERROR(SEARCH(("ENG"),(E26))))</formula>
    </cfRule>
  </conditionalFormatting>
  <conditionalFormatting sqref="E26">
    <cfRule type="containsText" dxfId="1" priority="400" operator="containsText" text="[MAR]">
      <formula>NOT(ISERROR(SEARCH(("[MAR]"),(E26))))</formula>
    </cfRule>
  </conditionalFormatting>
  <conditionalFormatting sqref="E26">
    <cfRule type="containsText" dxfId="1" priority="401" operator="containsText" text="[SKC]">
      <formula>NOT(ISERROR(SEARCH(("[SKC]"),(E26))))</formula>
    </cfRule>
  </conditionalFormatting>
  <conditionalFormatting sqref="E26">
    <cfRule type="containsText" dxfId="1" priority="402" operator="containsText" text="CHE-1262">
      <formula>NOT(ISERROR(SEARCH(("CHE-1262"),(E26))))</formula>
    </cfRule>
  </conditionalFormatting>
  <conditionalFormatting sqref="E26">
    <cfRule type="containsText" dxfId="1" priority="403" operator="containsText" text="[NIM]">
      <formula>NOT(ISERROR(SEARCH(("[NIM]"),(E26))))</formula>
    </cfRule>
  </conditionalFormatting>
  <conditionalFormatting sqref="E26">
    <cfRule type="containsText" dxfId="2" priority="404" operator="containsText" text="[GR]">
      <formula>NOT(ISERROR(SEARCH(("[GR]"),(E26))))</formula>
    </cfRule>
  </conditionalFormatting>
  <conditionalFormatting sqref="E26">
    <cfRule type="containsText" dxfId="3" priority="405" operator="containsText" text="BAN">
      <formula>NOT(ISERROR(SEARCH(("BAN"),(E26))))</formula>
    </cfRule>
  </conditionalFormatting>
  <conditionalFormatting sqref="E26">
    <cfRule type="containsText" dxfId="1" priority="406" operator="containsText" text="[BSH]">
      <formula>NOT(ISERROR(SEARCH(("[BSH]"),(E26))))</formula>
    </cfRule>
  </conditionalFormatting>
  <conditionalFormatting sqref="E26">
    <cfRule type="containsText" dxfId="1" priority="407" operator="containsText" text="[EH]">
      <formula>NOT(ISERROR(SEARCH(("[EH]"),(E26))))</formula>
    </cfRule>
  </conditionalFormatting>
  <conditionalFormatting sqref="E26">
    <cfRule type="containsText" dxfId="1" priority="408" operator="containsText" text="[RUM]">
      <formula>NOT(ISERROR(SEARCH(("[RUM]"),(E26))))</formula>
    </cfRule>
  </conditionalFormatting>
  <conditionalFormatting sqref="E26">
    <cfRule type="containsText" dxfId="3" priority="409" operator="containsText" text="[ECO]">
      <formula>NOT(ISERROR(SEARCH(("[ECO]"),(E26))))</formula>
    </cfRule>
  </conditionalFormatting>
  <conditionalFormatting sqref="E26">
    <cfRule type="containsText" dxfId="1" priority="410" operator="containsText" text="[MAH]">
      <formula>NOT(ISERROR(SEARCH(("[MAH]"),(E26))))</formula>
    </cfRule>
  </conditionalFormatting>
  <conditionalFormatting sqref="E26">
    <cfRule type="containsText" dxfId="1" priority="411" operator="containsText" text="[DD]">
      <formula>NOT(ISERROR(SEARCH(("[DD]"),(E26))))</formula>
    </cfRule>
  </conditionalFormatting>
  <conditionalFormatting sqref="E26">
    <cfRule type="containsText" dxfId="1" priority="412" operator="containsText" text="[JI]">
      <formula>NOT(ISERROR(SEARCH(("[JI]"),(E26))))</formula>
    </cfRule>
  </conditionalFormatting>
  <conditionalFormatting sqref="E26">
    <cfRule type="containsText" dxfId="1" priority="413" operator="containsText" text="[AIM]">
      <formula>NOT(ISERROR(SEARCH(("[AIM]"),(E26))))</formula>
    </cfRule>
  </conditionalFormatting>
  <conditionalFormatting sqref="F24 D25 I26 H27">
    <cfRule type="containsText" dxfId="3" priority="414" operator="containsText" text="ENG">
      <formula>NOT(ISERROR(SEARCH(("ENG"),(F24))))</formula>
    </cfRule>
  </conditionalFormatting>
  <conditionalFormatting sqref="F24 D25 I26 H27">
    <cfRule type="containsText" dxfId="1" priority="415" operator="containsText" text="[MAR]">
      <formula>NOT(ISERROR(SEARCH(("[MAR]"),(F24))))</formula>
    </cfRule>
  </conditionalFormatting>
  <conditionalFormatting sqref="F24 D25 I26 H27">
    <cfRule type="containsText" dxfId="1" priority="416" operator="containsText" text="[SKC]">
      <formula>NOT(ISERROR(SEARCH(("[SKC]"),(F24))))</formula>
    </cfRule>
  </conditionalFormatting>
  <conditionalFormatting sqref="F24 D25 I26 H27">
    <cfRule type="containsText" dxfId="1" priority="417" operator="containsText" text="CHE-1262">
      <formula>NOT(ISERROR(SEARCH(("CHE-1262"),(F24))))</formula>
    </cfRule>
  </conditionalFormatting>
  <conditionalFormatting sqref="F24 D25 I26 H27">
    <cfRule type="containsText" dxfId="1" priority="418" operator="containsText" text="[NIM]">
      <formula>NOT(ISERROR(SEARCH(("[NIM]"),(F24))))</formula>
    </cfRule>
  </conditionalFormatting>
  <conditionalFormatting sqref="F24 D25 I26 H27">
    <cfRule type="containsText" dxfId="2" priority="419" operator="containsText" text="[GR]">
      <formula>NOT(ISERROR(SEARCH(("[GR]"),(F24))))</formula>
    </cfRule>
  </conditionalFormatting>
  <conditionalFormatting sqref="F24 D25 I26 H27">
    <cfRule type="containsText" dxfId="3" priority="420" operator="containsText" text="BAN">
      <formula>NOT(ISERROR(SEARCH(("BAN"),(F24))))</formula>
    </cfRule>
  </conditionalFormatting>
  <conditionalFormatting sqref="F24 D25 I26 H27">
    <cfRule type="containsText" dxfId="1" priority="421" operator="containsText" text="[BSH]">
      <formula>NOT(ISERROR(SEARCH(("[BSH]"),(F24))))</formula>
    </cfRule>
  </conditionalFormatting>
  <conditionalFormatting sqref="F24 D25 I26 H27">
    <cfRule type="containsText" dxfId="1" priority="422" operator="containsText" text="[EH]">
      <formula>NOT(ISERROR(SEARCH(("[EH]"),(F24))))</formula>
    </cfRule>
  </conditionalFormatting>
  <conditionalFormatting sqref="F24 D25 I26 H27">
    <cfRule type="containsText" dxfId="1" priority="423" operator="containsText" text="[RUM]">
      <formula>NOT(ISERROR(SEARCH(("[RUM]"),(F24))))</formula>
    </cfRule>
  </conditionalFormatting>
  <conditionalFormatting sqref="F24 D25 I26 H27">
    <cfRule type="containsText" dxfId="3" priority="424" operator="containsText" text="[ECO]">
      <formula>NOT(ISERROR(SEARCH(("[ECO]"),(F24))))</formula>
    </cfRule>
  </conditionalFormatting>
  <conditionalFormatting sqref="F24 D25 I26 H27">
    <cfRule type="containsText" dxfId="1" priority="425" operator="containsText" text="[MAH]">
      <formula>NOT(ISERROR(SEARCH(("[MAH]"),(F24))))</formula>
    </cfRule>
  </conditionalFormatting>
  <conditionalFormatting sqref="F24 D25 I26 H27">
    <cfRule type="containsText" dxfId="1" priority="426" operator="containsText" text="[DD]">
      <formula>NOT(ISERROR(SEARCH(("[DD]"),(F24))))</formula>
    </cfRule>
  </conditionalFormatting>
  <conditionalFormatting sqref="F24 D25 I26 H27">
    <cfRule type="containsText" dxfId="1" priority="427" operator="containsText" text="[JI]">
      <formula>NOT(ISERROR(SEARCH(("[JI]"),(F24))))</formula>
    </cfRule>
  </conditionalFormatting>
  <conditionalFormatting sqref="F24 D25 I26 H27">
    <cfRule type="containsText" dxfId="1" priority="428" operator="containsText" text="[AIM]">
      <formula>NOT(ISERROR(SEARCH(("[AIM]"),(F24))))</formula>
    </cfRule>
  </conditionalFormatting>
  <conditionalFormatting sqref="I26 H27">
    <cfRule type="containsText" dxfId="3" priority="429" operator="containsText" text="ENG">
      <formula>NOT(ISERROR(SEARCH(("ENG"),(I26))))</formula>
    </cfRule>
  </conditionalFormatting>
  <conditionalFormatting sqref="I26 H27">
    <cfRule type="containsText" dxfId="1" priority="430" operator="containsText" text="[MAR]">
      <formula>NOT(ISERROR(SEARCH(("[MAR]"),(I26))))</formula>
    </cfRule>
  </conditionalFormatting>
  <conditionalFormatting sqref="I26 H27">
    <cfRule type="containsText" dxfId="1" priority="431" operator="containsText" text="[SKC]">
      <formula>NOT(ISERROR(SEARCH(("[SKC]"),(I26))))</formula>
    </cfRule>
  </conditionalFormatting>
  <conditionalFormatting sqref="I26 H27">
    <cfRule type="containsText" dxfId="1" priority="432" operator="containsText" text="CHE-1262">
      <formula>NOT(ISERROR(SEARCH(("CHE-1262"),(I26))))</formula>
    </cfRule>
  </conditionalFormatting>
  <conditionalFormatting sqref="I26 H27">
    <cfRule type="containsText" dxfId="1" priority="433" operator="containsText" text="[NIM]">
      <formula>NOT(ISERROR(SEARCH(("[NIM]"),(I26))))</formula>
    </cfRule>
  </conditionalFormatting>
  <conditionalFormatting sqref="I26 H27">
    <cfRule type="containsText" dxfId="3" priority="434" operator="containsText" text="BAN">
      <formula>NOT(ISERROR(SEARCH(("BAN"),(I26))))</formula>
    </cfRule>
  </conditionalFormatting>
  <conditionalFormatting sqref="I26 H27">
    <cfRule type="containsText" dxfId="1" priority="435" operator="containsText" text="[BSH]">
      <formula>NOT(ISERROR(SEARCH(("[BSH]"),(I26))))</formula>
    </cfRule>
  </conditionalFormatting>
  <conditionalFormatting sqref="I26 H27">
    <cfRule type="containsText" dxfId="1" priority="436" operator="containsText" text="[EH]">
      <formula>NOT(ISERROR(SEARCH(("[EH]"),(I26))))</formula>
    </cfRule>
  </conditionalFormatting>
  <conditionalFormatting sqref="I26 H27">
    <cfRule type="containsText" dxfId="1" priority="437" operator="containsText" text="[RUM]">
      <formula>NOT(ISERROR(SEARCH(("[RUM]"),(I26))))</formula>
    </cfRule>
  </conditionalFormatting>
  <conditionalFormatting sqref="I26 H27">
    <cfRule type="containsText" dxfId="3" priority="438" operator="containsText" text="[ECO]">
      <formula>NOT(ISERROR(SEARCH(("[ECO]"),(I26))))</formula>
    </cfRule>
  </conditionalFormatting>
  <conditionalFormatting sqref="I26 H27">
    <cfRule type="containsText" dxfId="1" priority="439" operator="containsText" text="[MAH]">
      <formula>NOT(ISERROR(SEARCH(("[MAH]"),(I26))))</formula>
    </cfRule>
  </conditionalFormatting>
  <conditionalFormatting sqref="I26 H27">
    <cfRule type="containsText" dxfId="1" priority="440" operator="containsText" text="[DD]">
      <formula>NOT(ISERROR(SEARCH(("[DD]"),(I26))))</formula>
    </cfRule>
  </conditionalFormatting>
  <conditionalFormatting sqref="I26 H27">
    <cfRule type="containsText" dxfId="1" priority="441" operator="containsText" text="[JI]">
      <formula>NOT(ISERROR(SEARCH(("[JI]"),(I26))))</formula>
    </cfRule>
  </conditionalFormatting>
  <conditionalFormatting sqref="I26 H27">
    <cfRule type="containsText" dxfId="1" priority="442" operator="containsText" text="[AIM]">
      <formula>NOT(ISERROR(SEARCH(("[AIM]"),(I26))))</formula>
    </cfRule>
  </conditionalFormatting>
  <conditionalFormatting sqref="I26 H27">
    <cfRule type="containsText" dxfId="1" priority="443" operator="containsText" text="[GR]">
      <formula>NOT(ISERROR(SEARCH(("[GR]"),(I26))))</formula>
    </cfRule>
  </conditionalFormatting>
  <conditionalFormatting sqref="E25 I26 H27">
    <cfRule type="containsText" dxfId="1" priority="444" operator="containsText" text="[NEW1]">
      <formula>NOT(ISERROR(SEARCH(("[NEW1]"),(E25))))</formula>
    </cfRule>
  </conditionalFormatting>
  <conditionalFormatting sqref="D26 I30">
    <cfRule type="containsText" dxfId="1" priority="445" operator="containsText" text="[GR]">
      <formula>NOT(ISERROR(SEARCH(("[GR]"),(D26))))</formula>
    </cfRule>
  </conditionalFormatting>
  <conditionalFormatting sqref="D26 I30">
    <cfRule type="containsText" dxfId="1" priority="446" operator="containsText" text="[IFF]">
      <formula>NOT(ISERROR(SEARCH(("[IFF]"),(D26))))</formula>
    </cfRule>
  </conditionalFormatting>
  <conditionalFormatting sqref="D26 I30">
    <cfRule type="containsText" dxfId="1" priority="447" operator="containsText" text="[NEW1]">
      <formula>NOT(ISERROR(SEARCH(("[NEW1]"),(D26))))</formula>
    </cfRule>
  </conditionalFormatting>
  <conditionalFormatting sqref="I30">
    <cfRule type="containsText" dxfId="1" priority="448" operator="containsText" text="[MAH]">
      <formula>NOT(ISERROR(SEARCH(("[MAH]"),(I30))))</formula>
    </cfRule>
  </conditionalFormatting>
  <conditionalFormatting sqref="I30">
    <cfRule type="containsText" dxfId="3" priority="449" operator="containsText" text="ENG">
      <formula>NOT(ISERROR(SEARCH(("ENG"),(I30))))</formula>
    </cfRule>
  </conditionalFormatting>
  <conditionalFormatting sqref="I30">
    <cfRule type="containsText" dxfId="1" priority="450" operator="containsText" text="[MAR]">
      <formula>NOT(ISERROR(SEARCH(("[MAR]"),(I30))))</formula>
    </cfRule>
  </conditionalFormatting>
  <conditionalFormatting sqref="I30">
    <cfRule type="containsText" dxfId="1" priority="451" operator="containsText" text="[SKC]">
      <formula>NOT(ISERROR(SEARCH(("[SKC]"),(I30))))</formula>
    </cfRule>
  </conditionalFormatting>
  <conditionalFormatting sqref="I30">
    <cfRule type="containsText" dxfId="1" priority="452" operator="containsText" text="CHE-1262">
      <formula>NOT(ISERROR(SEARCH(("CHE-1262"),(I30))))</formula>
    </cfRule>
  </conditionalFormatting>
  <conditionalFormatting sqref="I30">
    <cfRule type="containsText" dxfId="1" priority="453" operator="containsText" text="[NIM]">
      <formula>NOT(ISERROR(SEARCH(("[NIM]"),(I30))))</formula>
    </cfRule>
  </conditionalFormatting>
  <conditionalFormatting sqref="I30">
    <cfRule type="containsText" dxfId="3" priority="454" operator="containsText" text="BAN">
      <formula>NOT(ISERROR(SEARCH(("BAN"),(I30))))</formula>
    </cfRule>
  </conditionalFormatting>
  <conditionalFormatting sqref="I30">
    <cfRule type="containsText" dxfId="1" priority="455" operator="containsText" text="[BSH]">
      <formula>NOT(ISERROR(SEARCH(("[BSH]"),(I30))))</formula>
    </cfRule>
  </conditionalFormatting>
  <conditionalFormatting sqref="I30">
    <cfRule type="containsText" dxfId="1" priority="456" operator="containsText" text="[EH]">
      <formula>NOT(ISERROR(SEARCH(("[EH]"),(I30))))</formula>
    </cfRule>
  </conditionalFormatting>
  <conditionalFormatting sqref="I30">
    <cfRule type="containsText" dxfId="1" priority="457" operator="containsText" text="[RUM]">
      <formula>NOT(ISERROR(SEARCH(("[RUM]"),(I30))))</formula>
    </cfRule>
  </conditionalFormatting>
  <conditionalFormatting sqref="I30">
    <cfRule type="containsText" dxfId="3" priority="458" operator="containsText" text="[ECO]">
      <formula>NOT(ISERROR(SEARCH(("[ECO]"),(I30))))</formula>
    </cfRule>
  </conditionalFormatting>
  <conditionalFormatting sqref="I30">
    <cfRule type="containsText" dxfId="1" priority="459" operator="containsText" text="[MAH]">
      <formula>NOT(ISERROR(SEARCH(("[MAH]"),(I30))))</formula>
    </cfRule>
  </conditionalFormatting>
  <conditionalFormatting sqref="I30">
    <cfRule type="containsText" dxfId="1" priority="460" operator="containsText" text="[DD]">
      <formula>NOT(ISERROR(SEARCH(("[DD]"),(I30))))</formula>
    </cfRule>
  </conditionalFormatting>
  <conditionalFormatting sqref="I30">
    <cfRule type="containsText" dxfId="1" priority="461" operator="containsText" text="[JI]">
      <formula>NOT(ISERROR(SEARCH(("[JI]"),(I30))))</formula>
    </cfRule>
  </conditionalFormatting>
  <conditionalFormatting sqref="I30">
    <cfRule type="containsText" dxfId="1" priority="462" operator="containsText" text="[AIM]">
      <formula>NOT(ISERROR(SEARCH(("[AIM]"),(I30))))</formula>
    </cfRule>
  </conditionalFormatting>
  <conditionalFormatting sqref="I30">
    <cfRule type="containsText" dxfId="3" priority="463" operator="containsText" text="ENG">
      <formula>NOT(ISERROR(SEARCH(("ENG"),(I30))))</formula>
    </cfRule>
  </conditionalFormatting>
  <conditionalFormatting sqref="I30">
    <cfRule type="containsText" dxfId="1" priority="464" operator="containsText" text="[MAR]">
      <formula>NOT(ISERROR(SEARCH(("[MAR]"),(I30))))</formula>
    </cfRule>
  </conditionalFormatting>
  <conditionalFormatting sqref="I30">
    <cfRule type="containsText" dxfId="1" priority="465" operator="containsText" text="[SKC]">
      <formula>NOT(ISERROR(SEARCH(("[SKC]"),(I30))))</formula>
    </cfRule>
  </conditionalFormatting>
  <conditionalFormatting sqref="I30">
    <cfRule type="containsText" dxfId="1" priority="466" operator="containsText" text="CHE-1262">
      <formula>NOT(ISERROR(SEARCH(("CHE-1262"),(I30))))</formula>
    </cfRule>
  </conditionalFormatting>
  <conditionalFormatting sqref="I30">
    <cfRule type="containsText" dxfId="1" priority="467" operator="containsText" text="[NIM]">
      <formula>NOT(ISERROR(SEARCH(("[NIM]"),(I30))))</formula>
    </cfRule>
  </conditionalFormatting>
  <conditionalFormatting sqref="I30">
    <cfRule type="containsText" dxfId="2" priority="468" operator="containsText" text="[GR]">
      <formula>NOT(ISERROR(SEARCH(("[GR]"),(I30))))</formula>
    </cfRule>
  </conditionalFormatting>
  <conditionalFormatting sqref="I30">
    <cfRule type="containsText" dxfId="3" priority="469" operator="containsText" text="BAN">
      <formula>NOT(ISERROR(SEARCH(("BAN"),(I30))))</formula>
    </cfRule>
  </conditionalFormatting>
  <conditionalFormatting sqref="I30">
    <cfRule type="containsText" dxfId="1" priority="470" operator="containsText" text="[BSH]">
      <formula>NOT(ISERROR(SEARCH(("[BSH]"),(I30))))</formula>
    </cfRule>
  </conditionalFormatting>
  <conditionalFormatting sqref="I30">
    <cfRule type="containsText" dxfId="1" priority="471" operator="containsText" text="[EH]">
      <formula>NOT(ISERROR(SEARCH(("[EH]"),(I30))))</formula>
    </cfRule>
  </conditionalFormatting>
  <conditionalFormatting sqref="I30">
    <cfRule type="containsText" dxfId="1" priority="472" operator="containsText" text="[RUM]">
      <formula>NOT(ISERROR(SEARCH(("[RUM]"),(I30))))</formula>
    </cfRule>
  </conditionalFormatting>
  <conditionalFormatting sqref="I30">
    <cfRule type="containsText" dxfId="3" priority="473" operator="containsText" text="[ECO]">
      <formula>NOT(ISERROR(SEARCH(("[ECO]"),(I30))))</formula>
    </cfRule>
  </conditionalFormatting>
  <conditionalFormatting sqref="I30">
    <cfRule type="containsText" dxfId="1" priority="474" operator="containsText" text="[MAH]">
      <formula>NOT(ISERROR(SEARCH(("[MAH]"),(I30))))</formula>
    </cfRule>
  </conditionalFormatting>
  <conditionalFormatting sqref="I30">
    <cfRule type="containsText" dxfId="1" priority="475" operator="containsText" text="[DD]">
      <formula>NOT(ISERROR(SEARCH(("[DD]"),(I30))))</formula>
    </cfRule>
  </conditionalFormatting>
  <conditionalFormatting sqref="I30">
    <cfRule type="containsText" dxfId="1" priority="476" operator="containsText" text="[JI]">
      <formula>NOT(ISERROR(SEARCH(("[JI]"),(I30))))</formula>
    </cfRule>
  </conditionalFormatting>
  <conditionalFormatting sqref="I30">
    <cfRule type="containsText" dxfId="1" priority="477" operator="containsText" text="[AIM]">
      <formula>NOT(ISERROR(SEARCH(("[AIM]"),(I30))))</formula>
    </cfRule>
  </conditionalFormatting>
  <conditionalFormatting sqref="H30 I31">
    <cfRule type="containsText" dxfId="3" priority="478" operator="containsText" text="ENG">
      <formula>NOT(ISERROR(SEARCH(("ENG"),(H30))))</formula>
    </cfRule>
  </conditionalFormatting>
  <conditionalFormatting sqref="H30 I31">
    <cfRule type="containsText" dxfId="1" priority="479" operator="containsText" text="[MAR]">
      <formula>NOT(ISERROR(SEARCH(("[MAR]"),(H30))))</formula>
    </cfRule>
  </conditionalFormatting>
  <conditionalFormatting sqref="H30 I31">
    <cfRule type="containsText" dxfId="1" priority="480" operator="containsText" text="[SKC]">
      <formula>NOT(ISERROR(SEARCH(("[SKC]"),(H30))))</formula>
    </cfRule>
  </conditionalFormatting>
  <conditionalFormatting sqref="H30 I31">
    <cfRule type="containsText" dxfId="1" priority="481" operator="containsText" text="CHE-1262">
      <formula>NOT(ISERROR(SEARCH(("CHE-1262"),(H30))))</formula>
    </cfRule>
  </conditionalFormatting>
  <conditionalFormatting sqref="H30 I31">
    <cfRule type="containsText" dxfId="1" priority="482" operator="containsText" text="[NIM]">
      <formula>NOT(ISERROR(SEARCH(("[NIM]"),(H30))))</formula>
    </cfRule>
  </conditionalFormatting>
  <conditionalFormatting sqref="H30 I31">
    <cfRule type="containsText" dxfId="2" priority="483" operator="containsText" text="[GR]">
      <formula>NOT(ISERROR(SEARCH(("[GR]"),(H30))))</formula>
    </cfRule>
  </conditionalFormatting>
  <conditionalFormatting sqref="H30 I31">
    <cfRule type="containsText" dxfId="3" priority="484" operator="containsText" text="BAN">
      <formula>NOT(ISERROR(SEARCH(("BAN"),(H30))))</formula>
    </cfRule>
  </conditionalFormatting>
  <conditionalFormatting sqref="H30 I31">
    <cfRule type="containsText" dxfId="1" priority="485" operator="containsText" text="[BSH]">
      <formula>NOT(ISERROR(SEARCH(("[BSH]"),(H30))))</formula>
    </cfRule>
  </conditionalFormatting>
  <conditionalFormatting sqref="H30 I31">
    <cfRule type="containsText" dxfId="1" priority="486" operator="containsText" text="[EH]">
      <formula>NOT(ISERROR(SEARCH(("[EH]"),(H30))))</formula>
    </cfRule>
  </conditionalFormatting>
  <conditionalFormatting sqref="H30 I31">
    <cfRule type="containsText" dxfId="1" priority="487" operator="containsText" text="[RUM]">
      <formula>NOT(ISERROR(SEARCH(("[RUM]"),(H30))))</formula>
    </cfRule>
  </conditionalFormatting>
  <conditionalFormatting sqref="H30 I31">
    <cfRule type="containsText" dxfId="3" priority="488" operator="containsText" text="[ECO]">
      <formula>NOT(ISERROR(SEARCH(("[ECO]"),(H30))))</formula>
    </cfRule>
  </conditionalFormatting>
  <conditionalFormatting sqref="H30 I31">
    <cfRule type="containsText" dxfId="1" priority="489" operator="containsText" text="[MAH]">
      <formula>NOT(ISERROR(SEARCH(("[MAH]"),(H30))))</formula>
    </cfRule>
  </conditionalFormatting>
  <conditionalFormatting sqref="H30 I31">
    <cfRule type="containsText" dxfId="1" priority="490" operator="containsText" text="[DD]">
      <formula>NOT(ISERROR(SEARCH(("[DD]"),(H30))))</formula>
    </cfRule>
  </conditionalFormatting>
  <conditionalFormatting sqref="H30 I31">
    <cfRule type="containsText" dxfId="1" priority="491" operator="containsText" text="[JI]">
      <formula>NOT(ISERROR(SEARCH(("[JI]"),(H30))))</formula>
    </cfRule>
  </conditionalFormatting>
  <conditionalFormatting sqref="H30 I31">
    <cfRule type="containsText" dxfId="1" priority="492" operator="containsText" text="[AIM]">
      <formula>NOT(ISERROR(SEARCH(("[AIM]"),(H30))))</formula>
    </cfRule>
  </conditionalFormatting>
  <conditionalFormatting sqref="H31">
    <cfRule type="containsText" dxfId="1" priority="493" operator="containsText" text="[NEW1]">
      <formula>NOT(ISERROR(SEARCH(("[NEW1]"),(H31))))</formula>
    </cfRule>
  </conditionalFormatting>
  <conditionalFormatting sqref="H31">
    <cfRule type="containsText" dxfId="2" priority="494" operator="containsText" text="[GR]">
      <formula>NOT(ISERROR(SEARCH(("[GR]"),(H31))))</formula>
    </cfRule>
  </conditionalFormatting>
  <conditionalFormatting sqref="E32">
    <cfRule type="containsText" dxfId="2" priority="495" operator="containsText" text="[GR]">
      <formula>NOT(ISERROR(SEARCH(("[GR]"),(E32))))</formula>
    </cfRule>
  </conditionalFormatting>
  <conditionalFormatting sqref="E32">
    <cfRule type="containsText" dxfId="3" priority="496" operator="containsText" text="ENG">
      <formula>NOT(ISERROR(SEARCH(("ENG"),(E32))))</formula>
    </cfRule>
  </conditionalFormatting>
  <conditionalFormatting sqref="E32">
    <cfRule type="containsText" dxfId="1" priority="497" operator="containsText" text="[MAR]">
      <formula>NOT(ISERROR(SEARCH(("[MAR]"),(E32))))</formula>
    </cfRule>
  </conditionalFormatting>
  <conditionalFormatting sqref="E32">
    <cfRule type="containsText" dxfId="1" priority="498" operator="containsText" text="[SKC]">
      <formula>NOT(ISERROR(SEARCH(("[SKC]"),(E32))))</formula>
    </cfRule>
  </conditionalFormatting>
  <conditionalFormatting sqref="E32">
    <cfRule type="containsText" dxfId="1" priority="499" operator="containsText" text="CHE-1262">
      <formula>NOT(ISERROR(SEARCH(("CHE-1262"),(E32))))</formula>
    </cfRule>
  </conditionalFormatting>
  <conditionalFormatting sqref="E32">
    <cfRule type="containsText" dxfId="1" priority="500" operator="containsText" text="[NIM]">
      <formula>NOT(ISERROR(SEARCH(("[NIM]"),(E32))))</formula>
    </cfRule>
  </conditionalFormatting>
  <conditionalFormatting sqref="E32">
    <cfRule type="containsText" dxfId="3" priority="501" operator="containsText" text="BAN">
      <formula>NOT(ISERROR(SEARCH(("BAN"),(E32))))</formula>
    </cfRule>
  </conditionalFormatting>
  <conditionalFormatting sqref="E32">
    <cfRule type="containsText" dxfId="1" priority="502" operator="containsText" text="[BSH]">
      <formula>NOT(ISERROR(SEARCH(("[BSH]"),(E32))))</formula>
    </cfRule>
  </conditionalFormatting>
  <conditionalFormatting sqref="E32">
    <cfRule type="containsText" dxfId="1" priority="503" operator="containsText" text="[EH]">
      <formula>NOT(ISERROR(SEARCH(("[EH]"),(E32))))</formula>
    </cfRule>
  </conditionalFormatting>
  <conditionalFormatting sqref="E32">
    <cfRule type="containsText" dxfId="1" priority="504" operator="containsText" text="[RUM]">
      <formula>NOT(ISERROR(SEARCH(("[RUM]"),(E32))))</formula>
    </cfRule>
  </conditionalFormatting>
  <conditionalFormatting sqref="E32">
    <cfRule type="containsText" dxfId="3" priority="505" operator="containsText" text="[ECO]">
      <formula>NOT(ISERROR(SEARCH(("[ECO]"),(E32))))</formula>
    </cfRule>
  </conditionalFormatting>
  <conditionalFormatting sqref="E32">
    <cfRule type="containsText" dxfId="1" priority="506" operator="containsText" text="[MAH]">
      <formula>NOT(ISERROR(SEARCH(("[MAH]"),(E32))))</formula>
    </cfRule>
  </conditionalFormatting>
  <conditionalFormatting sqref="E32">
    <cfRule type="containsText" dxfId="1" priority="507" operator="containsText" text="[DD]">
      <formula>NOT(ISERROR(SEARCH(("[DD]"),(E32))))</formula>
    </cfRule>
  </conditionalFormatting>
  <conditionalFormatting sqref="E32">
    <cfRule type="containsText" dxfId="1" priority="508" operator="containsText" text="[JI]">
      <formula>NOT(ISERROR(SEARCH(("[JI]"),(E32))))</formula>
    </cfRule>
  </conditionalFormatting>
  <conditionalFormatting sqref="E32">
    <cfRule type="containsText" dxfId="1" priority="509" operator="containsText" text="[AIM]">
      <formula>NOT(ISERROR(SEARCH(("[AIM]"),(E32))))</formula>
    </cfRule>
  </conditionalFormatting>
  <conditionalFormatting sqref="F34">
    <cfRule type="containsText" dxfId="1" priority="510" operator="containsText" text="[AU]">
      <formula>NOT(ISERROR(SEARCH(("[AU]"),(F34))))</formula>
    </cfRule>
  </conditionalFormatting>
  <conditionalFormatting sqref="F34">
    <cfRule type="containsText" dxfId="1" priority="511" operator="containsText" text="[NIS]">
      <formula>NOT(ISERROR(SEARCH(("[NIS]"),(F34))))</formula>
    </cfRule>
  </conditionalFormatting>
  <conditionalFormatting sqref="F34">
    <cfRule type="containsText" dxfId="2" priority="512" operator="containsText" text="[GR]">
      <formula>NOT(ISERROR(SEARCH(("[GR]"),(F34))))</formula>
    </cfRule>
  </conditionalFormatting>
  <conditionalFormatting sqref="F34">
    <cfRule type="containsText" dxfId="1" priority="513" operator="containsText" text="[AIM]">
      <formula>NOT(ISERROR(SEARCH(("[AIM]"),(F34))))</formula>
    </cfRule>
  </conditionalFormatting>
  <conditionalFormatting sqref="F34">
    <cfRule type="containsText" dxfId="1" priority="514" operator="containsText" text="[JI]">
      <formula>NOT(ISERROR(SEARCH(("[JI]"),(F34))))</formula>
    </cfRule>
  </conditionalFormatting>
  <conditionalFormatting sqref="F34">
    <cfRule type="containsText" dxfId="1" priority="515" operator="containsText" text="[DD]">
      <formula>NOT(ISERROR(SEARCH(("[DD]"),(F34))))</formula>
    </cfRule>
  </conditionalFormatting>
  <conditionalFormatting sqref="F34">
    <cfRule type="containsText" dxfId="3" priority="516" operator="containsText" text="[ECO]">
      <formula>NOT(ISERROR(SEARCH(("[ECO]"),(F34))))</formula>
    </cfRule>
  </conditionalFormatting>
  <conditionalFormatting sqref="F34">
    <cfRule type="containsText" dxfId="1" priority="517" operator="containsText" text="[RUM]">
      <formula>NOT(ISERROR(SEARCH(("[RUM]"),(F34))))</formula>
    </cfRule>
  </conditionalFormatting>
  <conditionalFormatting sqref="F34">
    <cfRule type="containsText" dxfId="1" priority="518" operator="containsText" text="[EH]">
      <formula>NOT(ISERROR(SEARCH(("[EH]"),(F34))))</formula>
    </cfRule>
  </conditionalFormatting>
  <conditionalFormatting sqref="F34">
    <cfRule type="containsText" dxfId="1" priority="519" operator="containsText" text="[BSH]">
      <formula>NOT(ISERROR(SEARCH(("[BSH]"),(F34))))</formula>
    </cfRule>
  </conditionalFormatting>
  <conditionalFormatting sqref="F34">
    <cfRule type="containsText" dxfId="3" priority="520" operator="containsText" text="BAN">
      <formula>NOT(ISERROR(SEARCH(("BAN"),(F34))))</formula>
    </cfRule>
  </conditionalFormatting>
  <conditionalFormatting sqref="F34">
    <cfRule type="containsText" dxfId="1" priority="521" operator="containsText" text="[NIM]">
      <formula>NOT(ISERROR(SEARCH(("[NIM]"),(F34))))</formula>
    </cfRule>
  </conditionalFormatting>
  <conditionalFormatting sqref="F34">
    <cfRule type="containsText" dxfId="1" priority="522" operator="containsText" text="CHE-1262">
      <formula>NOT(ISERROR(SEARCH(("CHE-1262"),(F34))))</formula>
    </cfRule>
  </conditionalFormatting>
  <conditionalFormatting sqref="F34">
    <cfRule type="containsText" dxfId="1" priority="523" operator="containsText" text="[SKC]">
      <formula>NOT(ISERROR(SEARCH(("[SKC]"),(F34))))</formula>
    </cfRule>
  </conditionalFormatting>
  <conditionalFormatting sqref="F34">
    <cfRule type="containsText" dxfId="1" priority="524" operator="containsText" text="[MAR]">
      <formula>NOT(ISERROR(SEARCH(("[MAR]"),(F34))))</formula>
    </cfRule>
  </conditionalFormatting>
  <conditionalFormatting sqref="F34">
    <cfRule type="containsText" dxfId="3" priority="525" operator="containsText" text="ENG">
      <formula>NOT(ISERROR(SEARCH(("ENG"),(F34))))</formula>
    </cfRule>
  </conditionalFormatting>
  <conditionalFormatting sqref="F34">
    <cfRule type="containsText" dxfId="1" priority="526" operator="containsText" text="[MAH]">
      <formula>NOT(ISERROR(SEARCH(("[MAH]"),(F34))))</formula>
    </cfRule>
  </conditionalFormatting>
  <conditionalFormatting sqref="F34">
    <cfRule type="containsText" dxfId="1" priority="527" operator="containsText" text="[AIM]">
      <formula>NOT(ISERROR(SEARCH(("[AIM]"),(F34))))</formula>
    </cfRule>
  </conditionalFormatting>
  <conditionalFormatting sqref="E16 F34">
    <cfRule type="containsText" dxfId="1" priority="528" operator="containsText" text="[NEW1]">
      <formula>NOT(ISERROR(SEARCH(("[NEW1]"),(E16))))</formula>
    </cfRule>
  </conditionalFormatting>
  <conditionalFormatting sqref="F34">
    <cfRule type="containsText" dxfId="1" priority="529" operator="containsText" text="[JI]">
      <formula>NOT(ISERROR(SEARCH(("[JI]"),(F34))))</formula>
    </cfRule>
  </conditionalFormatting>
  <conditionalFormatting sqref="F34">
    <cfRule type="containsText" dxfId="1" priority="530" operator="containsText" text="[DD]">
      <formula>NOT(ISERROR(SEARCH(("[DD]"),(F34))))</formula>
    </cfRule>
  </conditionalFormatting>
  <conditionalFormatting sqref="F34">
    <cfRule type="containsText" dxfId="1" priority="531" operator="containsText" text="[MAH]">
      <formula>NOT(ISERROR(SEARCH(("[MAH]"),(F34))))</formula>
    </cfRule>
  </conditionalFormatting>
  <conditionalFormatting sqref="F34">
    <cfRule type="containsText" dxfId="3" priority="532" operator="containsText" text="[ECO]">
      <formula>NOT(ISERROR(SEARCH(("[ECO]"),(F34))))</formula>
    </cfRule>
  </conditionalFormatting>
  <conditionalFormatting sqref="F34">
    <cfRule type="containsText" dxfId="1" priority="533" operator="containsText" text="[RUM]">
      <formula>NOT(ISERROR(SEARCH(("[RUM]"),(F34))))</formula>
    </cfRule>
  </conditionalFormatting>
  <conditionalFormatting sqref="F34">
    <cfRule type="containsText" dxfId="1" priority="534" operator="containsText" text="[EH]">
      <formula>NOT(ISERROR(SEARCH(("[EH]"),(F34))))</formula>
    </cfRule>
  </conditionalFormatting>
  <conditionalFormatting sqref="F34">
    <cfRule type="containsText" dxfId="1" priority="535" operator="containsText" text="[BSH]">
      <formula>NOT(ISERROR(SEARCH(("[BSH]"),(F34))))</formula>
    </cfRule>
  </conditionalFormatting>
  <conditionalFormatting sqref="F34">
    <cfRule type="containsText" dxfId="3" priority="536" operator="containsText" text="BAN">
      <formula>NOT(ISERROR(SEARCH(("BAN"),(F34))))</formula>
    </cfRule>
  </conditionalFormatting>
  <conditionalFormatting sqref="F34">
    <cfRule type="containsText" dxfId="1" priority="537" operator="containsText" text="[GR]">
      <formula>NOT(ISERROR(SEARCH(("[GR]"),(F34))))</formula>
    </cfRule>
  </conditionalFormatting>
  <conditionalFormatting sqref="F34">
    <cfRule type="containsText" dxfId="1" priority="538" operator="containsText" text="[NIM]">
      <formula>NOT(ISERROR(SEARCH(("[NIM]"),(F34))))</formula>
    </cfRule>
  </conditionalFormatting>
  <conditionalFormatting sqref="F34">
    <cfRule type="containsText" dxfId="1" priority="539" operator="containsText" text="CHE-1262">
      <formula>NOT(ISERROR(SEARCH(("CHE-1262"),(F34))))</formula>
    </cfRule>
  </conditionalFormatting>
  <conditionalFormatting sqref="F34">
    <cfRule type="containsText" dxfId="1" priority="540" operator="containsText" text="[SKC]">
      <formula>NOT(ISERROR(SEARCH(("[SKC]"),(F34))))</formula>
    </cfRule>
  </conditionalFormatting>
  <conditionalFormatting sqref="F34">
    <cfRule type="containsText" dxfId="1" priority="541" operator="containsText" text="[MAR]">
      <formula>NOT(ISERROR(SEARCH(("[MAR]"),(F34))))</formula>
    </cfRule>
  </conditionalFormatting>
  <conditionalFormatting sqref="F34">
    <cfRule type="containsText" dxfId="3" priority="542" operator="containsText" text="ENG">
      <formula>NOT(ISERROR(SEARCH(("ENG"),(F34))))</formula>
    </cfRule>
  </conditionalFormatting>
  <conditionalFormatting sqref="F34">
    <cfRule type="containsText" dxfId="0" priority="543" operator="containsText" text="ENG">
      <formula>NOT(ISERROR(SEARCH(("ENG"),(F34))))</formula>
    </cfRule>
  </conditionalFormatting>
  <conditionalFormatting sqref="F34">
    <cfRule type="containsText" dxfId="2" priority="544" operator="containsText" text="CHE-1262">
      <formula>NOT(ISERROR(SEARCH(("CHE-1262"),(F34))))</formula>
    </cfRule>
  </conditionalFormatting>
  <conditionalFormatting sqref="F34">
    <cfRule type="containsText" dxfId="1" priority="545" operator="containsText" text="[MAR]">
      <formula>NOT(ISERROR(SEARCH(("[MAR]"),(F34))))</formula>
    </cfRule>
  </conditionalFormatting>
  <conditionalFormatting sqref="F34">
    <cfRule type="containsText" dxfId="1" priority="546" operator="containsText" text="[SKC]">
      <formula>NOT(ISERROR(SEARCH(("[SKC]"),(F34))))</formula>
    </cfRule>
  </conditionalFormatting>
  <conditionalFormatting sqref="F34">
    <cfRule type="containsText" dxfId="1" priority="547" operator="containsText" text="[NIM]">
      <formula>NOT(ISERROR(SEARCH(("[NIM]"),(F34))))</formula>
    </cfRule>
  </conditionalFormatting>
  <conditionalFormatting sqref="F34">
    <cfRule type="containsText" dxfId="1" priority="548" operator="containsText" text="[GR]">
      <formula>NOT(ISERROR(SEARCH(("[GR]"),(F34))))</formula>
    </cfRule>
  </conditionalFormatting>
  <conditionalFormatting sqref="F34">
    <cfRule type="containsText" dxfId="3" priority="549" operator="containsText" text="BAN">
      <formula>NOT(ISERROR(SEARCH(("BAN"),(F34))))</formula>
    </cfRule>
  </conditionalFormatting>
  <conditionalFormatting sqref="F34">
    <cfRule type="containsText" dxfId="1" priority="550" operator="containsText" text="[BSH]">
      <formula>NOT(ISERROR(SEARCH(("[BSH]"),(F34))))</formula>
    </cfRule>
  </conditionalFormatting>
  <conditionalFormatting sqref="F34">
    <cfRule type="containsText" dxfId="1" priority="551" operator="containsText" text="[EH]">
      <formula>NOT(ISERROR(SEARCH(("[EH]"),(F34))))</formula>
    </cfRule>
  </conditionalFormatting>
  <conditionalFormatting sqref="F34">
    <cfRule type="containsText" dxfId="1" priority="552" operator="containsText" text="[RUM]">
      <formula>NOT(ISERROR(SEARCH(("[RUM]"),(F34))))</formula>
    </cfRule>
  </conditionalFormatting>
  <conditionalFormatting sqref="F34">
    <cfRule type="containsText" dxfId="3" priority="553" operator="containsText" text="[ECO]">
      <formula>NOT(ISERROR(SEARCH(("[ECO]"),(F34))))</formula>
    </cfRule>
  </conditionalFormatting>
  <conditionalFormatting sqref="F34">
    <cfRule type="containsText" dxfId="1" priority="554" operator="containsText" text="[MAH]">
      <formula>NOT(ISERROR(SEARCH(("[MAH]"),(F34))))</formula>
    </cfRule>
  </conditionalFormatting>
  <conditionalFormatting sqref="F34">
    <cfRule type="containsText" dxfId="1" priority="555" operator="containsText" text="[DD]">
      <formula>NOT(ISERROR(SEARCH(("[DD]"),(F34))))</formula>
    </cfRule>
  </conditionalFormatting>
  <conditionalFormatting sqref="F34">
    <cfRule type="containsText" dxfId="1" priority="556" operator="containsText" text="[JI]">
      <formula>NOT(ISERROR(SEARCH(("[JI]"),(F34))))</formula>
    </cfRule>
  </conditionalFormatting>
  <conditionalFormatting sqref="F34">
    <cfRule type="containsText" dxfId="1" priority="557" operator="containsText" text="[AIM]">
      <formula>NOT(ISERROR(SEARCH(("[AIM]"),(F34))))</formula>
    </cfRule>
  </conditionalFormatting>
  <conditionalFormatting sqref="F34">
    <cfRule type="containsText" dxfId="1" priority="558" operator="containsText" text="[KIM]">
      <formula>NOT(ISERROR(SEARCH(("[KIM]"),(F34))))</formula>
    </cfRule>
  </conditionalFormatting>
  <conditionalFormatting sqref="F34">
    <cfRule type="containsText" dxfId="1" priority="559" operator="containsText" text="[AT]">
      <formula>NOT(ISERROR(SEARCH(("[AT]"),(F34))))</formula>
    </cfRule>
  </conditionalFormatting>
  <conditionalFormatting sqref="F34">
    <cfRule type="containsText" dxfId="1" priority="560" operator="containsText" text="[MKS]">
      <formula>NOT(ISERROR(SEARCH(("[MKS]"),(F34))))</formula>
    </cfRule>
  </conditionalFormatting>
  <conditionalFormatting sqref="F34">
    <cfRule type="containsText" dxfId="1" priority="561" operator="containsText" text="[DMA]">
      <formula>NOT(ISERROR(SEARCH(("[DMA]"),(F34))))</formula>
    </cfRule>
  </conditionalFormatting>
  <conditionalFormatting sqref="F34">
    <cfRule type="containsText" dxfId="1" priority="562" operator="containsText" text="[PRC]">
      <formula>NOT(ISERROR(SEARCH(("[PRC]"),(F34))))</formula>
    </cfRule>
  </conditionalFormatting>
  <conditionalFormatting sqref="F34">
    <cfRule type="containsText" dxfId="1" priority="563" operator="containsText" text="[IFF]">
      <formula>NOT(ISERROR(SEARCH(("[IFF]"),(F34))))</formula>
    </cfRule>
  </conditionalFormatting>
  <conditionalFormatting sqref="E16 F22">
    <cfRule type="containsText" dxfId="4" priority="564" operator="containsText" text="[NEW1]">
      <formula>NOT(ISERROR(SEARCH(("[NEW1]"),(E16))))</formula>
    </cfRule>
  </conditionalFormatting>
  <conditionalFormatting sqref="H38">
    <cfRule type="containsText" dxfId="2" priority="565" operator="containsText" text="[GR]">
      <formula>NOT(ISERROR(SEARCH(("[GR]"),(H38))))</formula>
    </cfRule>
  </conditionalFormatting>
  <conditionalFormatting sqref="I41">
    <cfRule type="containsText" dxfId="1" priority="566" operator="containsText" text="[PRC]">
      <formula>NOT(ISERROR(SEARCH(("[PRC]"),(I41))))</formula>
    </cfRule>
  </conditionalFormatting>
  <conditionalFormatting sqref="I41">
    <cfRule type="containsText" dxfId="1" priority="567" operator="containsText" text="[NIS]">
      <formula>NOT(ISERROR(SEARCH(("[NIS]"),(I41))))</formula>
    </cfRule>
  </conditionalFormatting>
  <conditionalFormatting sqref="I41">
    <cfRule type="containsText" dxfId="1" priority="568" operator="containsText" text="[DMA]">
      <formula>NOT(ISERROR(SEARCH(("[DMA]"),(I41))))</formula>
    </cfRule>
  </conditionalFormatting>
  <conditionalFormatting sqref="I41">
    <cfRule type="containsText" dxfId="1" priority="569" operator="containsText" text="[MKS]">
      <formula>NOT(ISERROR(SEARCH(("[MKS]"),(I41))))</formula>
    </cfRule>
  </conditionalFormatting>
  <conditionalFormatting sqref="I41">
    <cfRule type="containsText" dxfId="1" priority="570" operator="containsText" text="[AT]">
      <formula>NOT(ISERROR(SEARCH(("[AT]"),(I41))))</formula>
    </cfRule>
  </conditionalFormatting>
  <conditionalFormatting sqref="I41">
    <cfRule type="containsText" dxfId="1" priority="571" operator="containsText" text="[AU]">
      <formula>NOT(ISERROR(SEARCH(("[AU]"),(I41))))</formula>
    </cfRule>
  </conditionalFormatting>
  <conditionalFormatting sqref="I41">
    <cfRule type="containsText" dxfId="1" priority="572" operator="containsText" text="[KIM]">
      <formula>NOT(ISERROR(SEARCH(("[KIM]"),(I41))))</formula>
    </cfRule>
  </conditionalFormatting>
  <conditionalFormatting sqref="I41">
    <cfRule type="containsText" dxfId="0" priority="573" operator="containsText" text="ENG">
      <formula>NOT(ISERROR(SEARCH(("ENG"),(I41))))</formula>
    </cfRule>
  </conditionalFormatting>
  <conditionalFormatting sqref="I41">
    <cfRule type="containsText" dxfId="2" priority="574" operator="containsText" text="CHE-1262">
      <formula>NOT(ISERROR(SEARCH(("CHE-1262"),(I41))))</formula>
    </cfRule>
  </conditionalFormatting>
  <conditionalFormatting sqref="I41">
    <cfRule type="containsText" dxfId="1" priority="575" operator="containsText" text="[IFF]">
      <formula>NOT(ISERROR(SEARCH(("[IFF]"),(I41))))</formula>
    </cfRule>
  </conditionalFormatting>
  <conditionalFormatting sqref="I41">
    <cfRule type="containsText" dxfId="2" priority="576" operator="containsText" text="[GR]">
      <formula>NOT(ISERROR(SEARCH(("[GR]"),(I41))))</formula>
    </cfRule>
  </conditionalFormatting>
  <conditionalFormatting sqref="I41">
    <cfRule type="containsText" dxfId="3" priority="577" operator="containsText" text="ENG">
      <formula>NOT(ISERROR(SEARCH(("ENG"),(I41))))</formula>
    </cfRule>
  </conditionalFormatting>
  <conditionalFormatting sqref="I41">
    <cfRule type="containsText" dxfId="1" priority="578" operator="containsText" text="[MAR]">
      <formula>NOT(ISERROR(SEARCH(("[MAR]"),(I41))))</formula>
    </cfRule>
  </conditionalFormatting>
  <conditionalFormatting sqref="I41">
    <cfRule type="containsText" dxfId="1" priority="579" operator="containsText" text="[SKC]">
      <formula>NOT(ISERROR(SEARCH(("[SKC]"),(I41))))</formula>
    </cfRule>
  </conditionalFormatting>
  <conditionalFormatting sqref="I41">
    <cfRule type="containsText" dxfId="1" priority="580" operator="containsText" text="CHE-1262">
      <formula>NOT(ISERROR(SEARCH(("CHE-1262"),(I41))))</formula>
    </cfRule>
  </conditionalFormatting>
  <conditionalFormatting sqref="I41">
    <cfRule type="containsText" dxfId="1" priority="581" operator="containsText" text="[NIM]">
      <formula>NOT(ISERROR(SEARCH(("[NIM]"),(I41))))</formula>
    </cfRule>
  </conditionalFormatting>
  <conditionalFormatting sqref="I41">
    <cfRule type="containsText" dxfId="3" priority="582" operator="containsText" text="BAN">
      <formula>NOT(ISERROR(SEARCH(("BAN"),(I41))))</formula>
    </cfRule>
  </conditionalFormatting>
  <conditionalFormatting sqref="I41">
    <cfRule type="containsText" dxfId="1" priority="583" operator="containsText" text="[BSH]">
      <formula>NOT(ISERROR(SEARCH(("[BSH]"),(I41))))</formula>
    </cfRule>
  </conditionalFormatting>
  <conditionalFormatting sqref="I41">
    <cfRule type="containsText" dxfId="1" priority="584" operator="containsText" text="[EH]">
      <formula>NOT(ISERROR(SEARCH(("[EH]"),(I41))))</formula>
    </cfRule>
  </conditionalFormatting>
  <conditionalFormatting sqref="I41">
    <cfRule type="containsText" dxfId="1" priority="585" operator="containsText" text="[RUM]">
      <formula>NOT(ISERROR(SEARCH(("[RUM]"),(I41))))</formula>
    </cfRule>
  </conditionalFormatting>
  <conditionalFormatting sqref="I41">
    <cfRule type="containsText" dxfId="3" priority="586" operator="containsText" text="[ECO]">
      <formula>NOT(ISERROR(SEARCH(("[ECO]"),(I41))))</formula>
    </cfRule>
  </conditionalFormatting>
  <conditionalFormatting sqref="I41">
    <cfRule type="containsText" dxfId="1" priority="587" operator="containsText" text="[DD]">
      <formula>NOT(ISERROR(SEARCH(("[DD]"),(I41))))</formula>
    </cfRule>
  </conditionalFormatting>
  <conditionalFormatting sqref="I41">
    <cfRule type="containsText" dxfId="1" priority="588" operator="containsText" text="[JI]">
      <formula>NOT(ISERROR(SEARCH(("[JI]"),(I41))))</formula>
    </cfRule>
  </conditionalFormatting>
  <conditionalFormatting sqref="I41">
    <cfRule type="containsText" dxfId="1" priority="589" operator="containsText" text="[AIM]">
      <formula>NOT(ISERROR(SEARCH(("[AIM]"),(I41))))</formula>
    </cfRule>
  </conditionalFormatting>
  <conditionalFormatting sqref="I41">
    <cfRule type="containsText" dxfId="1" priority="590" operator="containsText" text="[MAH]">
      <formula>NOT(ISERROR(SEARCH(("[MAH]"),(I41))))</formula>
    </cfRule>
  </conditionalFormatting>
  <conditionalFormatting sqref="I41">
    <cfRule type="containsText" dxfId="3" priority="591" operator="containsText" text="ENG">
      <formula>NOT(ISERROR(SEARCH(("ENG"),(I41))))</formula>
    </cfRule>
  </conditionalFormatting>
  <conditionalFormatting sqref="I41">
    <cfRule type="containsText" dxfId="1" priority="592" operator="containsText" text="CHE-1262">
      <formula>NOT(ISERROR(SEARCH(("CHE-1262"),(I41))))</formula>
    </cfRule>
  </conditionalFormatting>
  <conditionalFormatting sqref="I41">
    <cfRule type="containsText" dxfId="1" priority="593" operator="containsText" text="[NEW1]">
      <formula>NOT(ISERROR(SEARCH(("[NEW1]"),(I41))))</formula>
    </cfRule>
  </conditionalFormatting>
  <conditionalFormatting sqref="I41">
    <cfRule type="containsText" dxfId="1" priority="594" operator="containsText" text="[MAR]">
      <formula>NOT(ISERROR(SEARCH(("[MAR]"),(I41))))</formula>
    </cfRule>
  </conditionalFormatting>
  <conditionalFormatting sqref="I41">
    <cfRule type="containsText" dxfId="1" priority="595" operator="containsText" text="[SKC]">
      <formula>NOT(ISERROR(SEARCH(("[SKC]"),(I41))))</formula>
    </cfRule>
  </conditionalFormatting>
  <conditionalFormatting sqref="I41">
    <cfRule type="containsText" dxfId="1" priority="596" operator="containsText" text="[NIM]">
      <formula>NOT(ISERROR(SEARCH(("[NIM]"),(I41))))</formula>
    </cfRule>
  </conditionalFormatting>
  <conditionalFormatting sqref="I41">
    <cfRule type="containsText" dxfId="3" priority="597" operator="containsText" text="BAN">
      <formula>NOT(ISERROR(SEARCH(("BAN"),(I41))))</formula>
    </cfRule>
  </conditionalFormatting>
  <conditionalFormatting sqref="I41">
    <cfRule type="containsText" dxfId="1" priority="598" operator="containsText" text="[BSH]">
      <formula>NOT(ISERROR(SEARCH(("[BSH]"),(I41))))</formula>
    </cfRule>
  </conditionalFormatting>
  <conditionalFormatting sqref="I41">
    <cfRule type="containsText" dxfId="1" priority="599" operator="containsText" text="[EH]">
      <formula>NOT(ISERROR(SEARCH(("[EH]"),(I41))))</formula>
    </cfRule>
  </conditionalFormatting>
  <conditionalFormatting sqref="I41">
    <cfRule type="containsText" dxfId="1" priority="600" operator="containsText" text="[RUM]">
      <formula>NOT(ISERROR(SEARCH(("[RUM]"),(I41))))</formula>
    </cfRule>
  </conditionalFormatting>
  <conditionalFormatting sqref="I41">
    <cfRule type="containsText" dxfId="3" priority="601" operator="containsText" text="[ECO]">
      <formula>NOT(ISERROR(SEARCH(("[ECO]"),(I41))))</formula>
    </cfRule>
  </conditionalFormatting>
  <conditionalFormatting sqref="I41">
    <cfRule type="containsText" dxfId="1" priority="602" operator="containsText" text="[MAH]">
      <formula>NOT(ISERROR(SEARCH(("[MAH]"),(I41))))</formula>
    </cfRule>
  </conditionalFormatting>
  <conditionalFormatting sqref="I41">
    <cfRule type="containsText" dxfId="1" priority="603" operator="containsText" text="[DD]">
      <formula>NOT(ISERROR(SEARCH(("[DD]"),(I41))))</formula>
    </cfRule>
  </conditionalFormatting>
  <conditionalFormatting sqref="I41">
    <cfRule type="containsText" dxfId="1" priority="604" operator="containsText" text="[JI]">
      <formula>NOT(ISERROR(SEARCH(("[JI]"),(I41))))</formula>
    </cfRule>
  </conditionalFormatting>
  <conditionalFormatting sqref="I41">
    <cfRule type="containsText" dxfId="1" priority="605" operator="containsText" text="[AIM]">
      <formula>NOT(ISERROR(SEARCH(("[AIM]"),(I41))))</formula>
    </cfRule>
  </conditionalFormatting>
  <conditionalFormatting sqref="I41">
    <cfRule type="containsText" dxfId="1" priority="606" operator="containsText" text="[GR]">
      <formula>NOT(ISERROR(SEARCH(("[GR]"),(I41))))</formula>
    </cfRule>
  </conditionalFormatting>
  <conditionalFormatting sqref="D44">
    <cfRule type="containsText" dxfId="3" priority="607" operator="containsText" text="ENG">
      <formula>NOT(ISERROR(SEARCH(("ENG"),(D44))))</formula>
    </cfRule>
  </conditionalFormatting>
  <conditionalFormatting sqref="D44">
    <cfRule type="containsText" dxfId="1" priority="608" operator="containsText" text="[MAR]">
      <formula>NOT(ISERROR(SEARCH(("[MAR]"),(D44))))</formula>
    </cfRule>
  </conditionalFormatting>
  <conditionalFormatting sqref="D44">
    <cfRule type="containsText" dxfId="1" priority="609" operator="containsText" text="[SKC]">
      <formula>NOT(ISERROR(SEARCH(("[SKC]"),(D44))))</formula>
    </cfRule>
  </conditionalFormatting>
  <conditionalFormatting sqref="D44">
    <cfRule type="containsText" dxfId="1" priority="610" operator="containsText" text="CHE-1262">
      <formula>NOT(ISERROR(SEARCH(("CHE-1262"),(D44))))</formula>
    </cfRule>
  </conditionalFormatting>
  <conditionalFormatting sqref="D44">
    <cfRule type="containsText" dxfId="1" priority="611" operator="containsText" text="[NIM]">
      <formula>NOT(ISERROR(SEARCH(("[NIM]"),(D44))))</formula>
    </cfRule>
  </conditionalFormatting>
  <conditionalFormatting sqref="D44">
    <cfRule type="containsText" dxfId="3" priority="612" operator="containsText" text="BAN">
      <formula>NOT(ISERROR(SEARCH(("BAN"),(D44))))</formula>
    </cfRule>
  </conditionalFormatting>
  <conditionalFormatting sqref="D44">
    <cfRule type="containsText" dxfId="1" priority="613" operator="containsText" text="[BSH]">
      <formula>NOT(ISERROR(SEARCH(("[BSH]"),(D44))))</formula>
    </cfRule>
  </conditionalFormatting>
  <conditionalFormatting sqref="D44">
    <cfRule type="containsText" dxfId="1" priority="614" operator="containsText" text="[EH]">
      <formula>NOT(ISERROR(SEARCH(("[EH]"),(D44))))</formula>
    </cfRule>
  </conditionalFormatting>
  <conditionalFormatting sqref="D44">
    <cfRule type="containsText" dxfId="1" priority="615" operator="containsText" text="[RUM]">
      <formula>NOT(ISERROR(SEARCH(("[RUM]"),(D44))))</formula>
    </cfRule>
  </conditionalFormatting>
  <conditionalFormatting sqref="D44">
    <cfRule type="containsText" dxfId="3" priority="616" operator="containsText" text="[ECO]">
      <formula>NOT(ISERROR(SEARCH(("[ECO]"),(D44))))</formula>
    </cfRule>
  </conditionalFormatting>
  <conditionalFormatting sqref="D44">
    <cfRule type="containsText" dxfId="1" priority="617" operator="containsText" text="[MAH]">
      <formula>NOT(ISERROR(SEARCH(("[MAH]"),(D44))))</formula>
    </cfRule>
  </conditionalFormatting>
  <conditionalFormatting sqref="D44">
    <cfRule type="containsText" dxfId="1" priority="618" operator="containsText" text="[DD]">
      <formula>NOT(ISERROR(SEARCH(("[DD]"),(D44))))</formula>
    </cfRule>
  </conditionalFormatting>
  <conditionalFormatting sqref="D44">
    <cfRule type="containsText" dxfId="1" priority="619" operator="containsText" text="[JI]">
      <formula>NOT(ISERROR(SEARCH(("[JI]"),(D44))))</formula>
    </cfRule>
  </conditionalFormatting>
  <conditionalFormatting sqref="D44">
    <cfRule type="containsText" dxfId="1" priority="620" operator="containsText" text="[AIM]">
      <formula>NOT(ISERROR(SEARCH(("[AIM]"),(D44))))</formula>
    </cfRule>
  </conditionalFormatting>
  <conditionalFormatting sqref="D44">
    <cfRule type="containsText" dxfId="1" priority="621" operator="containsText" text="[MAH]">
      <formula>NOT(ISERROR(SEARCH(("[MAH]"),(D44))))</formula>
    </cfRule>
  </conditionalFormatting>
  <conditionalFormatting sqref="D44">
    <cfRule type="containsText" dxfId="1" priority="622" operator="containsText" text="[NEW1]">
      <formula>NOT(ISERROR(SEARCH(("[NEW1]"),(D44))))</formula>
    </cfRule>
  </conditionalFormatting>
  <conditionalFormatting sqref="D44">
    <cfRule type="containsText" dxfId="1" priority="623" operator="containsText" text="[IFF]">
      <formula>NOT(ISERROR(SEARCH(("[IFF]"),(D44))))</formula>
    </cfRule>
  </conditionalFormatting>
  <conditionalFormatting sqref="D44">
    <cfRule type="containsText" dxfId="1" priority="624" operator="containsText" text="[GR]">
      <formula>NOT(ISERROR(SEARCH(("[GR]"),(D44))))</formula>
    </cfRule>
  </conditionalFormatting>
  <conditionalFormatting sqref="D44">
    <cfRule type="containsText" dxfId="3" priority="625" operator="containsText" text="ENG">
      <formula>NOT(ISERROR(SEARCH(("ENG"),(D44))))</formula>
    </cfRule>
  </conditionalFormatting>
  <conditionalFormatting sqref="D44">
    <cfRule type="containsText" dxfId="1" priority="626" operator="containsText" text="CHE-1262">
      <formula>NOT(ISERROR(SEARCH(("CHE-1262"),(D44))))</formula>
    </cfRule>
  </conditionalFormatting>
  <conditionalFormatting sqref="D44">
    <cfRule type="containsText" dxfId="2" priority="627" operator="containsText" text="[GR]">
      <formula>NOT(ISERROR(SEARCH(("[GR]"),(D44))))</formula>
    </cfRule>
  </conditionalFormatting>
  <conditionalFormatting sqref="D44">
    <cfRule type="containsText" dxfId="1" priority="628" operator="containsText" text="[JC]">
      <formula>NOT(ISERROR(SEARCH(("[JC]"),(D44))))</formula>
    </cfRule>
  </conditionalFormatting>
  <conditionalFormatting sqref="D44">
    <cfRule type="containsText" dxfId="1" priority="629" operator="containsText" text="[FNN]">
      <formula>NOT(ISERROR(SEARCH(("[FNN]"),(D44))))</formula>
    </cfRule>
  </conditionalFormatting>
  <conditionalFormatting sqref="D44">
    <cfRule type="containsText" dxfId="0" priority="630" operator="containsText" text="ENG">
      <formula>NOT(ISERROR(SEARCH(("ENG"),(D44))))</formula>
    </cfRule>
  </conditionalFormatting>
  <conditionalFormatting sqref="D44">
    <cfRule type="containsText" dxfId="2" priority="631" operator="containsText" text="CHE-1262">
      <formula>NOT(ISERROR(SEARCH(("CHE-1262"),(D44))))</formula>
    </cfRule>
  </conditionalFormatting>
  <conditionalFormatting sqref="D44">
    <cfRule type="containsText" dxfId="1" priority="632" operator="containsText" text="[MAR]">
      <formula>NOT(ISERROR(SEARCH(("[MAR]"),(D44))))</formula>
    </cfRule>
  </conditionalFormatting>
  <conditionalFormatting sqref="D44">
    <cfRule type="containsText" dxfId="1" priority="633" operator="containsText" text="[SKC]">
      <formula>NOT(ISERROR(SEARCH(("[SKC]"),(D44))))</formula>
    </cfRule>
  </conditionalFormatting>
  <conditionalFormatting sqref="D44">
    <cfRule type="containsText" dxfId="1" priority="634" operator="containsText" text="[NIM]">
      <formula>NOT(ISERROR(SEARCH(("[NIM]"),(D44))))</formula>
    </cfRule>
  </conditionalFormatting>
  <conditionalFormatting sqref="D44">
    <cfRule type="containsText" dxfId="1" priority="635" operator="containsText" text="[GR]">
      <formula>NOT(ISERROR(SEARCH(("[GR]"),(D44))))</formula>
    </cfRule>
  </conditionalFormatting>
  <conditionalFormatting sqref="D44">
    <cfRule type="containsText" dxfId="3" priority="636" operator="containsText" text="BAN">
      <formula>NOT(ISERROR(SEARCH(("BAN"),(D44))))</formula>
    </cfRule>
  </conditionalFormatting>
  <conditionalFormatting sqref="D44">
    <cfRule type="containsText" dxfId="1" priority="637" operator="containsText" text="[BSH]">
      <formula>NOT(ISERROR(SEARCH(("[BSH]"),(D44))))</formula>
    </cfRule>
  </conditionalFormatting>
  <conditionalFormatting sqref="D44">
    <cfRule type="containsText" dxfId="1" priority="638" operator="containsText" text="[EH]">
      <formula>NOT(ISERROR(SEARCH(("[EH]"),(D44))))</formula>
    </cfRule>
  </conditionalFormatting>
  <conditionalFormatting sqref="D44">
    <cfRule type="containsText" dxfId="1" priority="639" operator="containsText" text="[RUM]">
      <formula>NOT(ISERROR(SEARCH(("[RUM]"),(D44))))</formula>
    </cfRule>
  </conditionalFormatting>
  <conditionalFormatting sqref="D44">
    <cfRule type="containsText" dxfId="3" priority="640" operator="containsText" text="[ECO]">
      <formula>NOT(ISERROR(SEARCH(("[ECO]"),(D44))))</formula>
    </cfRule>
  </conditionalFormatting>
  <conditionalFormatting sqref="D44">
    <cfRule type="containsText" dxfId="1" priority="641" operator="containsText" text="[MAH]">
      <formula>NOT(ISERROR(SEARCH(("[MAH]"),(D44))))</formula>
    </cfRule>
  </conditionalFormatting>
  <conditionalFormatting sqref="D44">
    <cfRule type="containsText" dxfId="1" priority="642" operator="containsText" text="[DD]">
      <formula>NOT(ISERROR(SEARCH(("[DD]"),(D44))))</formula>
    </cfRule>
  </conditionalFormatting>
  <conditionalFormatting sqref="D44">
    <cfRule type="containsText" dxfId="1" priority="643" operator="containsText" text="[JI]">
      <formula>NOT(ISERROR(SEARCH(("[JI]"),(D44))))</formula>
    </cfRule>
  </conditionalFormatting>
  <conditionalFormatting sqref="D44">
    <cfRule type="containsText" dxfId="1" priority="644" operator="containsText" text="[AIM]">
      <formula>NOT(ISERROR(SEARCH(("[AIM]"),(D44))))</formula>
    </cfRule>
  </conditionalFormatting>
  <conditionalFormatting sqref="D44">
    <cfRule type="containsText" dxfId="1" priority="645" operator="containsText" text="[IFF]">
      <formula>NOT(ISERROR(SEARCH(("[IFF]"),(D44))))</formula>
    </cfRule>
  </conditionalFormatting>
  <conditionalFormatting sqref="D44">
    <cfRule type="containsText" dxfId="1" priority="646" operator="containsText" text="[NEW1]">
      <formula>NOT(ISERROR(SEARCH(("[NEW1]"),(D44))))</formula>
    </cfRule>
  </conditionalFormatting>
  <conditionalFormatting sqref="D44">
    <cfRule type="containsText" dxfId="1" priority="647" operator="containsText" text="[PRC]">
      <formula>NOT(ISERROR(SEARCH(("[PRC]"),(D44))))</formula>
    </cfRule>
  </conditionalFormatting>
  <conditionalFormatting sqref="D44">
    <cfRule type="containsText" dxfId="1" priority="648" operator="containsText" text="[NIS]">
      <formula>NOT(ISERROR(SEARCH(("[NIS]"),(D44))))</formula>
    </cfRule>
  </conditionalFormatting>
  <conditionalFormatting sqref="D44">
    <cfRule type="containsText" dxfId="1" priority="649" operator="containsText" text="[DMA]">
      <formula>NOT(ISERROR(SEARCH(("[DMA]"),(D44))))</formula>
    </cfRule>
  </conditionalFormatting>
  <conditionalFormatting sqref="D44">
    <cfRule type="containsText" dxfId="1" priority="650" operator="containsText" text="[MKS]">
      <formula>NOT(ISERROR(SEARCH(("[MKS]"),(D44))))</formula>
    </cfRule>
  </conditionalFormatting>
  <conditionalFormatting sqref="D44">
    <cfRule type="containsText" dxfId="1" priority="651" operator="containsText" text="[AT]">
      <formula>NOT(ISERROR(SEARCH(("[AT]"),(D44))))</formula>
    </cfRule>
  </conditionalFormatting>
  <conditionalFormatting sqref="D44">
    <cfRule type="containsText" dxfId="1" priority="652" operator="containsText" text="[AU]">
      <formula>NOT(ISERROR(SEARCH(("[AU]"),(D44))))</formula>
    </cfRule>
  </conditionalFormatting>
  <conditionalFormatting sqref="D44">
    <cfRule type="containsText" dxfId="1" priority="653" operator="containsText" text="[KIM]">
      <formula>NOT(ISERROR(SEARCH(("[KIM]"),(D44))))</formula>
    </cfRule>
  </conditionalFormatting>
  <conditionalFormatting sqref="F22">
    <cfRule type="containsText" dxfId="4" priority="654" operator="containsText" text="[PRC]">
      <formula>NOT(ISERROR(SEARCH(("[PRC]"),(F22))))</formula>
    </cfRule>
  </conditionalFormatting>
  <conditionalFormatting sqref="F22">
    <cfRule type="containsText" dxfId="4" priority="655" operator="containsText" text="[FNN]">
      <formula>NOT(ISERROR(SEARCH(("[FNN]"),(F22))))</formula>
    </cfRule>
  </conditionalFormatting>
  <conditionalFormatting sqref="F22">
    <cfRule type="containsText" dxfId="4" priority="656" operator="containsText" text="[JC]">
      <formula>NOT(ISERROR(SEARCH(("[JC]"),(F22))))</formula>
    </cfRule>
  </conditionalFormatting>
  <conditionalFormatting sqref="F22">
    <cfRule type="containsText" dxfId="4" priority="657" operator="containsText" text="[AIM]">
      <formula>NOT(ISERROR(SEARCH(("[AIM]"),(F22))))</formula>
    </cfRule>
  </conditionalFormatting>
  <conditionalFormatting sqref="F22">
    <cfRule type="containsText" dxfId="4" priority="658" operator="containsText" text="[NIS]">
      <formula>NOT(ISERROR(SEARCH(("[NIS]"),(F22))))</formula>
    </cfRule>
  </conditionalFormatting>
  <conditionalFormatting sqref="F22">
    <cfRule type="containsText" dxfId="4" priority="659" operator="containsText" text="[DMA]">
      <formula>NOT(ISERROR(SEARCH(("[DMA]"),(F22))))</formula>
    </cfRule>
  </conditionalFormatting>
  <conditionalFormatting sqref="F22">
    <cfRule type="containsText" dxfId="4" priority="660" operator="containsText" text="[MKS]">
      <formula>NOT(ISERROR(SEARCH(("[MKS]"),(F22))))</formula>
    </cfRule>
  </conditionalFormatting>
  <conditionalFormatting sqref="F22">
    <cfRule type="containsText" dxfId="4" priority="661" operator="containsText" text="[AT]">
      <formula>NOT(ISERROR(SEARCH(("[AT]"),(F22))))</formula>
    </cfRule>
  </conditionalFormatting>
  <conditionalFormatting sqref="F22">
    <cfRule type="containsText" dxfId="4" priority="662" operator="containsText" text="[IFF]">
      <formula>NOT(ISERROR(SEARCH(("[IFF]"),(F22))))</formula>
    </cfRule>
  </conditionalFormatting>
  <conditionalFormatting sqref="F22">
    <cfRule type="containsText" dxfId="4" priority="663" operator="containsText" text="[AU]">
      <formula>NOT(ISERROR(SEARCH(("[AU]"),(F22))))</formula>
    </cfRule>
  </conditionalFormatting>
  <conditionalFormatting sqref="F22">
    <cfRule type="containsText" dxfId="4" priority="664" operator="containsText" text="[KIM]">
      <formula>NOT(ISERROR(SEARCH(("[KIM]"),(F22))))</formula>
    </cfRule>
  </conditionalFormatting>
  <conditionalFormatting sqref="F22">
    <cfRule type="containsText" dxfId="4" priority="665" operator="containsText" text="[JI]">
      <formula>NOT(ISERROR(SEARCH(("[JI]"),(F22))))</formula>
    </cfRule>
  </conditionalFormatting>
  <conditionalFormatting sqref="F22">
    <cfRule type="containsText" dxfId="4" priority="666" operator="containsText" text="[DD]">
      <formula>NOT(ISERROR(SEARCH(("[DD]"),(F22))))</formula>
    </cfRule>
  </conditionalFormatting>
  <conditionalFormatting sqref="F22">
    <cfRule type="containsText" dxfId="4" priority="667" operator="containsText" text="[MAH]">
      <formula>NOT(ISERROR(SEARCH(("[MAH]"),(F22))))</formula>
    </cfRule>
  </conditionalFormatting>
  <conditionalFormatting sqref="F22">
    <cfRule type="containsText" dxfId="4" priority="668" operator="containsText" text="[ECO]">
      <formula>NOT(ISERROR(SEARCH(("[ECO]"),(F22))))</formula>
    </cfRule>
  </conditionalFormatting>
  <conditionalFormatting sqref="F22">
    <cfRule type="containsText" dxfId="4" priority="669" operator="containsText" text="[RUM]">
      <formula>NOT(ISERROR(SEARCH(("[RUM]"),(F22))))</formula>
    </cfRule>
  </conditionalFormatting>
  <conditionalFormatting sqref="F22">
    <cfRule type="containsText" dxfId="4" priority="670" operator="containsText" text="[EH]">
      <formula>NOT(ISERROR(SEARCH(("[EH]"),(F22))))</formula>
    </cfRule>
  </conditionalFormatting>
  <conditionalFormatting sqref="F22">
    <cfRule type="containsText" dxfId="4" priority="671" operator="containsText" text="[BSH]">
      <formula>NOT(ISERROR(SEARCH(("[BSH]"),(F22))))</formula>
    </cfRule>
  </conditionalFormatting>
  <conditionalFormatting sqref="F22">
    <cfRule type="containsText" dxfId="4" priority="672" operator="containsText" text="BAN">
      <formula>NOT(ISERROR(SEARCH(("BAN"),(F22))))</formula>
    </cfRule>
  </conditionalFormatting>
  <conditionalFormatting sqref="F22">
    <cfRule type="containsText" dxfId="4" priority="673" operator="containsText" text="[GR]">
      <formula>NOT(ISERROR(SEARCH(("[GR]"),(F22))))</formula>
    </cfRule>
  </conditionalFormatting>
  <conditionalFormatting sqref="F22">
    <cfRule type="containsText" dxfId="4" priority="674" operator="containsText" text="[NIM]">
      <formula>NOT(ISERROR(SEARCH(("[NIM]"),(F22))))</formula>
    </cfRule>
  </conditionalFormatting>
  <conditionalFormatting sqref="F22">
    <cfRule type="containsText" dxfId="4" priority="675" operator="containsText" text="CHE-1262">
      <formula>NOT(ISERROR(SEARCH(("CHE-1262"),(F22))))</formula>
    </cfRule>
  </conditionalFormatting>
  <conditionalFormatting sqref="F22">
    <cfRule type="containsText" dxfId="4" priority="676" operator="containsText" text="[SKC]">
      <formula>NOT(ISERROR(SEARCH(("[SKC]"),(F22))))</formula>
    </cfRule>
  </conditionalFormatting>
  <conditionalFormatting sqref="F22">
    <cfRule type="containsText" dxfId="4" priority="677" operator="containsText" text="[MAR]">
      <formula>NOT(ISERROR(SEARCH(("[MAR]"),(F22))))</formula>
    </cfRule>
  </conditionalFormatting>
  <conditionalFormatting sqref="F22">
    <cfRule type="containsText" dxfId="4" priority="678" operator="containsText" text="ENG">
      <formula>NOT(ISERROR(SEARCH(("ENG"),(F22))))</formula>
    </cfRule>
  </conditionalFormatting>
  <conditionalFormatting sqref="H40 J41 F42 H42 E44:F44">
    <cfRule type="containsText" dxfId="0" priority="679" operator="containsText" text="ENG">
      <formula>NOT(ISERROR(SEARCH(("ENG"),(H40))))</formula>
    </cfRule>
  </conditionalFormatting>
  <conditionalFormatting sqref="H40 J41 F42 H42 E44:F44">
    <cfRule type="containsText" dxfId="2" priority="680" operator="containsText" text="CHE-1262">
      <formula>NOT(ISERROR(SEARCH(("CHE-1262"),(H40))))</formula>
    </cfRule>
  </conditionalFormatting>
  <conditionalFormatting sqref="J41 F44">
    <cfRule type="containsText" dxfId="1" priority="681" operator="containsText" text="[GR]">
      <formula>NOT(ISERROR(SEARCH(("[GR]"),(J41))))</formula>
    </cfRule>
  </conditionalFormatting>
  <conditionalFormatting sqref="F44">
    <cfRule type="containsText" dxfId="1" priority="682" operator="containsText" text="[KIM]">
      <formula>NOT(ISERROR(SEARCH(("[KIM]"),(F44))))</formula>
    </cfRule>
  </conditionalFormatting>
  <conditionalFormatting sqref="F44">
    <cfRule type="containsText" dxfId="1" priority="683" operator="containsText" text="[AU]">
      <formula>NOT(ISERROR(SEARCH(("[AU]"),(F44))))</formula>
    </cfRule>
  </conditionalFormatting>
  <conditionalFormatting sqref="F44">
    <cfRule type="containsText" dxfId="1" priority="684" operator="containsText" text="[IFF]">
      <formula>NOT(ISERROR(SEARCH(("[IFF]"),(F44))))</formula>
    </cfRule>
  </conditionalFormatting>
  <conditionalFormatting sqref="F44">
    <cfRule type="containsText" dxfId="1" priority="685" operator="containsText" text="[AT]">
      <formula>NOT(ISERROR(SEARCH(("[AT]"),(F44))))</formula>
    </cfRule>
  </conditionalFormatting>
  <conditionalFormatting sqref="H40 F42 H42 E44:F44">
    <cfRule type="containsText" dxfId="1" priority="686" operator="containsText" text="[NEW1]">
      <formula>NOT(ISERROR(SEARCH(("[NEW1]"),(H40))))</formula>
    </cfRule>
  </conditionalFormatting>
  <conditionalFormatting sqref="F44">
    <cfRule type="containsText" dxfId="1" priority="687" operator="containsText" text="[MKS]">
      <formula>NOT(ISERROR(SEARCH(("[MKS]"),(F44))))</formula>
    </cfRule>
  </conditionalFormatting>
  <conditionalFormatting sqref="F44">
    <cfRule type="containsText" dxfId="1" priority="688" operator="containsText" text="[DMA]">
      <formula>NOT(ISERROR(SEARCH(("[DMA]"),(F44))))</formula>
    </cfRule>
  </conditionalFormatting>
  <conditionalFormatting sqref="F44">
    <cfRule type="containsText" dxfId="1" priority="689" operator="containsText" text="[NIS]">
      <formula>NOT(ISERROR(SEARCH(("[NIS]"),(F44))))</formula>
    </cfRule>
  </conditionalFormatting>
  <conditionalFormatting sqref="F44">
    <cfRule type="containsText" dxfId="1" priority="690" operator="containsText" text="[JC]">
      <formula>NOT(ISERROR(SEARCH(("[JC]"),(F44))))</formula>
    </cfRule>
  </conditionalFormatting>
  <conditionalFormatting sqref="F44">
    <cfRule type="containsText" dxfId="1" priority="691" operator="containsText" text="[FNN]">
      <formula>NOT(ISERROR(SEARCH(("[FNN]"),(F44))))</formula>
    </cfRule>
  </conditionalFormatting>
  <conditionalFormatting sqref="F44">
    <cfRule type="containsText" dxfId="1" priority="692" operator="containsText" text="[PRC]">
      <formula>NOT(ISERROR(SEARCH(("[PRC]"),(F44))))</formula>
    </cfRule>
  </conditionalFormatting>
  <conditionalFormatting sqref="E30">
    <cfRule type="containsText" dxfId="0" priority="693" operator="containsText" text="ENG">
      <formula>NOT(ISERROR(SEARCH(("ENG"),(E30))))</formula>
    </cfRule>
  </conditionalFormatting>
  <conditionalFormatting sqref="E30">
    <cfRule type="containsText" dxfId="1" priority="694" operator="containsText" text="[MAR]">
      <formula>NOT(ISERROR(SEARCH(("[MAR]"),(E30))))</formula>
    </cfRule>
  </conditionalFormatting>
  <conditionalFormatting sqref="E30">
    <cfRule type="containsText" dxfId="1" priority="695" operator="containsText" text="[SKC]">
      <formula>NOT(ISERROR(SEARCH(("[SKC]"),(E30))))</formula>
    </cfRule>
  </conditionalFormatting>
  <conditionalFormatting sqref="E30">
    <cfRule type="containsText" dxfId="2" priority="696" operator="containsText" text="CHE-1262">
      <formula>NOT(ISERROR(SEARCH(("CHE-1262"),(E30))))</formula>
    </cfRule>
  </conditionalFormatting>
  <conditionalFormatting sqref="E30">
    <cfRule type="containsText" dxfId="1" priority="697" operator="containsText" text="[NIM]">
      <formula>NOT(ISERROR(SEARCH(("[NIM]"),(E30))))</formula>
    </cfRule>
  </conditionalFormatting>
  <conditionalFormatting sqref="E30">
    <cfRule type="containsText" dxfId="1" priority="698" operator="containsText" text="[GR]">
      <formula>NOT(ISERROR(SEARCH(("[GR]"),(E30))))</formula>
    </cfRule>
  </conditionalFormatting>
  <conditionalFormatting sqref="E30">
    <cfRule type="containsText" dxfId="3" priority="699" operator="containsText" text="BAN">
      <formula>NOT(ISERROR(SEARCH(("BAN"),(E30))))</formula>
    </cfRule>
  </conditionalFormatting>
  <conditionalFormatting sqref="E30">
    <cfRule type="containsText" dxfId="1" priority="700" operator="containsText" text="[BSH]">
      <formula>NOT(ISERROR(SEARCH(("[BSH]"),(E30))))</formula>
    </cfRule>
  </conditionalFormatting>
  <conditionalFormatting sqref="E30">
    <cfRule type="containsText" dxfId="1" priority="701" operator="containsText" text="[EH]">
      <formula>NOT(ISERROR(SEARCH(("[EH]"),(E30))))</formula>
    </cfRule>
  </conditionalFormatting>
  <conditionalFormatting sqref="E30">
    <cfRule type="containsText" dxfId="1" priority="702" operator="containsText" text="[RUM]">
      <formula>NOT(ISERROR(SEARCH(("[RUM]"),(E30))))</formula>
    </cfRule>
  </conditionalFormatting>
  <conditionalFormatting sqref="E30">
    <cfRule type="containsText" dxfId="3" priority="703" operator="containsText" text="[ECO]">
      <formula>NOT(ISERROR(SEARCH(("[ECO]"),(E30))))</formula>
    </cfRule>
  </conditionalFormatting>
  <conditionalFormatting sqref="E30">
    <cfRule type="containsText" dxfId="1" priority="704" operator="containsText" text="[MAH]">
      <formula>NOT(ISERROR(SEARCH(("[MAH]"),(E30))))</formula>
    </cfRule>
  </conditionalFormatting>
  <conditionalFormatting sqref="E30">
    <cfRule type="containsText" dxfId="1" priority="705" operator="containsText" text="[DD]">
      <formula>NOT(ISERROR(SEARCH(("[DD]"),(E30))))</formula>
    </cfRule>
  </conditionalFormatting>
  <conditionalFormatting sqref="E30">
    <cfRule type="containsText" dxfId="1" priority="706" operator="containsText" text="[JI]">
      <formula>NOT(ISERROR(SEARCH(("[JI]"),(E30))))</formula>
    </cfRule>
  </conditionalFormatting>
  <conditionalFormatting sqref="E30">
    <cfRule type="containsText" dxfId="1" priority="707" operator="containsText" text="[AIM]">
      <formula>NOT(ISERROR(SEARCH(("[AIM]"),(E30))))</formula>
    </cfRule>
  </conditionalFormatting>
  <conditionalFormatting sqref="F22">
    <cfRule type="containsText" dxfId="3" priority="708" operator="containsText" text="ENG">
      <formula>NOT(ISERROR(SEARCH(("ENG"),(F22))))</formula>
    </cfRule>
  </conditionalFormatting>
  <conditionalFormatting sqref="F22">
    <cfRule type="containsText" dxfId="1" priority="709" operator="containsText" text="[MAR]">
      <formula>NOT(ISERROR(SEARCH(("[MAR]"),(F22))))</formula>
    </cfRule>
  </conditionalFormatting>
  <conditionalFormatting sqref="F22">
    <cfRule type="containsText" dxfId="1" priority="710" operator="containsText" text="[SKC]">
      <formula>NOT(ISERROR(SEARCH(("[SKC]"),(F22))))</formula>
    </cfRule>
  </conditionalFormatting>
  <conditionalFormatting sqref="F22">
    <cfRule type="containsText" dxfId="1" priority="711" operator="containsText" text="CHE-1262">
      <formula>NOT(ISERROR(SEARCH(("CHE-1262"),(F22))))</formula>
    </cfRule>
  </conditionalFormatting>
  <conditionalFormatting sqref="F22">
    <cfRule type="containsText" dxfId="1" priority="712" operator="containsText" text="[NIM]">
      <formula>NOT(ISERROR(SEARCH(("[NIM]"),(F22))))</formula>
    </cfRule>
  </conditionalFormatting>
  <conditionalFormatting sqref="F22">
    <cfRule type="containsText" dxfId="1" priority="713" operator="containsText" text="[GR]">
      <formula>NOT(ISERROR(SEARCH(("[GR]"),(F22))))</formula>
    </cfRule>
  </conditionalFormatting>
  <conditionalFormatting sqref="F22">
    <cfRule type="containsText" dxfId="3" priority="714" operator="containsText" text="BAN">
      <formula>NOT(ISERROR(SEARCH(("BAN"),(F22))))</formula>
    </cfRule>
  </conditionalFormatting>
  <conditionalFormatting sqref="F22">
    <cfRule type="containsText" dxfId="1" priority="715" operator="containsText" text="[BSH]">
      <formula>NOT(ISERROR(SEARCH(("[BSH]"),(F22))))</formula>
    </cfRule>
  </conditionalFormatting>
  <conditionalFormatting sqref="F22">
    <cfRule type="containsText" dxfId="1" priority="716" operator="containsText" text="[EH]">
      <formula>NOT(ISERROR(SEARCH(("[EH]"),(F22))))</formula>
    </cfRule>
  </conditionalFormatting>
  <conditionalFormatting sqref="F22">
    <cfRule type="containsText" dxfId="1" priority="717" operator="containsText" text="[RUM]">
      <formula>NOT(ISERROR(SEARCH(("[RUM]"),(F22))))</formula>
    </cfRule>
  </conditionalFormatting>
  <conditionalFormatting sqref="F22">
    <cfRule type="containsText" dxfId="3" priority="718" operator="containsText" text="[ECO]">
      <formula>NOT(ISERROR(SEARCH(("[ECO]"),(F22))))</formula>
    </cfRule>
  </conditionalFormatting>
  <conditionalFormatting sqref="F22">
    <cfRule type="containsText" dxfId="1" priority="719" operator="containsText" text="[MAH]">
      <formula>NOT(ISERROR(SEARCH(("[MAH]"),(F22))))</formula>
    </cfRule>
  </conditionalFormatting>
  <conditionalFormatting sqref="F22">
    <cfRule type="containsText" dxfId="1" priority="720" operator="containsText" text="[DD]">
      <formula>NOT(ISERROR(SEARCH(("[DD]"),(F22))))</formula>
    </cfRule>
  </conditionalFormatting>
  <conditionalFormatting sqref="F22">
    <cfRule type="containsText" dxfId="1" priority="721" operator="containsText" text="[JI]">
      <formula>NOT(ISERROR(SEARCH(("[JI]"),(F22))))</formula>
    </cfRule>
  </conditionalFormatting>
  <conditionalFormatting sqref="F22">
    <cfRule type="containsText" dxfId="1" priority="722" operator="containsText" text="[IFF]">
      <formula>NOT(ISERROR(SEARCH(("[IFF]"),(F22))))</formula>
    </cfRule>
  </conditionalFormatting>
  <conditionalFormatting sqref="F22">
    <cfRule type="containsText" dxfId="1" priority="723" operator="containsText" text="[NEW1]">
      <formula>NOT(ISERROR(SEARCH(("[NEW1]"),(F22))))</formula>
    </cfRule>
  </conditionalFormatting>
  <conditionalFormatting sqref="F22">
    <cfRule type="containsText" dxfId="1" priority="724" operator="containsText" text="[AIM]">
      <formula>NOT(ISERROR(SEARCH(("[AIM]"),(F22))))</formula>
    </cfRule>
  </conditionalFormatting>
  <conditionalFormatting sqref="F22">
    <cfRule type="containsText" dxfId="1" priority="725" operator="containsText" text="[MAH]">
      <formula>NOT(ISERROR(SEARCH(("[MAH]"),(F22))))</formula>
    </cfRule>
  </conditionalFormatting>
  <conditionalFormatting sqref="E31">
    <cfRule type="containsText" dxfId="1" priority="726" operator="containsText" text="[NEW1]">
      <formula>NOT(ISERROR(SEARCH(("[NEW1]"),(E31))))</formula>
    </cfRule>
  </conditionalFormatting>
  <conditionalFormatting sqref="H22:I22">
    <cfRule type="containsText" dxfId="0" priority="727" operator="containsText" text="ENG">
      <formula>NOT(ISERROR(SEARCH(("ENG"),(H22))))</formula>
    </cfRule>
  </conditionalFormatting>
  <conditionalFormatting sqref="H22:I22">
    <cfRule type="containsText" dxfId="2" priority="728" operator="containsText" text="CHE-1262">
      <formula>NOT(ISERROR(SEARCH(("CHE-1262"),(H22))))</formula>
    </cfRule>
  </conditionalFormatting>
  <conditionalFormatting sqref="H22:I22">
    <cfRule type="containsText" dxfId="1" priority="729" operator="containsText" text="[MAR]">
      <formula>NOT(ISERROR(SEARCH(("[MAR]"),(H22))))</formula>
    </cfRule>
  </conditionalFormatting>
  <conditionalFormatting sqref="H22:I22">
    <cfRule type="containsText" dxfId="1" priority="730" operator="containsText" text="[SKC]">
      <formula>NOT(ISERROR(SEARCH(("[SKC]"),(H22))))</formula>
    </cfRule>
  </conditionalFormatting>
  <conditionalFormatting sqref="H22:I22">
    <cfRule type="containsText" dxfId="1" priority="731" operator="containsText" text="[NIM]">
      <formula>NOT(ISERROR(SEARCH(("[NIM]"),(H22))))</formula>
    </cfRule>
  </conditionalFormatting>
  <conditionalFormatting sqref="H22:I22">
    <cfRule type="containsText" dxfId="1" priority="732" operator="containsText" text="[GR]">
      <formula>NOT(ISERROR(SEARCH(("[GR]"),(H22))))</formula>
    </cfRule>
  </conditionalFormatting>
  <conditionalFormatting sqref="H22:I22">
    <cfRule type="containsText" dxfId="3" priority="733" operator="containsText" text="BAN">
      <formula>NOT(ISERROR(SEARCH(("BAN"),(H22))))</formula>
    </cfRule>
  </conditionalFormatting>
  <conditionalFormatting sqref="H22:I22">
    <cfRule type="containsText" dxfId="1" priority="734" operator="containsText" text="[BSH]">
      <formula>NOT(ISERROR(SEARCH(("[BSH]"),(H22))))</formula>
    </cfRule>
  </conditionalFormatting>
  <conditionalFormatting sqref="H22:I22">
    <cfRule type="containsText" dxfId="1" priority="735" operator="containsText" text="[EH]">
      <formula>NOT(ISERROR(SEARCH(("[EH]"),(H22))))</formula>
    </cfRule>
  </conditionalFormatting>
  <conditionalFormatting sqref="H22:I22">
    <cfRule type="containsText" dxfId="1" priority="736" operator="containsText" text="[RUM]">
      <formula>NOT(ISERROR(SEARCH(("[RUM]"),(H22))))</formula>
    </cfRule>
  </conditionalFormatting>
  <conditionalFormatting sqref="H22:I22">
    <cfRule type="containsText" dxfId="3" priority="737" operator="containsText" text="[ECO]">
      <formula>NOT(ISERROR(SEARCH(("[ECO]"),(H22))))</formula>
    </cfRule>
  </conditionalFormatting>
  <conditionalFormatting sqref="H22:I22">
    <cfRule type="containsText" dxfId="1" priority="738" operator="containsText" text="[MAH]">
      <formula>NOT(ISERROR(SEARCH(("[MAH]"),(H22))))</formula>
    </cfRule>
  </conditionalFormatting>
  <conditionalFormatting sqref="H22:I22">
    <cfRule type="containsText" dxfId="1" priority="739" operator="containsText" text="[DD]">
      <formula>NOT(ISERROR(SEARCH(("[DD]"),(H22))))</formula>
    </cfRule>
  </conditionalFormatting>
  <conditionalFormatting sqref="H22:I22">
    <cfRule type="containsText" dxfId="1" priority="740" operator="containsText" text="[JI]">
      <formula>NOT(ISERROR(SEARCH(("[JI]"),(H22))))</formula>
    </cfRule>
  </conditionalFormatting>
  <conditionalFormatting sqref="H22:I22">
    <cfRule type="containsText" dxfId="1" priority="741" operator="containsText" text="[AIM]">
      <formula>NOT(ISERROR(SEARCH(("[AIM]"),(H22))))</formula>
    </cfRule>
  </conditionalFormatting>
  <conditionalFormatting sqref="I39">
    <cfRule type="containsText" dxfId="1" priority="742" operator="containsText" text="[MAH]">
      <formula>NOT(ISERROR(SEARCH(("[MAH]"),(I39))))</formula>
    </cfRule>
  </conditionalFormatting>
  <conditionalFormatting sqref="I39">
    <cfRule type="containsText" dxfId="3" priority="743" operator="containsText" text="ENG">
      <formula>NOT(ISERROR(SEARCH(("ENG"),(I39))))</formula>
    </cfRule>
  </conditionalFormatting>
  <conditionalFormatting sqref="I39">
    <cfRule type="containsText" dxfId="1" priority="744" operator="containsText" text="[MAR]">
      <formula>NOT(ISERROR(SEARCH(("[MAR]"),(I39))))</formula>
    </cfRule>
  </conditionalFormatting>
  <conditionalFormatting sqref="I39">
    <cfRule type="containsText" dxfId="1" priority="745" operator="containsText" text="[SKC]">
      <formula>NOT(ISERROR(SEARCH(("[SKC]"),(I39))))</formula>
    </cfRule>
  </conditionalFormatting>
  <conditionalFormatting sqref="I39">
    <cfRule type="containsText" dxfId="1" priority="746" operator="containsText" text="CHE-1262">
      <formula>NOT(ISERROR(SEARCH(("CHE-1262"),(I39))))</formula>
    </cfRule>
  </conditionalFormatting>
  <conditionalFormatting sqref="I39">
    <cfRule type="containsText" dxfId="1" priority="747" operator="containsText" text="[NIM]">
      <formula>NOT(ISERROR(SEARCH(("[NIM]"),(I39))))</formula>
    </cfRule>
  </conditionalFormatting>
  <conditionalFormatting sqref="I39">
    <cfRule type="containsText" dxfId="1" priority="748" operator="containsText" text="[GR]">
      <formula>NOT(ISERROR(SEARCH(("[GR]"),(I39))))</formula>
    </cfRule>
  </conditionalFormatting>
  <conditionalFormatting sqref="I39">
    <cfRule type="containsText" dxfId="3" priority="749" operator="containsText" text="BAN">
      <formula>NOT(ISERROR(SEARCH(("BAN"),(I39))))</formula>
    </cfRule>
  </conditionalFormatting>
  <conditionalFormatting sqref="I39">
    <cfRule type="containsText" dxfId="1" priority="750" operator="containsText" text="[BSH]">
      <formula>NOT(ISERROR(SEARCH(("[BSH]"),(I39))))</formula>
    </cfRule>
  </conditionalFormatting>
  <conditionalFormatting sqref="I39">
    <cfRule type="containsText" dxfId="1" priority="751" operator="containsText" text="[EH]">
      <formula>NOT(ISERROR(SEARCH(("[EH]"),(I39))))</formula>
    </cfRule>
  </conditionalFormatting>
  <conditionalFormatting sqref="I39">
    <cfRule type="containsText" dxfId="1" priority="752" operator="containsText" text="[RUM]">
      <formula>NOT(ISERROR(SEARCH(("[RUM]"),(I39))))</formula>
    </cfRule>
  </conditionalFormatting>
  <conditionalFormatting sqref="I39">
    <cfRule type="containsText" dxfId="3" priority="753" operator="containsText" text="[ECO]">
      <formula>NOT(ISERROR(SEARCH(("[ECO]"),(I39))))</formula>
    </cfRule>
  </conditionalFormatting>
  <conditionalFormatting sqref="I39">
    <cfRule type="containsText" dxfId="1" priority="754" operator="containsText" text="[MAH]">
      <formula>NOT(ISERROR(SEARCH(("[MAH]"),(I39))))</formula>
    </cfRule>
  </conditionalFormatting>
  <conditionalFormatting sqref="I39">
    <cfRule type="containsText" dxfId="1" priority="755" operator="containsText" text="[DD]">
      <formula>NOT(ISERROR(SEARCH(("[DD]"),(I39))))</formula>
    </cfRule>
  </conditionalFormatting>
  <conditionalFormatting sqref="I39">
    <cfRule type="containsText" dxfId="1" priority="756" operator="containsText" text="[JI]">
      <formula>NOT(ISERROR(SEARCH(("[JI]"),(I39))))</formula>
    </cfRule>
  </conditionalFormatting>
  <conditionalFormatting sqref="I39">
    <cfRule type="containsText" dxfId="1" priority="757" operator="containsText" text="[IFF]">
      <formula>NOT(ISERROR(SEARCH(("[IFF]"),(I39))))</formula>
    </cfRule>
  </conditionalFormatting>
  <conditionalFormatting sqref="I39">
    <cfRule type="containsText" dxfId="1" priority="758" operator="containsText" text="[NEW1]">
      <formula>NOT(ISERROR(SEARCH(("[NEW1]"),(I39))))</formula>
    </cfRule>
  </conditionalFormatting>
  <conditionalFormatting sqref="I39">
    <cfRule type="containsText" dxfId="1" priority="759" operator="containsText" text="[AIM]">
      <formula>NOT(ISERROR(SEARCH(("[AIM]"),(I39))))</formula>
    </cfRule>
  </conditionalFormatting>
  <conditionalFormatting sqref="H36">
    <cfRule type="containsText" dxfId="2" priority="760" operator="containsText" text="[GR]">
      <formula>NOT(ISERROR(SEARCH(("[GR]"),(H36))))</formula>
    </cfRule>
  </conditionalFormatting>
  <conditionalFormatting sqref="H36">
    <cfRule type="containsText" dxfId="4" priority="761" operator="containsText" text="[NEW1]">
      <formula>NOT(ISERROR(SEARCH(("[NEW1]"),(H36))))</formula>
    </cfRule>
  </conditionalFormatting>
  <conditionalFormatting sqref="D50:J75">
    <cfRule type="cellIs" dxfId="6" priority="762" operator="equal">
      <formula>"Available"</formula>
    </cfRule>
  </conditionalFormatting>
  <conditionalFormatting sqref="D50:J75">
    <cfRule type="cellIs" dxfId="7" priority="763" operator="equal">
      <formula>"Not Available"</formula>
    </cfRule>
  </conditionalFormatting>
  <conditionalFormatting sqref="D50:J75">
    <cfRule type="cellIs" dxfId="8" priority="764" operator="equal">
      <formula>"Overlapped"</formula>
    </cfRule>
  </conditionalFormatting>
  <conditionalFormatting sqref="D3:D22 E3:E20 F3 G3:G45 H3:H36 J3:J45 I4:I35 F5 F7 F9:F35 E22:E36 D24:D35 D37:D45 F37:F39 I37:I45 E38:E39 H38:H45 E41:F45">
    <cfRule type="expression" dxfId="9" priority="765">
      <formula>REGEXMATCH(D3, "(?i)(ECO|BAN|ENG)")</formula>
    </cfRule>
  </conditionalFormatting>
  <conditionalFormatting sqref="D3:D22 E3:E20 F3 G3:G45 H3:H36 J3:J45 I4:I35 F5 F7 F9:F35 E22:E36 D24:D35 D37:D45 F37:F39 I37:I45 E38:E39 H38:H45 E41:F45">
    <cfRule type="expression" dxfId="1" priority="766">
      <formula>REGEXMATCH(D3, "(?i)(BSH|JI|MFH|MMI|JEH|SKC|EH|IAK|JH|GR|MHI|ABP|SZ)")</formula>
    </cfRule>
  </conditionalFormatting>
  <conditionalFormatting sqref="D3:D22 E3:E20 F3 G3:G45 H3:H36 J3:J45 I4:I35 F5 F7 F9:F35 E22:E36 D24:D35 D37:D45 F37:F39 I37:I45 E38:E39 H38:H45 E41:F45">
    <cfRule type="expression" dxfId="10" priority="767">
      <formula>REGEXMATCH(D3, "(?i)(SHS|MMR|DMA|JC|ATQ|MTK|FTN|MFI)")</formula>
    </cfRule>
  </conditionalFormatting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75"/>
    <col customWidth="1" min="2" max="2" width="10.25"/>
    <col customWidth="1" min="3" max="3" width="9.75"/>
    <col customWidth="1" min="4" max="4" width="29.25"/>
    <col customWidth="1" min="5" max="5" width="36.63"/>
    <col customWidth="1" min="6" max="6" width="34.75"/>
    <col customWidth="1" min="7" max="7" width="28.0"/>
    <col customWidth="1" min="8" max="8" width="29.5"/>
    <col customWidth="1" min="9" max="9" width="35.5"/>
    <col customWidth="1" min="10" max="10" width="28.63"/>
  </cols>
  <sheetData>
    <row r="1">
      <c r="A1" s="1" t="s">
        <v>0</v>
      </c>
      <c r="B1" s="1" t="s">
        <v>15</v>
      </c>
      <c r="C1" s="1" t="s">
        <v>1</v>
      </c>
      <c r="D1" s="2" t="s">
        <v>2</v>
      </c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8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/>
      <c r="B3" s="18" t="s">
        <v>23</v>
      </c>
      <c r="C3" s="11" t="s">
        <v>4</v>
      </c>
      <c r="F3" s="95" t="s">
        <v>364</v>
      </c>
      <c r="G3" s="67"/>
      <c r="H3" s="25" t="s">
        <v>281</v>
      </c>
      <c r="I3" s="68" t="s">
        <v>365</v>
      </c>
      <c r="J3" s="6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/>
      <c r="B4" s="14"/>
      <c r="C4" s="11" t="s">
        <v>5</v>
      </c>
      <c r="D4" s="95" t="s">
        <v>366</v>
      </c>
      <c r="E4" s="25" t="s">
        <v>367</v>
      </c>
      <c r="F4" s="74" t="s">
        <v>275</v>
      </c>
      <c r="G4" s="16"/>
      <c r="H4" s="76"/>
      <c r="I4" s="25"/>
      <c r="J4" s="69"/>
      <c r="K4" s="5"/>
      <c r="L4" s="89"/>
      <c r="M4" s="11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4"/>
      <c r="B5" s="14"/>
      <c r="C5" s="11" t="s">
        <v>6</v>
      </c>
      <c r="E5" s="26"/>
      <c r="F5" s="40"/>
      <c r="G5" s="17"/>
      <c r="H5" s="95" t="s">
        <v>368</v>
      </c>
      <c r="I5" s="93" t="s">
        <v>369</v>
      </c>
      <c r="J5" s="69"/>
      <c r="K5" s="5"/>
      <c r="L5" s="89"/>
      <c r="M5" s="1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4"/>
      <c r="B6" s="14"/>
      <c r="C6" s="11" t="s">
        <v>7</v>
      </c>
      <c r="D6" s="32"/>
      <c r="E6" s="32"/>
      <c r="F6" s="75" t="s">
        <v>76</v>
      </c>
      <c r="G6" s="16"/>
      <c r="H6" s="25" t="s">
        <v>370</v>
      </c>
      <c r="I6" s="95" t="s">
        <v>371</v>
      </c>
      <c r="J6" s="69"/>
      <c r="K6" s="5"/>
      <c r="L6" s="89"/>
      <c r="M6" s="11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4"/>
      <c r="B7" s="14"/>
      <c r="C7" s="11" t="s">
        <v>8</v>
      </c>
      <c r="D7" s="40"/>
      <c r="E7" s="26"/>
      <c r="G7" s="17"/>
      <c r="I7" s="28" t="s">
        <v>372</v>
      </c>
      <c r="J7" s="74" t="s">
        <v>277</v>
      </c>
      <c r="K7" s="5"/>
      <c r="L7" s="89"/>
      <c r="M7" s="11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4"/>
      <c r="B8" s="14"/>
      <c r="C8" s="11" t="s">
        <v>9</v>
      </c>
      <c r="D8" s="32"/>
      <c r="E8" s="26"/>
      <c r="F8" s="74" t="s">
        <v>277</v>
      </c>
      <c r="G8" s="16"/>
      <c r="H8" s="25" t="s">
        <v>188</v>
      </c>
      <c r="I8" s="95" t="s">
        <v>84</v>
      </c>
      <c r="J8" s="32"/>
      <c r="K8" s="5"/>
      <c r="L8" s="89"/>
      <c r="M8" s="11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4"/>
      <c r="B9" s="14"/>
      <c r="C9" s="11" t="s">
        <v>10</v>
      </c>
      <c r="D9" s="40"/>
      <c r="E9" s="77"/>
      <c r="F9" s="28"/>
      <c r="G9" s="17"/>
      <c r="H9" s="40"/>
      <c r="I9" s="28" t="s">
        <v>373</v>
      </c>
      <c r="J9" s="25" t="s">
        <v>374</v>
      </c>
      <c r="K9" s="5"/>
      <c r="L9" s="89"/>
      <c r="M9" s="11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4"/>
      <c r="B10" s="18" t="s">
        <v>24</v>
      </c>
      <c r="C10" s="11" t="s">
        <v>4</v>
      </c>
      <c r="D10" s="102" t="s">
        <v>375</v>
      </c>
      <c r="E10" s="38"/>
      <c r="F10" s="11" t="s">
        <v>376</v>
      </c>
      <c r="G10" s="16"/>
      <c r="H10" s="32"/>
      <c r="I10" s="25"/>
      <c r="J10" s="69"/>
      <c r="K10" s="5"/>
      <c r="L10" s="89"/>
      <c r="M10" s="11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4"/>
      <c r="B11" s="14"/>
      <c r="C11" s="11" t="s">
        <v>5</v>
      </c>
      <c r="D11" s="40"/>
      <c r="E11" s="11" t="s">
        <v>377</v>
      </c>
      <c r="F11" s="28" t="s">
        <v>290</v>
      </c>
      <c r="G11" s="17"/>
      <c r="I11" s="28"/>
      <c r="J11" s="69"/>
      <c r="K11" s="5"/>
      <c r="L11" s="89"/>
      <c r="M11" s="11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4"/>
      <c r="B12" s="6"/>
      <c r="C12" s="11" t="s">
        <v>6</v>
      </c>
      <c r="D12" s="32"/>
      <c r="E12" s="32"/>
      <c r="F12" s="32"/>
      <c r="G12" s="16"/>
      <c r="H12" s="74" t="s">
        <v>88</v>
      </c>
      <c r="I12" s="66" t="s">
        <v>194</v>
      </c>
      <c r="J12" s="32"/>
      <c r="K12" s="5"/>
      <c r="L12" s="89"/>
      <c r="M12" s="11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4"/>
      <c r="B13" s="10" t="s">
        <v>25</v>
      </c>
      <c r="C13" s="19" t="s">
        <v>4</v>
      </c>
      <c r="D13" s="34" t="s">
        <v>378</v>
      </c>
      <c r="E13" s="35"/>
      <c r="F13" s="100" t="s">
        <v>379</v>
      </c>
      <c r="G13" s="17"/>
      <c r="H13" s="40"/>
      <c r="I13" s="28"/>
      <c r="J13" s="41"/>
      <c r="K13" s="5"/>
      <c r="L13" s="89"/>
      <c r="M13" s="11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4"/>
      <c r="B14" s="14"/>
      <c r="C14" s="19" t="s">
        <v>5</v>
      </c>
      <c r="D14" s="34" t="s">
        <v>380</v>
      </c>
      <c r="E14" s="38"/>
      <c r="F14" s="98" t="s">
        <v>89</v>
      </c>
      <c r="G14" s="16"/>
      <c r="H14" s="26" t="s">
        <v>381</v>
      </c>
      <c r="I14" s="41"/>
      <c r="J14" s="43"/>
      <c r="K14" s="5"/>
      <c r="L14" s="89"/>
      <c r="M14" s="11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4"/>
      <c r="B15" s="14"/>
      <c r="C15" s="19" t="s">
        <v>6</v>
      </c>
      <c r="E15" s="28" t="s">
        <v>382</v>
      </c>
      <c r="F15" s="80"/>
      <c r="G15" s="17"/>
      <c r="H15" s="28" t="s">
        <v>383</v>
      </c>
      <c r="I15" s="40"/>
      <c r="J15" s="10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4"/>
      <c r="B16" s="14"/>
      <c r="C16" s="19" t="s">
        <v>7</v>
      </c>
      <c r="D16" s="25" t="s">
        <v>297</v>
      </c>
      <c r="E16" s="25" t="s">
        <v>384</v>
      </c>
      <c r="F16" s="116"/>
      <c r="G16" s="16"/>
      <c r="H16" s="32"/>
      <c r="I16" s="43"/>
      <c r="J16" s="4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4"/>
      <c r="B17" s="14"/>
      <c r="C17" s="19" t="s">
        <v>8</v>
      </c>
      <c r="E17" s="34" t="s">
        <v>385</v>
      </c>
      <c r="F17" s="35"/>
      <c r="G17" s="17"/>
      <c r="H17" s="28" t="s">
        <v>386</v>
      </c>
      <c r="I17" s="85" t="s">
        <v>387</v>
      </c>
      <c r="J17" s="10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4"/>
      <c r="B18" s="14"/>
      <c r="C18" s="19" t="s">
        <v>9</v>
      </c>
      <c r="D18" s="25" t="s">
        <v>98</v>
      </c>
      <c r="E18" s="85" t="s">
        <v>298</v>
      </c>
      <c r="F18" s="25" t="s">
        <v>388</v>
      </c>
      <c r="G18" s="16"/>
      <c r="H18" s="32"/>
      <c r="I18" s="32"/>
      <c r="J18" s="4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4"/>
      <c r="B19" s="6"/>
      <c r="C19" s="19" t="s">
        <v>10</v>
      </c>
      <c r="D19" s="40"/>
      <c r="F19" s="31" t="s">
        <v>389</v>
      </c>
      <c r="G19" s="17"/>
      <c r="H19" s="28" t="s">
        <v>390</v>
      </c>
      <c r="I19" s="28" t="s">
        <v>29</v>
      </c>
      <c r="J19" s="10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4"/>
      <c r="B20" s="18" t="s">
        <v>31</v>
      </c>
      <c r="C20" s="11" t="s">
        <v>4</v>
      </c>
      <c r="D20" s="41" t="s">
        <v>305</v>
      </c>
      <c r="E20" s="11" t="s">
        <v>307</v>
      </c>
      <c r="F20" s="25" t="s">
        <v>217</v>
      </c>
      <c r="G20" s="16"/>
      <c r="H20" s="11"/>
      <c r="I20" s="86"/>
      <c r="J20" s="8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4"/>
      <c r="B21" s="14"/>
      <c r="C21" s="11" t="s">
        <v>5</v>
      </c>
      <c r="D21" s="40"/>
      <c r="F21" s="40"/>
      <c r="G21" s="17"/>
      <c r="H21" s="11" t="s">
        <v>391</v>
      </c>
      <c r="I21" s="41" t="s">
        <v>392</v>
      </c>
      <c r="J21" s="8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4"/>
      <c r="B22" s="14"/>
      <c r="C22" s="11" t="s">
        <v>6</v>
      </c>
      <c r="D22" s="25" t="s">
        <v>393</v>
      </c>
      <c r="E22" s="25" t="s">
        <v>394</v>
      </c>
      <c r="F22" s="11" t="s">
        <v>395</v>
      </c>
      <c r="G22" s="16"/>
      <c r="J22" s="8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4"/>
      <c r="B23" s="6"/>
      <c r="C23" s="11" t="s">
        <v>7</v>
      </c>
      <c r="E23" s="28" t="s">
        <v>396</v>
      </c>
      <c r="F23" s="85" t="s">
        <v>397</v>
      </c>
      <c r="G23" s="17"/>
      <c r="H23" s="34" t="s">
        <v>398</v>
      </c>
      <c r="I23" s="35"/>
      <c r="J23" s="8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4"/>
      <c r="B24" s="10" t="s">
        <v>35</v>
      </c>
      <c r="C24" s="19" t="s">
        <v>4</v>
      </c>
      <c r="D24" s="86"/>
      <c r="E24" s="32"/>
      <c r="F24" s="32"/>
      <c r="G24" s="16"/>
      <c r="H24" s="25" t="s">
        <v>40</v>
      </c>
      <c r="I24" s="93" t="s">
        <v>223</v>
      </c>
      <c r="J24" s="4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4"/>
      <c r="B25" s="14"/>
      <c r="C25" s="19" t="s">
        <v>5</v>
      </c>
      <c r="D25" s="11" t="s">
        <v>221</v>
      </c>
      <c r="E25" s="28" t="s">
        <v>399</v>
      </c>
      <c r="F25" s="41" t="s">
        <v>400</v>
      </c>
      <c r="G25" s="17"/>
      <c r="H25" s="40"/>
      <c r="I25" s="25"/>
      <c r="J25" s="4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4"/>
      <c r="C26" s="19" t="s">
        <v>6</v>
      </c>
      <c r="D26" s="34" t="s">
        <v>401</v>
      </c>
      <c r="E26" s="38"/>
      <c r="F26" s="11" t="s">
        <v>402</v>
      </c>
      <c r="G26" s="16"/>
      <c r="H26" s="41" t="s">
        <v>403</v>
      </c>
      <c r="I26" s="25"/>
      <c r="J26" s="4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4"/>
      <c r="B27" s="14"/>
      <c r="C27" s="19" t="s">
        <v>7</v>
      </c>
      <c r="D27" s="28" t="s">
        <v>404</v>
      </c>
      <c r="E27" s="31" t="s">
        <v>405</v>
      </c>
      <c r="F27" s="77" t="s">
        <v>130</v>
      </c>
      <c r="G27" s="17"/>
      <c r="H27" s="40"/>
      <c r="I27" s="40"/>
      <c r="J27" s="10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4"/>
      <c r="B28" s="14"/>
      <c r="C28" s="19" t="s">
        <v>8</v>
      </c>
      <c r="E28" s="11" t="s">
        <v>324</v>
      </c>
      <c r="F28" s="25" t="s">
        <v>406</v>
      </c>
      <c r="G28" s="16"/>
      <c r="I28" s="32"/>
      <c r="J28" s="4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4"/>
      <c r="B29" s="6"/>
      <c r="C29" s="19" t="s">
        <v>9</v>
      </c>
      <c r="D29" s="40"/>
      <c r="E29" s="40"/>
      <c r="F29" s="40"/>
      <c r="G29" s="17"/>
      <c r="H29" s="28" t="s">
        <v>407</v>
      </c>
      <c r="I29" s="31" t="s">
        <v>408</v>
      </c>
      <c r="J29" s="10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14"/>
      <c r="B30" s="18" t="s">
        <v>41</v>
      </c>
      <c r="C30" s="11" t="s">
        <v>4</v>
      </c>
      <c r="D30" s="11"/>
      <c r="E30" s="32"/>
      <c r="F30" s="32"/>
      <c r="G30" s="16"/>
      <c r="H30" s="85" t="s">
        <v>409</v>
      </c>
      <c r="I30" s="97" t="s">
        <v>410</v>
      </c>
      <c r="J30" s="41" t="s">
        <v>411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4"/>
      <c r="B31" s="6"/>
      <c r="C31" s="11" t="s">
        <v>5</v>
      </c>
      <c r="D31" s="117"/>
      <c r="E31" s="11"/>
      <c r="F31" s="85" t="s">
        <v>412</v>
      </c>
      <c r="G31" s="17"/>
      <c r="H31" s="31" t="s">
        <v>413</v>
      </c>
      <c r="I31" s="11" t="s">
        <v>414</v>
      </c>
      <c r="J31" s="4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4"/>
      <c r="B32" s="10" t="s">
        <v>47</v>
      </c>
      <c r="C32" s="19" t="s">
        <v>4</v>
      </c>
      <c r="D32" s="32"/>
      <c r="E32" s="32"/>
      <c r="F32" s="32"/>
      <c r="G32" s="16"/>
      <c r="H32" s="97" t="s">
        <v>415</v>
      </c>
      <c r="I32" s="41" t="s">
        <v>244</v>
      </c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4"/>
      <c r="B33" s="14"/>
      <c r="C33" s="19" t="s">
        <v>5</v>
      </c>
      <c r="D33" s="31" t="s">
        <v>244</v>
      </c>
      <c r="E33" s="31" t="s">
        <v>416</v>
      </c>
      <c r="F33" s="31" t="s">
        <v>417</v>
      </c>
      <c r="G33" s="17"/>
      <c r="H33" s="40"/>
      <c r="I33" s="41"/>
      <c r="J33" s="4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4"/>
      <c r="B34" s="14"/>
      <c r="C34" s="19" t="s">
        <v>6</v>
      </c>
      <c r="D34" s="32"/>
      <c r="E34" s="32"/>
      <c r="F34" s="32"/>
      <c r="G34" s="16"/>
      <c r="H34" s="41" t="s">
        <v>418</v>
      </c>
      <c r="I34" s="118" t="s">
        <v>419</v>
      </c>
      <c r="J34" s="85" t="s">
        <v>337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4"/>
      <c r="B35" s="14"/>
      <c r="C35" s="19" t="s">
        <v>7</v>
      </c>
      <c r="D35" s="40"/>
      <c r="E35" s="40"/>
      <c r="F35" s="28" t="s">
        <v>49</v>
      </c>
      <c r="G35" s="17"/>
      <c r="H35" s="85" t="s">
        <v>155</v>
      </c>
      <c r="I35" s="28" t="s">
        <v>420</v>
      </c>
      <c r="J35" s="10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4"/>
      <c r="B36" s="14"/>
      <c r="C36" s="19" t="s">
        <v>8</v>
      </c>
      <c r="D36" s="117"/>
      <c r="E36" s="32"/>
      <c r="G36" s="16"/>
      <c r="H36" s="41" t="s">
        <v>421</v>
      </c>
      <c r="I36" s="41" t="s">
        <v>422</v>
      </c>
      <c r="J36" s="93" t="s">
        <v>423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4"/>
      <c r="B37" s="6"/>
      <c r="C37" s="19" t="s">
        <v>9</v>
      </c>
      <c r="D37" s="31" t="s">
        <v>424</v>
      </c>
      <c r="E37" s="28" t="s">
        <v>425</v>
      </c>
      <c r="F37" s="31" t="s">
        <v>248</v>
      </c>
      <c r="G37" s="17"/>
      <c r="H37" s="40"/>
      <c r="I37" s="31"/>
      <c r="J37" s="10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4"/>
      <c r="B38" s="18" t="s">
        <v>52</v>
      </c>
      <c r="C38" s="11" t="s">
        <v>4</v>
      </c>
      <c r="D38" s="41" t="s">
        <v>426</v>
      </c>
      <c r="E38" s="41" t="s">
        <v>427</v>
      </c>
      <c r="F38" s="85" t="s">
        <v>428</v>
      </c>
      <c r="G38" s="16"/>
      <c r="I38" s="86"/>
      <c r="J38" s="8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4"/>
      <c r="B39" s="6"/>
      <c r="C39" s="11" t="s">
        <v>5</v>
      </c>
      <c r="D39" s="41" t="s">
        <v>429</v>
      </c>
      <c r="E39" s="85" t="s">
        <v>430</v>
      </c>
      <c r="F39" s="40"/>
      <c r="G39" s="17"/>
      <c r="H39" s="40"/>
      <c r="I39" s="40"/>
      <c r="J39" s="4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4"/>
      <c r="B40" s="10" t="s">
        <v>53</v>
      </c>
      <c r="C40" s="19" t="s">
        <v>4</v>
      </c>
      <c r="E40" s="41"/>
      <c r="F40" s="41" t="s">
        <v>431</v>
      </c>
      <c r="G40" s="16"/>
      <c r="H40" s="41" t="s">
        <v>432</v>
      </c>
      <c r="I40" s="41" t="s">
        <v>433</v>
      </c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4"/>
      <c r="B41" s="14"/>
      <c r="C41" s="19" t="s">
        <v>5</v>
      </c>
      <c r="D41" s="31"/>
      <c r="E41" s="31"/>
      <c r="F41" s="31" t="s">
        <v>434</v>
      </c>
      <c r="G41" s="17"/>
      <c r="H41" s="41" t="s">
        <v>171</v>
      </c>
      <c r="I41" s="85" t="s">
        <v>167</v>
      </c>
      <c r="J41" s="10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4"/>
      <c r="B42" s="14"/>
      <c r="C42" s="19" t="s">
        <v>6</v>
      </c>
      <c r="D42" s="41"/>
      <c r="E42" s="41"/>
      <c r="G42" s="16"/>
      <c r="H42" s="41" t="s">
        <v>435</v>
      </c>
      <c r="I42" s="41" t="s">
        <v>436</v>
      </c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4"/>
      <c r="B43" s="14"/>
      <c r="C43" s="41" t="s">
        <v>7</v>
      </c>
      <c r="D43" s="40"/>
      <c r="E43" s="40"/>
      <c r="F43" s="40"/>
      <c r="G43" s="17"/>
      <c r="H43" s="40"/>
      <c r="I43" s="85" t="s">
        <v>358</v>
      </c>
      <c r="J43" s="85" t="s">
        <v>437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4"/>
      <c r="B44" s="6"/>
      <c r="C44" s="41" t="s">
        <v>8</v>
      </c>
      <c r="D44" s="32"/>
      <c r="E44" s="85" t="s">
        <v>438</v>
      </c>
      <c r="F44" s="41" t="s">
        <v>439</v>
      </c>
      <c r="G44" s="16"/>
      <c r="H44" s="32"/>
      <c r="I44" s="41" t="s">
        <v>440</v>
      </c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/>
      <c r="B45" s="19"/>
      <c r="C45" s="48" t="s">
        <v>54</v>
      </c>
      <c r="D45" s="48" t="s">
        <v>441</v>
      </c>
      <c r="E45" s="48" t="s">
        <v>442</v>
      </c>
      <c r="F45" s="48"/>
      <c r="G45" s="80"/>
      <c r="H45" s="48"/>
      <c r="I45" s="48" t="s">
        <v>443</v>
      </c>
      <c r="J45" s="9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49" t="s">
        <v>55</v>
      </c>
      <c r="D48" s="50" t="s">
        <v>56</v>
      </c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6"/>
      <c r="D49" s="51" t="s">
        <v>57</v>
      </c>
      <c r="E49" s="51" t="s">
        <v>58</v>
      </c>
      <c r="F49" s="51" t="s">
        <v>59</v>
      </c>
      <c r="G49" s="27"/>
      <c r="H49" s="51" t="s">
        <v>60</v>
      </c>
      <c r="I49" s="51" t="s">
        <v>61</v>
      </c>
      <c r="J49" s="51" t="s">
        <v>62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21">
        <v>311.0</v>
      </c>
      <c r="D50" s="21" t="str">
        <f>IFERROR(__xludf.DUMMYFUNCTION("IFS(SUM(ARRAYFORMULA(IF(REGEXMATCH(D3:D45, ""\(311\)""), 1, 0))) = 1, ""Not Available"", SUM(ARRAYFORMULA(IF(REGEXMATCH(D3:D45, ""\(311\)""), 1, 0))) = 0, ""Available"", SUM(ARRAYFORMULA(IF(REGEXMATCH(D3:D45, ""\(311\)""), 1, 0))) &gt;= 2, ""Overlapped"")"),"Not Available")</f>
        <v>Not Available</v>
      </c>
      <c r="E50" s="21" t="str">
        <f>IFERROR(__xludf.DUMMYFUNCTION("IFS(SUM(ARRAYFORMULA(IF(REGEXMATCH(E3:E45, ""\(311\)""), 1, 0))) = 1, ""Not Available"", SUM(ARRAYFORMULA(IF(REGEXMATCH(E3:E45, ""\(311\)""), 1, 0))) = 0, ""Available"", SUM(ARRAYFORMULA(IF(REGEXMATCH(E3:E45, ""\(311\)""), 1, 0))) &gt;= 2, ""Overlapped"")"),"Not Available")</f>
        <v>Not Available</v>
      </c>
      <c r="F50" s="21" t="str">
        <f>IFERROR(__xludf.DUMMYFUNCTION("IFS(SUM(ARRAYFORMULA(IF(REGEXMATCH(F3:F45, ""\(311\)""), 1, 0))) = 1, ""Not Available"", SUM(ARRAYFORMULA(IF(REGEXMATCH(F3:F45, ""\(311\)""), 1, 0))) = 0, ""Available"", SUM(ARRAYFORMULA(IF(REGEXMATCH(F3:F45, ""\(311\)""), 1, 0))) &gt;= 2, ""Overlapped"")"),"Not Available")</f>
        <v>Not Available</v>
      </c>
      <c r="G50" s="43"/>
      <c r="H50" s="21" t="str">
        <f>IFERROR(__xludf.DUMMYFUNCTION("IFS(SUM(ARRAYFORMULA(IF(REGEXMATCH(H3:H45, ""\(311\)""), 1, 0))) = 1, ""Not Available"", SUM(ARRAYFORMULA(IF(REGEXMATCH(H3:H45, ""\(311\)""), 1, 0))) = 0, ""Available"", SUM(ARRAYFORMULA(IF(REGEXMATCH(H3:H45, ""\(311\)""), 1, 0))) &gt;= 2, ""Overlapped"")"),"Not Available")</f>
        <v>Not Available</v>
      </c>
      <c r="I50" s="21" t="str">
        <f>IFERROR(__xludf.DUMMYFUNCTION("IFS(SUM(ARRAYFORMULA(IF(REGEXMATCH(I3:I45, ""\(311\)""), 1, 0))) = 1, ""Not Available"", SUM(ARRAYFORMULA(IF(REGEXMATCH(I3:I45, ""\(311\)""), 1, 0))) = 0, ""Available"", SUM(ARRAYFORMULA(IF(REGEXMATCH(I3:I45, ""\(311\)""), 1, 0))) &gt;= 2, ""Overlapped"")"),"Not Available")</f>
        <v>Not Available</v>
      </c>
      <c r="J50" s="21" t="str">
        <f>IFERROR(__xludf.DUMMYFUNCTION("IFS(SUM(ARRAYFORMULA(IF(REGEXMATCH(J3:J45, ""\(311\)""), 1, 0))) = 1, ""Not Available"", SUM(ARRAYFORMULA(IF(REGEXMATCH(J3:J45, ""\(311\)""), 1, 0))) = 0, ""Available"", SUM(ARRAYFORMULA(IF(REGEXMATCH(J3:J45, ""\(311\)""), 1, 0))) &gt;= 2, ""Overlapped"")"),"Available")</f>
        <v>Available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21">
        <v>313.0</v>
      </c>
      <c r="D51" s="21" t="str">
        <f>IFERROR(__xludf.DUMMYFUNCTION("IFS(SUM(ARRAYFORMULA(IF(REGEXMATCH(D3:D45, ""\(313\)""), 1, 0))) = 1, ""Not Available"", SUM(ARRAYFORMULA(IF(REGEXMATCH(D3:D45, ""\(313\)""), 1, 0))) = 0, ""Available"", SUM(ARRAYFORMULA(IF(REGEXMATCH(D3:D45, ""\(313\)""), 1, 0))) &gt;= 2, ""Overlapped"")"),"Not Available")</f>
        <v>Not Available</v>
      </c>
      <c r="E51" s="21" t="str">
        <f>IFERROR(__xludf.DUMMYFUNCTION("IFS(SUM(ARRAYFORMULA(IF(REGEXMATCH(E3:E45, ""\(313\)""), 1, 0))) = 1, ""Not Available"", SUM(ARRAYFORMULA(IF(REGEXMATCH(E3:E45, ""\(313\)""), 1, 0))) = 0, ""Available"", SUM(ARRAYFORMULA(IF(REGEXMATCH(E3:E45, ""\(313\)""), 1, 0))) &gt;= 2, ""Overlapped"")"),"Not Available")</f>
        <v>Not Available</v>
      </c>
      <c r="F51" s="21" t="str">
        <f>IFERROR(__xludf.DUMMYFUNCTION("IFS(SUM(ARRAYFORMULA(IF(REGEXMATCH(F3:F45, ""\(313\)""), 1, 0))) = 1, ""Not Available"", SUM(ARRAYFORMULA(IF(REGEXMATCH(F3:F45, ""\(313\)""), 1, 0))) = 0, ""Available"", SUM(ARRAYFORMULA(IF(REGEXMATCH(F3:F45, ""\(313\)""), 1, 0))) &gt;= 2, ""Overlapped"")"),"Not Available")</f>
        <v>Not Available</v>
      </c>
      <c r="G51" s="43"/>
      <c r="H51" s="21" t="str">
        <f>IFERROR(__xludf.DUMMYFUNCTION("IFS(SUM(ARRAYFORMULA(IF(REGEXMATCH(H3:H45, ""\(313\)""), 1, 0))) = 1, ""Not Available"", SUM(ARRAYFORMULA(IF(REGEXMATCH(H3:H45, ""\(313\)""), 1, 0))) = 0, ""Available"", SUM(ARRAYFORMULA(IF(REGEXMATCH(H3:H45, ""\(313\)""), 1, 0))) &gt;= 2, ""Overlapped"")"),"Not Available")</f>
        <v>Not Available</v>
      </c>
      <c r="I51" s="21" t="str">
        <f>IFERROR(__xludf.DUMMYFUNCTION("IFS(SUM(ARRAYFORMULA(IF(REGEXMATCH(I3:I45, ""\(313\)""), 1, 0))) = 1, ""Not Available"", SUM(ARRAYFORMULA(IF(REGEXMATCH(I3:I45, ""\(313\)""), 1, 0))) = 0, ""Available"", SUM(ARRAYFORMULA(IF(REGEXMATCH(I3:I45, ""\(313\)""), 1, 0))) &gt;= 2, ""Overlapped"")"),"Not Available")</f>
        <v>Not Available</v>
      </c>
      <c r="J51" s="21" t="str">
        <f>IFERROR(__xludf.DUMMYFUNCTION("IFS(SUM(ARRAYFORMULA(IF(REGEXMATCH(J3:J45, ""\(313\)""), 1, 0))) = 1, ""Not Available"", SUM(ARRAYFORMULA(IF(REGEXMATCH(J3:J45, ""\(313\)""), 1, 0))) = 0, ""Available"", SUM(ARRAYFORMULA(IF(REGEXMATCH(J3:J45, ""\(313\)""), 1, 0))) &gt;= 2, ""Overlapped"")"),"Not Available")</f>
        <v>Not Available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21">
        <v>314.0</v>
      </c>
      <c r="D52" s="21" t="str">
        <f>IFERROR(__xludf.DUMMYFUNCTION("IFS(SUM(ARRAYFORMULA(IF(REGEXMATCH(D3:D45, ""\(314\)""), 1, 0))) = 1, ""Not Available"", SUM(ARRAYFORMULA(IF(REGEXMATCH(D3:D45, ""\(314\)""), 1, 0))) = 0, ""Available"", SUM(ARRAYFORMULA(IF(REGEXMATCH(D3:D45, ""\(314\)""), 1, 0))) &gt;= 2, ""Overlapped"")"),"Available")</f>
        <v>Available</v>
      </c>
      <c r="E52" s="21" t="str">
        <f>IFERROR(__xludf.DUMMYFUNCTION("IFS(SUM(ARRAYFORMULA(IF(REGEXMATCH(E3:E45, ""\(314\)""), 1, 0))) = 1, ""Not Available"", SUM(ARRAYFORMULA(IF(REGEXMATCH(E3:E45, ""\(314\)""), 1, 0))) = 0, ""Available"", SUM(ARRAYFORMULA(IF(REGEXMATCH(E3:E45, ""\(314\)""), 1, 0))) &gt;= 2, ""Overlapped"")"),"Available")</f>
        <v>Available</v>
      </c>
      <c r="F52" s="21" t="str">
        <f>IFERROR(__xludf.DUMMYFUNCTION("IFS(SUM(ARRAYFORMULA(IF(REGEXMATCH(F3:F45, ""\(314\)""), 1, 0))) = 1, ""Not Available"", SUM(ARRAYFORMULA(IF(REGEXMATCH(F3:F45, ""\(314\)""), 1, 0))) = 0, ""Available"", SUM(ARRAYFORMULA(IF(REGEXMATCH(F3:F45, ""\(314\)""), 1, 0))) &gt;= 2, ""Overlapped"")"),"Not Available")</f>
        <v>Not Available</v>
      </c>
      <c r="G52" s="43"/>
      <c r="H52" s="21" t="str">
        <f>IFERROR(__xludf.DUMMYFUNCTION("IFS(SUM(ARRAYFORMULA(IF(REGEXMATCH(H3:H45, ""\(314\)""), 1, 0))) = 1, ""Not Available"", SUM(ARRAYFORMULA(IF(REGEXMATCH(H3:H45, ""\(314\)""), 1, 0))) = 0, ""Available"", SUM(ARRAYFORMULA(IF(REGEXMATCH(H3:H45, ""\(314\)""), 1, 0))) &gt;= 2, ""Overlapped"")"),"Not Available")</f>
        <v>Not Available</v>
      </c>
      <c r="I52" s="21" t="str">
        <f>IFERROR(__xludf.DUMMYFUNCTION("IFS(SUM(ARRAYFORMULA(IF(REGEXMATCH(I3:I45, ""\(314\)""), 1, 0))) = 1, ""Not Available"", SUM(ARRAYFORMULA(IF(REGEXMATCH(I3:I45, ""\(314\)""), 1, 0))) = 0, ""Available"", SUM(ARRAYFORMULA(IF(REGEXMATCH(I3:I45, ""\(314\)""), 1, 0))) &gt;= 2, ""Overlapped"")"),"Not Available")</f>
        <v>Not Available</v>
      </c>
      <c r="J52" s="21" t="str">
        <f>IFERROR(__xludf.DUMMYFUNCTION("IFS(SUM(ARRAYFORMULA(IF(REGEXMATCH(J3:J45, ""\(314\)""), 1, 0))) = 1, ""Not Available"", SUM(ARRAYFORMULA(IF(REGEXMATCH(J3:J45, ""\(314\)""), 1, 0))) = 0, ""Available"", SUM(ARRAYFORMULA(IF(REGEXMATCH(J3:J45, ""\(314\)""), 1, 0))) &gt;= 2, ""Overlapped"")"),"Available")</f>
        <v>Available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21">
        <v>408.0</v>
      </c>
      <c r="D53" s="21" t="str">
        <f>IFERROR(__xludf.DUMMYFUNCTION("IFS(SUM(ARRAYFORMULA(IF(REGEXMATCH(D3:D45, ""\(408\)""), 1, 0))) = 1, ""Not Available"", SUM(ARRAYFORMULA(IF(REGEXMATCH(D3:D45, ""\(408\)""), 1, 0))) = 0, ""Available"", SUM(ARRAYFORMULA(IF(REGEXMATCH(D3:D45, ""\(408\)""), 1, 0))) &gt;= 2, ""Overlapped"")"),"Not Available")</f>
        <v>Not Available</v>
      </c>
      <c r="E53" s="21" t="str">
        <f>IFERROR(__xludf.DUMMYFUNCTION("IFS(SUM(ARRAYFORMULA(IF(REGEXMATCH(E3:E45, ""\(408\)""), 1, 0))) = 1, ""Not Available"", SUM(ARRAYFORMULA(IF(REGEXMATCH(E3:E45, ""\(408\)""), 1, 0))) = 0, ""Available"", SUM(ARRAYFORMULA(IF(REGEXMATCH(E3:E45, ""\(408\)""), 1, 0))) &gt;= 2, ""Overlapped"")"),"Not Available")</f>
        <v>Not Available</v>
      </c>
      <c r="F53" s="21" t="str">
        <f>IFERROR(__xludf.DUMMYFUNCTION("IFS(SUM(ARRAYFORMULA(IF(REGEXMATCH(F3:F45, ""\(408\)""), 1, 0))) = 1, ""Not Available"", SUM(ARRAYFORMULA(IF(REGEXMATCH(F3:F45, ""\(408\)""), 1, 0))) = 0, ""Available"", SUM(ARRAYFORMULA(IF(REGEXMATCH(F3:F45, ""\(408\)""), 1, 0))) &gt;= 2, ""Overlapped"")"),"Not Available")</f>
        <v>Not Available</v>
      </c>
      <c r="G53" s="43"/>
      <c r="H53" s="21" t="str">
        <f>IFERROR(__xludf.DUMMYFUNCTION("IFS(SUM(ARRAYFORMULA(IF(REGEXMATCH(H4:H45, ""\(408\)""), 1, 0))) = 1, ""Not Available"", SUM(ARRAYFORMULA(IF(REGEXMATCH(H4:H45, ""\(408\)""), 1, 0))) = 0, ""Available"", SUM(ARRAYFORMULA(IF(REGEXMATCH(H4:H45, ""\(408\)""), 1, 0))) &gt;= 2, ""Overlapped"")"),"Not Available")</f>
        <v>Not Available</v>
      </c>
      <c r="I53" s="21" t="str">
        <f>IFERROR(__xludf.DUMMYFUNCTION("IFS(SUM(ARRAYFORMULA(IF(REGEXMATCH(I3:I45, ""\(408\)""), 1, 0))) = 1, ""Not Available"", SUM(ARRAYFORMULA(IF(REGEXMATCH(I3:I45, ""\(408\)""), 1, 0))) = 0, ""Available"", SUM(ARRAYFORMULA(IF(REGEXMATCH(I3:I45, ""\(408\)""), 1, 0))) &gt;= 2, ""Overlapped"")"),"Not Available")</f>
        <v>Not Available</v>
      </c>
      <c r="J53" s="21" t="str">
        <f>IFERROR(__xludf.DUMMYFUNCTION("IFS(SUM(ARRAYFORMULA(IF(REGEXMATCH(J3:J45, ""\(408\)""), 1, 0))) = 1, ""Not Available"", SUM(ARRAYFORMULA(IF(REGEXMATCH(J3:J45, ""\(408\)""), 1, 0))) = 0, ""Available"", SUM(ARRAYFORMULA(IF(REGEXMATCH(J3:J45, ""\(408\)""), 1, 0))) &gt;= 2, ""Overlapped"")"),"Available")</f>
        <v>Available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21">
        <v>411.0</v>
      </c>
      <c r="D54" s="21" t="str">
        <f>IFERROR(__xludf.DUMMYFUNCTION("IFS(SUM(ARRAYFORMULA(IF(REGEXMATCH(D3:D45, ""\(411\)""), 1, 0))) = 1, ""Not Available"", SUM(ARRAYFORMULA(IF(REGEXMATCH(D3:D45, ""\(411\)""), 1, 0))) = 0, ""Available"", SUM(ARRAYFORMULA(IF(REGEXMATCH(D3:D45, ""\(411\)""), 1, 0))) &gt;= 2, ""Overlapped"")"),"Not Available")</f>
        <v>Not Available</v>
      </c>
      <c r="E54" s="21" t="str">
        <f>IFERROR(__xludf.DUMMYFUNCTION("IFS(SUM(ARRAYFORMULA(IF(REGEXMATCH(E3:E45, ""\(411\)""), 1, 0))) = 1, ""Not Available"", SUM(ARRAYFORMULA(IF(REGEXMATCH(E3:E45, ""\(411\)""), 1, 0))) = 0, ""Available"", SUM(ARRAYFORMULA(IF(REGEXMATCH(E3:E45, ""\(411\)""), 1, 0))) &gt;= 2, ""Overlapped"")"),"Not Available")</f>
        <v>Not Available</v>
      </c>
      <c r="F54" s="21" t="str">
        <f>IFERROR(__xludf.DUMMYFUNCTION("IFS(SUM(ARRAYFORMULA(IF(REGEXMATCH(F3:F45, ""\(411\)""), 1, 0))) = 1, ""Not Available"", SUM(ARRAYFORMULA(IF(REGEXMATCH(F3:F45, ""\(411\)""), 1, 0))) = 0, ""Available"", SUM(ARRAYFORMULA(IF(REGEXMATCH(F3:F45, ""\(411\)""), 1, 0))) &gt;= 2, ""Overlapped"")"),"Not Available")</f>
        <v>Not Available</v>
      </c>
      <c r="G54" s="43"/>
      <c r="H54" s="21" t="str">
        <f>IFERROR(__xludf.DUMMYFUNCTION("IFS(SUM(ARRAYFORMULA(IF(REGEXMATCH(H3:H45, ""\(411\)""), 1, 0))) = 1, ""Not Available"", SUM(ARRAYFORMULA(IF(REGEXMATCH(H3:H45, ""\(411\)""), 1, 0))) = 0, ""Available"", SUM(ARRAYFORMULA(IF(REGEXMATCH(H3:H45, ""\(411\)""), 1, 0))) &gt;= 2, ""Overlapped"")"),"Not Available")</f>
        <v>Not Available</v>
      </c>
      <c r="I54" s="21" t="str">
        <f>IFERROR(__xludf.DUMMYFUNCTION("IFS(SUM(ARRAYFORMULA(IF(REGEXMATCH(I3:I45, ""\(411\)""), 1, 0))) = 1, ""Not Available"", SUM(ARRAYFORMULA(IF(REGEXMATCH(I3:I45, ""\(411\)""), 1, 0))) = 0, ""Available"", SUM(ARRAYFORMULA(IF(REGEXMATCH(I3:I45, ""\(411\)""), 1, 0))) &gt;= 2, ""Overlapped"")"),"Not Available")</f>
        <v>Not Available</v>
      </c>
      <c r="J54" s="21" t="str">
        <f>IFERROR(__xludf.DUMMYFUNCTION("IFS(SUM(ARRAYFORMULA(IF(REGEXMATCH(J3:J45, ""\(411\)""), 1, 0))) = 1, ""Not Available"", SUM(ARRAYFORMULA(IF(REGEXMATCH(J3:J45, ""\(411\)""), 1, 0))) = 0, ""Available"", SUM(ARRAYFORMULA(IF(REGEXMATCH(J3:J45, ""\(411\)""), 1, 0))) &gt;= 2, ""Overlapped"")"),"Available")</f>
        <v>Available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21">
        <v>412.0</v>
      </c>
      <c r="D55" s="21" t="str">
        <f>IFERROR(__xludf.DUMMYFUNCTION("IFS(SUM(ARRAYFORMULA(IF(REGEXMATCH(D3:D45, ""\(412\)""), 1, 0))) = 1, ""Not Available"", SUM(ARRAYFORMULA(IF(REGEXMATCH(D3:D45, ""\(412\)""), 1, 0))) = 0, ""Available"", SUM(ARRAYFORMULA(IF(REGEXMATCH(D3:D45, ""\(412\)""), 1, 0))) &gt;= 2, ""Overlapped"")"),"Available")</f>
        <v>Available</v>
      </c>
      <c r="E55" s="21" t="str">
        <f>IFERROR(__xludf.DUMMYFUNCTION("IFS(SUM(ARRAYFORMULA(IF(REGEXMATCH(E3:E45, ""\(412\)""), 1, 0))) = 1, ""Not Available"", SUM(ARRAYFORMULA(IF(REGEXMATCH(E3:E45, ""\(412\)""), 1, 0))) = 0, ""Available"", SUM(ARRAYFORMULA(IF(REGEXMATCH(E3:E45, ""\(412\)""), 1, 0))) &gt;= 2, ""Overlapped"")"),"Not Available")</f>
        <v>Not Available</v>
      </c>
      <c r="F55" s="21" t="str">
        <f>IFERROR(__xludf.DUMMYFUNCTION("IFS(SUM(ARRAYFORMULA(IF(REGEXMATCH(F3:F45, ""\(412\)""), 1, 0))) = 1, ""Not Available"", SUM(ARRAYFORMULA(IF(REGEXMATCH(F3:F45, ""\(412\)""), 1, 0))) = 0, ""Available"", SUM(ARRAYFORMULA(IF(REGEXMATCH(F3:F45, ""\(412\)""), 1, 0))) &gt;= 2, ""Overlapped"")"),"Not Available")</f>
        <v>Not Available</v>
      </c>
      <c r="G55" s="43"/>
      <c r="H55" s="21" t="str">
        <f>IFERROR(__xludf.DUMMYFUNCTION("IFS(SUM(ARRAYFORMULA(IF(REGEXMATCH(H3:H45, ""\(412\)""), 1, 0))) = 1, ""Not Available"", SUM(ARRAYFORMULA(IF(REGEXMATCH(H3:H45, ""\(412\)""), 1, 0))) = 0, ""Available"", SUM(ARRAYFORMULA(IF(REGEXMATCH(H3:H45, ""\(412\)""), 1, 0))) &gt;= 2, ""Overlapped"")"),"Not Available")</f>
        <v>Not Available</v>
      </c>
      <c r="I55" s="21" t="str">
        <f>IFERROR(__xludf.DUMMYFUNCTION("IFS(SUM(ARRAYFORMULA(IF(REGEXMATCH(I3:I45, ""\(412\)""), 1, 0))) = 1, ""Not Available"", SUM(ARRAYFORMULA(IF(REGEXMATCH(I3:I45, ""\(412\)""), 1, 0))) = 0, ""Available"", SUM(ARRAYFORMULA(IF(REGEXMATCH(I3:I45, ""\(412\)""), 1, 0))) &gt;= 2, ""Overlapped"")"),"Not Available")</f>
        <v>Not Available</v>
      </c>
      <c r="J55" s="21" t="str">
        <f>IFERROR(__xludf.DUMMYFUNCTION("IFS(SUM(ARRAYFORMULA(IF(REGEXMATCH(J3:J45, ""\(412\)""), 1, 0))) = 1, ""Not Available"", SUM(ARRAYFORMULA(IF(REGEXMATCH(J3:J45, ""\(412\)""), 1, 0))) = 0, ""Available"", SUM(ARRAYFORMULA(IF(REGEXMATCH(J3:J45, ""\(412\)""), 1, 0))) &gt;= 2, ""Overlapped"")"),"Available")</f>
        <v>Available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21">
        <v>413.0</v>
      </c>
      <c r="D56" s="21" t="str">
        <f>IFERROR(__xludf.DUMMYFUNCTION("IFS(SUM(ARRAYFORMULA(IF(REGEXMATCH(D3:D45, ""\(413\)""), 1, 0))) = 1, ""Not Available"", SUM(ARRAYFORMULA(IF(REGEXMATCH(D3:D45, ""\(413\)""), 1, 0))) = 0, ""Available"", SUM(ARRAYFORMULA(IF(REGEXMATCH(D3:D45, ""\(413\)""), 1, 0))) &gt;= 2, ""Overlapped"")"),"Not Available")</f>
        <v>Not Available</v>
      </c>
      <c r="E56" s="21" t="str">
        <f>IFERROR(__xludf.DUMMYFUNCTION("IFS(SUM(ARRAYFORMULA(IF(REGEXMATCH(E3:E45, ""\(413\)""), 1, 0))) = 1, ""Not Available"", SUM(ARRAYFORMULA(IF(REGEXMATCH(E3:E45, ""\(413\)""), 1, 0))) = 0, ""Available"", SUM(ARRAYFORMULA(IF(REGEXMATCH(E3:E45, ""\(413\)""), 1, 0))) &gt;= 2, ""Overlapped"")"),"Not Available")</f>
        <v>Not Available</v>
      </c>
      <c r="F56" s="21" t="str">
        <f>IFERROR(__xludf.DUMMYFUNCTION("IFS(SUM(ARRAYFORMULA(IF(REGEXMATCH(F3:F45, ""\(413\)""), 1, 0))) = 1, ""Not Available"", SUM(ARRAYFORMULA(IF(REGEXMATCH(F3:F45, ""\(413\)""), 1, 0))) = 0, ""Available"", SUM(ARRAYFORMULA(IF(REGEXMATCH(F3:F45, ""\(413\)""), 1, 0))) &gt;= 2, ""Overlapped"")"),"Not Available")</f>
        <v>Not Available</v>
      </c>
      <c r="G56" s="43"/>
      <c r="H56" s="21" t="str">
        <f>IFERROR(__xludf.DUMMYFUNCTION("IFS(SUM(ARRAYFORMULA(IF(REGEXMATCH(H3:H45, ""\(413\)""), 1, 0))) = 1, ""Not Available"", SUM(ARRAYFORMULA(IF(REGEXMATCH(H3:H45, ""\(413\)""), 1, 0))) = 0, ""Available"", SUM(ARRAYFORMULA(IF(REGEXMATCH(H3:H45, ""\(413\)""), 1, 0))) &gt;= 2, ""Overlapped"")"),"Not Available")</f>
        <v>Not Available</v>
      </c>
      <c r="I56" s="21" t="str">
        <f>IFERROR(__xludf.DUMMYFUNCTION("IFS(SUM(ARRAYFORMULA(IF(REGEXMATCH(I3:I45, ""\(413\)""), 1, 0))) = 1, ""Not Available"", SUM(ARRAYFORMULA(IF(REGEXMATCH(I3:I45, ""\(413\)""), 1, 0))) = 0, ""Available"", SUM(ARRAYFORMULA(IF(REGEXMATCH(I3:I45, ""\(413\)""), 1, 0))) &gt;= 2, ""Overlapped"")"),"Not Available")</f>
        <v>Not Available</v>
      </c>
      <c r="J56" s="21" t="str">
        <f>IFERROR(__xludf.DUMMYFUNCTION("IFS(SUM(ARRAYFORMULA(IF(REGEXMATCH(J3:J45, ""\(413\)""), 1, 0))) = 1, ""Not Available"", SUM(ARRAYFORMULA(IF(REGEXMATCH(J3:J45, ""\(413\)""), 1, 0))) = 0, ""Available"", SUM(ARRAYFORMULA(IF(REGEXMATCH(J3:J45, ""\(413\)""), 1, 0))) &gt;= 2, ""Overlapped"")"),"Available")</f>
        <v>Available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21">
        <v>414.0</v>
      </c>
      <c r="D57" s="52" t="str">
        <f>IFERROR(__xludf.DUMMYFUNCTION("IFS(SUM(ARRAYFORMULA(IF(REGEXMATCH(D3:D45, ""\(414\)""), 1, 0))) = 1, ""Not Available"", SUM(ARRAYFORMULA(IF(REGEXMATCH(D3:D45, ""\(414\)""), 1, 0))) = 0, ""Available"", SUM(ARRAYFORMULA(IF(REGEXMATCH(D3:D45, ""\(414\)""), 1, 0))) &gt;= 2, ""Overlapped"")"),"Not Available")</f>
        <v>Not Available</v>
      </c>
      <c r="E57" s="52" t="str">
        <f>IFERROR(__xludf.DUMMYFUNCTION("IFS(SUM(ARRAYFORMULA(IF(REGEXMATCH(E3:E45, ""\(414\)""), 1, 0))) = 1, ""Not Available"", SUM(ARRAYFORMULA(IF(REGEXMATCH(E3:E45, ""\(414\)""), 1, 0))) = 0, ""Available"", SUM(ARRAYFORMULA(IF(REGEXMATCH(E3:E45, ""\(414\)""), 1, 0))) &gt;= 2, ""Overlapped"")"),"Not Available")</f>
        <v>Not Available</v>
      </c>
      <c r="F57" s="52" t="str">
        <f>IFERROR(__xludf.DUMMYFUNCTION("IFS(SUM(ARRAYFORMULA(IF(REGEXMATCH(F3:F45, ""\(414\)""), 1, 0))) = 1, ""Not Available"", SUM(ARRAYFORMULA(IF(REGEXMATCH(F3:F45, ""\(414\)""), 1, 0))) = 0, ""Available"", SUM(ARRAYFORMULA(IF(REGEXMATCH(F3:F45, ""\(414\)""), 1, 0))) &gt;= 2, ""Overlapped"")"),"Not Available")</f>
        <v>Not Available</v>
      </c>
      <c r="G57" s="43"/>
      <c r="H57" s="52" t="str">
        <f>IFERROR(__xludf.DUMMYFUNCTION("IFS(SUM(ARRAYFORMULA(IF(REGEXMATCH(H3:H45, ""\(414\)""), 1, 0))) = 1, ""Not Available"", SUM(ARRAYFORMULA(IF(REGEXMATCH(H3:H45, ""\(414\)""), 1, 0))) = 0, ""Available"", SUM(ARRAYFORMULA(IF(REGEXMATCH(H3:H45, ""\(414\)""), 1, 0))) &gt;= 2, ""Overlapped"")"),"Not Available")</f>
        <v>Not Available</v>
      </c>
      <c r="I57" s="52" t="str">
        <f>IFERROR(__xludf.DUMMYFUNCTION("IFS(SUM(ARRAYFORMULA(IF(REGEXMATCH(I3:I45, ""\(414\)""), 1, 0))) = 1, ""Not Available"", SUM(ARRAYFORMULA(IF(REGEXMATCH(I3:I45, ""\(414\)""), 1, 0))) = 0, ""Available"", SUM(ARRAYFORMULA(IF(REGEXMATCH(I3:I45, ""\(414\)""), 1, 0))) &gt;= 2, ""Overlapped"")"),"Not Available")</f>
        <v>Not Available</v>
      </c>
      <c r="J57" s="52" t="str">
        <f>IFERROR(__xludf.DUMMYFUNCTION("IFS(SUM(ARRAYFORMULA(IF(REGEXMATCH(J3:J45, ""\(414\)""), 1, 0))) = 1, ""Not Available"", SUM(ARRAYFORMULA(IF(REGEXMATCH(J3:J45, ""\(414\)""), 1, 0))) = 0, ""Available"", SUM(ARRAYFORMULA(IF(REGEXMATCH(J3:J45, ""\(414\)""), 1, 0))) &gt;= 2, ""Overlapped"")"),"Not Available")</f>
        <v>Not Available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21">
        <v>509.0</v>
      </c>
      <c r="D58" s="21" t="str">
        <f>IFERROR(__xludf.DUMMYFUNCTION("IFS(SUM(ARRAYFORMULA(IF(REGEXMATCH(D3:D45, ""\(509\)""), 1, 0))) = 1, ""Not Available"", SUM(ARRAYFORMULA(IF(REGEXMATCH(D3:D45, ""\(509\)""), 1, 0))) = 0, ""Available"", SUM(ARRAYFORMULA(IF(REGEXMATCH(D3:D45, ""\(509\)""), 1, 0))) &gt;= 2, ""Overlapped"")"),"Available")</f>
        <v>Available</v>
      </c>
      <c r="E58" s="21" t="str">
        <f>IFERROR(__xludf.DUMMYFUNCTION("IFS(SUM(ARRAYFORMULA(IF(REGEXMATCH(E3:E45, ""\(509\)""), 1, 0))) = 1, ""Not Available"", SUM(ARRAYFORMULA(IF(REGEXMATCH(E3:E45, ""\(509\)""), 1, 0))) = 0, ""Available"", SUM(ARRAYFORMULA(IF(REGEXMATCH(E3:E45, ""\(509\)""), 1, 0))) &gt;= 2, ""Overlapped"")"),"Not Available")</f>
        <v>Not Available</v>
      </c>
      <c r="F58" s="21" t="str">
        <f>IFERROR(__xludf.DUMMYFUNCTION("IFS(SUM(ARRAYFORMULA(IF(REGEXMATCH(F3:F45, ""\(509\)""), 1, 0))) = 1, ""Not Available"", SUM(ARRAYFORMULA(IF(REGEXMATCH(F3:F45, ""\(509\)""), 1, 0))) = 0, ""Available"", SUM(ARRAYFORMULA(IF(REGEXMATCH(F3:F45, ""\(509\)""), 1, 0))) &gt;= 2, ""Overlapped"")"),"Not Available")</f>
        <v>Not Available</v>
      </c>
      <c r="G58" s="43"/>
      <c r="H58" s="21" t="str">
        <f>IFERROR(__xludf.DUMMYFUNCTION("IFS(SUM(ARRAYFORMULA(IF(REGEXMATCH(H3:H45, ""\(509\)""), 1, 0))) = 1, ""Not Available"", SUM(ARRAYFORMULA(IF(REGEXMATCH(H3:H45, ""\(509\)""), 1, 0))) = 0, ""Available"", SUM(ARRAYFORMULA(IF(REGEXMATCH(H3:H45, ""\(509\)""), 1, 0))) &gt;= 2, ""Overlapped"")"),"Not Available")</f>
        <v>Not Available</v>
      </c>
      <c r="I58" s="21" t="str">
        <f>IFERROR(__xludf.DUMMYFUNCTION("IFS(SUM(ARRAYFORMULA(IF(REGEXMATCH(I3:I45, ""\(509\)""), 1, 0))) = 1, ""Not Available"", SUM(ARRAYFORMULA(IF(REGEXMATCH(I3:I45, ""\(509\)""), 1, 0))) = 0, ""Available"", SUM(ARRAYFORMULA(IF(REGEXMATCH(I3:I45, ""\(509\)""), 1, 0))) &gt;= 2, ""Overlapped"")"),"Not Available")</f>
        <v>Not Available</v>
      </c>
      <c r="J58" s="21" t="str">
        <f>IFERROR(__xludf.DUMMYFUNCTION("IFS(SUM(ARRAYFORMULA(IF(REGEXMATCH(J3:J45, ""\(509\)""), 1, 0))) = 1, ""Not Available"", SUM(ARRAYFORMULA(IF(REGEXMATCH(J3:J45, ""\(509\)""), 1, 0))) = 0, ""Available"", SUM(ARRAYFORMULA(IF(REGEXMATCH(J3:J45, ""\(509\)""), 1, 0))) &gt;= 2, ""Overlapped"")"),"Not Available")</f>
        <v>Not Available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21">
        <v>511.0</v>
      </c>
      <c r="D59" s="21" t="str">
        <f>IFERROR(__xludf.DUMMYFUNCTION("IFS(SUM(ARRAYFORMULA(IF(REGEXMATCH(D3:D45, ""\(511\)""), 1, 0))) = 1, ""Not Available"", SUM(ARRAYFORMULA(IF(REGEXMATCH(D3:D45, ""\(511\)""), 1, 0))) = 0, ""Available"", SUM(ARRAYFORMULA(IF(REGEXMATCH(D3:D45, ""\(511\)""), 1, 0))) &gt;= 2, ""Overlapped"")"),"Not Available")</f>
        <v>Not Available</v>
      </c>
      <c r="E59" s="21" t="str">
        <f>IFERROR(__xludf.DUMMYFUNCTION("IFS(SUM(ARRAYFORMULA(IF(REGEXMATCH(E3:E45, ""\(511\)""), 1, 0))) = 1, ""Not Available"", SUM(ARRAYFORMULA(IF(REGEXMATCH(E3:E45, ""\(511\)""), 1, 0))) = 0, ""Available"", SUM(ARRAYFORMULA(IF(REGEXMATCH(E3:E45, ""\(511\)""), 1, 0))) &gt;= 2, ""Overlapped"")"),"Not Available")</f>
        <v>Not Available</v>
      </c>
      <c r="F59" s="21" t="str">
        <f>IFERROR(__xludf.DUMMYFUNCTION("IFS(SUM(ARRAYFORMULA(IF(REGEXMATCH(F3:F45, ""\(511\)""), 1, 0))) = 1, ""Not Available"", SUM(ARRAYFORMULA(IF(REGEXMATCH(F3:F45, ""\(511\)""), 1, 0))) = 0, ""Available"", SUM(ARRAYFORMULA(IF(REGEXMATCH(F3:F45, ""\(511\)""), 1, 0))) &gt;= 2, ""Overlapped"")"),"Not Available")</f>
        <v>Not Available</v>
      </c>
      <c r="G59" s="43"/>
      <c r="H59" s="21" t="str">
        <f>IFERROR(__xludf.DUMMYFUNCTION("IFS(SUM(ARRAYFORMULA(IF(REGEXMATCH(H3:H45, ""\(511\)""), 1, 0))) = 1, ""Not Available"", SUM(ARRAYFORMULA(IF(REGEXMATCH(H3:H45, ""\(511\)""), 1, 0))) = 0, ""Available"", SUM(ARRAYFORMULA(IF(REGEXMATCH(H3:H45, ""\(511\)""), 1, 0))) &gt;= 2, ""Overlapped"")"),"Not Available")</f>
        <v>Not Available</v>
      </c>
      <c r="I59" s="21" t="str">
        <f>IFERROR(__xludf.DUMMYFUNCTION("IFS(SUM(ARRAYFORMULA(IF(REGEXMATCH(I3:I45, ""\(511\)""), 1, 0))) = 1, ""Not Available"", SUM(ARRAYFORMULA(IF(REGEXMATCH(I3:I45, ""\(511\)""), 1, 0))) = 0, ""Available"", SUM(ARRAYFORMULA(IF(REGEXMATCH(I3:I45, ""\(511\)""), 1, 0))) &gt;= 2, ""Overlapped"")"),"Not Available")</f>
        <v>Not Available</v>
      </c>
      <c r="J59" s="21" t="str">
        <f>IFERROR(__xludf.DUMMYFUNCTION("IFS(SUM(ARRAYFORMULA(IF(REGEXMATCH(J3:J45, ""\(511\)""), 1, 0))) = 1, ""Not Available"", SUM(ARRAYFORMULA(IF(REGEXMATCH(J3:J45, ""\(511\)""), 1, 0))) = 0, ""Available"", SUM(ARRAYFORMULA(IF(REGEXMATCH(J3:J45, ""\(511\)""), 1, 0))) &gt;= 2, ""Overlapped"")"),"Not Available")</f>
        <v>Not Available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21">
        <v>512.0</v>
      </c>
      <c r="D60" s="21" t="str">
        <f>IFERROR(__xludf.DUMMYFUNCTION("IFS(SUM(ARRAYFORMULA(IF(REGEXMATCH(D3:D45, ""\(512\)""), 1, 0))) = 1, ""Not Available"", SUM(ARRAYFORMULA(IF(REGEXMATCH(D3:D45, ""\(512\)""), 1, 0))) = 0, ""Available"", SUM(ARRAYFORMULA(IF(REGEXMATCH(D3:D45, ""\(512\)""), 1, 0))) &gt;= 2, ""Overlapped"")"),"Available")</f>
        <v>Available</v>
      </c>
      <c r="E60" s="21" t="str">
        <f>IFERROR(__xludf.DUMMYFUNCTION("IFS(SUM(ARRAYFORMULA(IF(REGEXMATCH(E3:E45, ""\(512\)""), 1, 0))) = 1, ""Not Available"", SUM(ARRAYFORMULA(IF(REGEXMATCH(E3:E45, ""\(512\)""), 1, 0))) = 0, ""Available"", SUM(ARRAYFORMULA(IF(REGEXMATCH(E3:E45, ""\(512\)""), 1, 0))) &gt;= 2, ""Overlapped"")"),"Not Available")</f>
        <v>Not Available</v>
      </c>
      <c r="F60" s="21" t="str">
        <f>IFERROR(__xludf.DUMMYFUNCTION("IFS(SUM(ARRAYFORMULA(IF(REGEXMATCH(F3:F45, ""\(512\)""), 1, 0))) = 1, ""Not Available"", SUM(ARRAYFORMULA(IF(REGEXMATCH(F3:F45, ""\(512\)""), 1, 0))) = 0, ""Available"", SUM(ARRAYFORMULA(IF(REGEXMATCH(F3:F45, ""\(512\)""), 1, 0))) &gt;= 2, ""Overlapped"")"),"Not Available")</f>
        <v>Not Available</v>
      </c>
      <c r="G60" s="43"/>
      <c r="H60" s="21" t="str">
        <f>IFERROR(__xludf.DUMMYFUNCTION("IFS(SUM(ARRAYFORMULA(IF(REGEXMATCH(H3:H45, ""\(512\)""), 1, 0))) = 1, ""Not Available"", SUM(ARRAYFORMULA(IF(REGEXMATCH(H3:H45, ""\(512\)""), 1, 0))) = 0, ""Available"", SUM(ARRAYFORMULA(IF(REGEXMATCH(H3:H45, ""\(512\)""), 1, 0))) &gt;= 2, ""Overlapped"")"),"Not Available")</f>
        <v>Not Available</v>
      </c>
      <c r="I60" s="21" t="str">
        <f>IFERROR(__xludf.DUMMYFUNCTION("IFS(SUM(ARRAYFORMULA(IF(REGEXMATCH(I3:I45, ""\(512\)""), 1, 0))) = 1, ""Not Available"", SUM(ARRAYFORMULA(IF(REGEXMATCH(I3:I45, ""\(512\)""), 1, 0))) = 0, ""Available"", SUM(ARRAYFORMULA(IF(REGEXMATCH(I3:I45, ""\(512\)""), 1, 0))) &gt;= 2, ""Overlapped"")"),"Not Available")</f>
        <v>Not Available</v>
      </c>
      <c r="J60" s="21" t="str">
        <f>IFERROR(__xludf.DUMMYFUNCTION("IFS(SUM(ARRAYFORMULA(IF(REGEXMATCH(J3:J45, ""\(512\)""), 1, 0))) = 1, ""Not Available"", SUM(ARRAYFORMULA(IF(REGEXMATCH(J3:J45, ""\(512\)""), 1, 0))) = 0, ""Available"", SUM(ARRAYFORMULA(IF(REGEXMATCH(J3:J45, ""\(512\)""), 1, 0))) &gt;= 2, ""Overlapped"")"),"Available")</f>
        <v>Available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21">
        <v>513.0</v>
      </c>
      <c r="D61" s="21" t="str">
        <f>IFERROR(__xludf.DUMMYFUNCTION("IFS(SUM(ARRAYFORMULA(IF(REGEXMATCH(D3:D45, ""\(513\)""), 1, 0))) = 1, ""Not Available"", SUM(ARRAYFORMULA(IF(REGEXMATCH(D3:D45, ""\(513\)""), 1, 0))) = 0, ""Available"", SUM(ARRAYFORMULA(IF(REGEXMATCH(D3:D45, ""\(513\)""), 1, 0))) &gt;= 2, ""Overlapped"")"),"Available")</f>
        <v>Available</v>
      </c>
      <c r="E61" s="21" t="str">
        <f>IFERROR(__xludf.DUMMYFUNCTION("IFS(SUM(ARRAYFORMULA(IF(REGEXMATCH(E3:E45, ""\(513\)""), 1, 0))) = 1, ""Not Available"", SUM(ARRAYFORMULA(IF(REGEXMATCH(E3:E45, ""\(513\)""), 1, 0))) = 0, ""Available"", SUM(ARRAYFORMULA(IF(REGEXMATCH(E3:E45, ""\(513\)""), 1, 0))) &gt;= 2, ""Overlapped"")"),"Not Available")</f>
        <v>Not Available</v>
      </c>
      <c r="F61" s="21" t="str">
        <f>IFERROR(__xludf.DUMMYFUNCTION("IFS(SUM(ARRAYFORMULA(IF(REGEXMATCH(F3:F45, ""\(513\)""), 1, 0))) = 1, ""Not Available"", SUM(ARRAYFORMULA(IF(REGEXMATCH(F3:F45, ""\(513\)""), 1, 0))) = 0, ""Available"", SUM(ARRAYFORMULA(IF(REGEXMATCH(F3:F45, ""\(513\)""), 1, 0))) &gt;= 2, ""Overlapped"")"),"Not Available")</f>
        <v>Not Available</v>
      </c>
      <c r="G61" s="43"/>
      <c r="H61" s="21" t="str">
        <f>IFERROR(__xludf.DUMMYFUNCTION("IFS(SUM(ARRAYFORMULA(IF(REGEXMATCH(H3:H45, ""\(513\)""), 1, 0))) = 1, ""Not Available"", SUM(ARRAYFORMULA(IF(REGEXMATCH(H3:H45, ""\(513\)""), 1, 0))) = 0, ""Available"", SUM(ARRAYFORMULA(IF(REGEXMATCH(H3:H45, ""\(513\)""), 1, 0))) &gt;= 2, ""Overlapped"")"),"Not Available")</f>
        <v>Not Available</v>
      </c>
      <c r="I61" s="21" t="str">
        <f>IFERROR(__xludf.DUMMYFUNCTION("IFS(SUM(ARRAYFORMULA(IF(REGEXMATCH(I3:I45, ""\(513\)""), 1, 0))) = 1, ""Not Available"", SUM(ARRAYFORMULA(IF(REGEXMATCH(I3:I45, ""\(513\)""), 1, 0))) = 0, ""Available"", SUM(ARRAYFORMULA(IF(REGEXMATCH(I3:I45, ""\(513\)""), 1, 0))) &gt;= 2, ""Overlapped"")"),"Not Available")</f>
        <v>Not Available</v>
      </c>
      <c r="J61" s="21" t="str">
        <f>IFERROR(__xludf.DUMMYFUNCTION("IFS(SUM(ARRAYFORMULA(IF(REGEXMATCH(J3:J45, ""\(513\)""), 1, 0))) = 1, ""Not Available"", SUM(ARRAYFORMULA(IF(REGEXMATCH(J3:J45, ""\(513\)""), 1, 0))) = 0, ""Available"", SUM(ARRAYFORMULA(IF(REGEXMATCH(J3:J45, ""\(513\)""), 1, 0))) &gt;= 2, ""Overlapped"")"),"Available")</f>
        <v>Available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21">
        <v>514.0</v>
      </c>
      <c r="D62" s="21" t="str">
        <f>IFERROR(__xludf.DUMMYFUNCTION("IFS(SUM(ARRAYFORMULA(IF(REGEXMATCH(D3:D45, ""\(514\)""), 1, 0))) = 1, ""Not Available"", SUM(ARRAYFORMULA(IF(REGEXMATCH(D3:D45, ""\(514\)""), 1, 0))) = 0, ""Available"", SUM(ARRAYFORMULA(IF(REGEXMATCH(D3:D45, ""\(514\)""), 1, 0))) &gt;= 2, ""Overlapped"")"),"Not Available")</f>
        <v>Not Available</v>
      </c>
      <c r="E62" s="21" t="str">
        <f>IFERROR(__xludf.DUMMYFUNCTION("IFS(SUM(ARRAYFORMULA(IF(REGEXMATCH(E3:E45, ""\(514\)""), 1, 0))) = 1, ""Not Available"", SUM(ARRAYFORMULA(IF(REGEXMATCH(E3:E45, ""\(514\)""), 1, 0))) = 0, ""Available"", SUM(ARRAYFORMULA(IF(REGEXMATCH(E3:E45, ""\(514\)""), 1, 0))) &gt;= 2, ""Overlapped"")"),"Not Available")</f>
        <v>Not Available</v>
      </c>
      <c r="F62" s="21" t="str">
        <f>IFERROR(__xludf.DUMMYFUNCTION("IFS(SUM(ARRAYFORMULA(IF(REGEXMATCH(F3:F45, ""\(514\)""), 1, 0))) = 1, ""Not Available"", SUM(ARRAYFORMULA(IF(REGEXMATCH(F3:F45, ""\(514\)""), 1, 0))) = 0, ""Available"", SUM(ARRAYFORMULA(IF(REGEXMATCH(F3:F45, ""\(514\)""), 1, 0))) &gt;= 2, ""Overlapped"")"),"Not Available")</f>
        <v>Not Available</v>
      </c>
      <c r="G62" s="43"/>
      <c r="H62" s="21" t="str">
        <f>IFERROR(__xludf.DUMMYFUNCTION("IFS(SUM(ARRAYFORMULA(IF(REGEXMATCH(H3:H45, ""\(514\)""), 1, 0))) = 1, ""Not Available"", SUM(ARRAYFORMULA(IF(REGEXMATCH(H3:H45, ""\(514\)""), 1, 0))) = 0, ""Available"", SUM(ARRAYFORMULA(IF(REGEXMATCH(H3:H45, ""\(514\)""), 1, 0))) &gt;= 2, ""Overlapped"")"),"Not Available")</f>
        <v>Not Available</v>
      </c>
      <c r="I62" s="21" t="str">
        <f>IFERROR(__xludf.DUMMYFUNCTION("IFS(SUM(ARRAYFORMULA(IF(REGEXMATCH(I3:I45, ""\(514\)""), 1, 0))) = 1, ""Not Available"", SUM(ARRAYFORMULA(IF(REGEXMATCH(I3:I45, ""\(514\)""), 1, 0))) = 0, ""Available"", SUM(ARRAYFORMULA(IF(REGEXMATCH(I3:I45, ""\(514\)""), 1, 0))) &gt;= 2, ""Overlapped"")"),"Not Available")</f>
        <v>Not Available</v>
      </c>
      <c r="J62" s="21" t="str">
        <f>IFERROR(__xludf.DUMMYFUNCTION("IFS(SUM(ARRAYFORMULA(IF(REGEXMATCH(J3:J45, ""\(514\)""), 1, 0))) = 1, ""Not Available"", SUM(ARRAYFORMULA(IF(REGEXMATCH(J3:J45, ""\(514\)""), 1, 0))) = 0, ""Available"", SUM(ARRAYFORMULA(IF(REGEXMATCH(J3:J45, ""\(514\)""), 1, 0))) &gt;= 2, ""Overlapped"")"),"Available")</f>
        <v>Available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21">
        <v>812.0</v>
      </c>
      <c r="D63" s="52" t="str">
        <f>IFERROR(__xludf.DUMMYFUNCTION("IFS(SUM(ARRAYFORMULA(IF(REGEXMATCH(D3:D45, ""\(812\)""), 1, 0))) = 1, ""Not Available"", SUM(ARRAYFORMULA(IF(REGEXMATCH(D3:D45, ""\(812\)""), 1, 0))) = 0, ""Available"", SUM(ARRAYFORMULA(IF(REGEXMATCH(D3:D45, ""\(812\)""), 1, 0))) &gt;= 2, ""Overlapped"")"),"Available")</f>
        <v>Available</v>
      </c>
      <c r="E63" s="52" t="str">
        <f>IFERROR(__xludf.DUMMYFUNCTION("IFS(SUM(ARRAYFORMULA(IF(REGEXMATCH(E3:E45, ""\(812\)""), 1, 0))) = 1, ""Not Available"", SUM(ARRAYFORMULA(IF(REGEXMATCH(E3:E45, ""\(812\)""), 1, 0))) = 0, ""Available"", SUM(ARRAYFORMULA(IF(REGEXMATCH(E3:E45, ""\(812\)""), 1, 0))) &gt;= 2, ""Overlapped"")"),"Available")</f>
        <v>Available</v>
      </c>
      <c r="F63" s="52" t="str">
        <f>IFERROR(__xludf.DUMMYFUNCTION("IFS(SUM(ARRAYFORMULA(IF(REGEXMATCH(F3:F45, ""\(812\)""), 1, 0))) = 1, ""Not Available"", SUM(ARRAYFORMULA(IF(REGEXMATCH(F3:F45, ""\(812\)""), 1, 0))) = 0, ""Available"", SUM(ARRAYFORMULA(IF(REGEXMATCH(F3:F45, ""\(812\)""), 1, 0))) &gt;= 2, ""Overlapped"")"),"Not Available")</f>
        <v>Not Available</v>
      </c>
      <c r="G63" s="43"/>
      <c r="H63" s="52" t="str">
        <f>IFERROR(__xludf.DUMMYFUNCTION("IFS(SUM(ARRAYFORMULA(IF(REGEXMATCH(H3:H45, ""\(812\)""), 1, 0))) = 1, ""Not Available"", SUM(ARRAYFORMULA(IF(REGEXMATCH(H3:H45, ""\(812\)""), 1, 0))) = 0, ""Available"", SUM(ARRAYFORMULA(IF(REGEXMATCH(H3:H45, ""\(812\)""), 1, 0))) &gt;= 2, ""Overlapped"")"),"Not Available")</f>
        <v>Not Available</v>
      </c>
      <c r="I63" s="52" t="str">
        <f>IFERROR(__xludf.DUMMYFUNCTION("IFS(SUM(ARRAYFORMULA(IF(REGEXMATCH(I3:I45, ""\(812\)""), 1, 0))) = 1, ""Not Available"", SUM(ARRAYFORMULA(IF(REGEXMATCH(I3:I45, ""\(812\)""), 1, 0))) = 0, ""Available"", SUM(ARRAYFORMULA(IF(REGEXMATCH(I3:I45, ""\(812\)""), 1, 0))) &gt;= 2, ""Overlapped"")"),"Not Available")</f>
        <v>Not Available</v>
      </c>
      <c r="J63" s="52" t="str">
        <f>IFERROR(__xludf.DUMMYFUNCTION("IFS(SUM(ARRAYFORMULA(IF(REGEXMATCH(J3:J45, ""\(812\)""), 1, 0))) = 1, ""Not Available"", SUM(ARRAYFORMULA(IF(REGEXMATCH(J3:J45, ""\(812\)""), 1, 0))) = 0, ""Available"", SUM(ARRAYFORMULA(IF(REGEXMATCH(J3:J45, ""\(812\)""), 1, 0))) &gt;= 2, ""Overlapped"")"),"Available")</f>
        <v>Available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21">
        <v>814.0</v>
      </c>
      <c r="D64" s="52" t="str">
        <f>IFERROR(__xludf.DUMMYFUNCTION("IFS(SUM(ARRAYFORMULA(IF(REGEXMATCH(D3:D45, ""\(814\)""), 1, 0))) = 1, ""Not Available"", SUM(ARRAYFORMULA(IF(REGEXMATCH(D3:D45, ""\(814\)""), 1, 0))) = 0, ""Available"", SUM(ARRAYFORMULA(IF(REGEXMATCH(D3:D45, ""\(814\)""), 1, 0))) &gt;= 2, ""Overlapped"")"),"Not Available")</f>
        <v>Not Available</v>
      </c>
      <c r="E64" s="52" t="str">
        <f>IFERROR(__xludf.DUMMYFUNCTION("IFS(SUM(ARRAYFORMULA(IF(REGEXMATCH(E3:E45, ""\(814\)""), 1, 0))) = 1, ""Not Available"", SUM(ARRAYFORMULA(IF(REGEXMATCH(E3:E45, ""\(814\)""), 1, 0))) = 0, ""Available"", SUM(ARRAYFORMULA(IF(REGEXMATCH(E3:E45, ""\(814\)""), 1, 0))) &gt;= 2, ""Overlapped"")"),"Not Available")</f>
        <v>Not Available</v>
      </c>
      <c r="F64" s="52" t="str">
        <f>IFERROR(__xludf.DUMMYFUNCTION("IFS(SUM(ARRAYFORMULA(IF(REGEXMATCH(F3:F45, ""\(814\)""), 1, 0))) = 1, ""Not Available"", SUM(ARRAYFORMULA(IF(REGEXMATCH(F3:F45, ""\(814\)""), 1, 0))) = 0, ""Available"", SUM(ARRAYFORMULA(IF(REGEXMATCH(F3:F45, ""\(814\)""), 1, 0))) &gt;= 2, ""Overlapped"")"),"Not Available")</f>
        <v>Not Available</v>
      </c>
      <c r="G64" s="43"/>
      <c r="H64" s="52" t="str">
        <f>IFERROR(__xludf.DUMMYFUNCTION("IFS(SUM(ARRAYFORMULA(IF(REGEXMATCH(H4:H45, ""\(814\)""), 1, 0))) = 1, ""Not Available"", SUM(ARRAYFORMULA(IF(REGEXMATCH(H4:H45, ""\(814\)""), 1, 0))) = 0, ""Available"", SUM(ARRAYFORMULA(IF(REGEXMATCH(H4:H45, ""\(814\)""), 1, 0))) &gt;= 2, ""Overlapped"")"),"Not Available")</f>
        <v>Not Available</v>
      </c>
      <c r="I64" s="52" t="str">
        <f>IFERROR(__xludf.DUMMYFUNCTION("IFS(SUM(ARRAYFORMULA(IF(REGEXMATCH(I3:I45, ""\(814\)""), 1, 0))) = 1, ""Not Available"", SUM(ARRAYFORMULA(IF(REGEXMATCH(I3:I45, ""\(814\)""), 1, 0))) = 0, ""Available"", SUM(ARRAYFORMULA(IF(REGEXMATCH(I3:I45, ""\(814\)""), 1, 0))) &gt;= 2, ""Overlapped"")"),"Not Available")</f>
        <v>Not Available</v>
      </c>
      <c r="J64" s="52" t="str">
        <f>IFERROR(__xludf.DUMMYFUNCTION("IFS(SUM(ARRAYFORMULA(IF(REGEXMATCH(J3:J45, ""\(814\)""), 1, 0))) = 1, ""Not Available"", SUM(ARRAYFORMULA(IF(REGEXMATCH(J3:J45, ""\(814\)""), 1, 0))) = 0, ""Available"", SUM(ARRAYFORMULA(IF(REGEXMATCH(J3:J45, ""\(814\)""), 1, 0))) &gt;= 2, ""Overlapped"")"),"Available")</f>
        <v>Available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19">
        <v>1011.0</v>
      </c>
      <c r="D65" s="21" t="str">
        <f>IFERROR(__xludf.DUMMYFUNCTION("IFS(SUM(ARRAYFORMULA(IF(REGEXMATCH(D3:D45, ""\(1011\)""), 1, 0))) = 1, ""Not Available"", SUM(ARRAYFORMULA(IF(REGEXMATCH(D3:D45, ""\(1011\)""), 1, 0))) = 0, ""Available"", SUM(ARRAYFORMULA(IF(REGEXMATCH(D3:D45, ""\(1011\)""), 1, 0))) &gt;= 2, ""Overlapped"")"),"Available")</f>
        <v>Available</v>
      </c>
      <c r="E65" s="21" t="str">
        <f>IFERROR(__xludf.DUMMYFUNCTION("IFS(SUM(ARRAYFORMULA(IF(REGEXMATCH(E3:E45, ""\(1011\)""), 1, 0))) = 1, ""Not Available"", SUM(ARRAYFORMULA(IF(REGEXMATCH(E3:E45, ""\(1011\)""), 1, 0))) = 0, ""Available"", SUM(ARRAYFORMULA(IF(REGEXMATCH(E3:E45, ""\(1011\)""), 1, 0))) &gt;= 2, ""Overlapped"")"),"Available")</f>
        <v>Available</v>
      </c>
      <c r="F65" s="21" t="str">
        <f>IFERROR(__xludf.DUMMYFUNCTION("IFS(SUM(ARRAYFORMULA(IF(REGEXMATCH(F3:F45, ""\(1011\)""), 1, 0))) = 1, ""Not Available"", SUM(ARRAYFORMULA(IF(REGEXMATCH(F3:F45, ""\(1011\)""), 1, 0))) = 0, ""Available"", SUM(ARRAYFORMULA(IF(REGEXMATCH(F3:F45, ""\(1011\)""), 1, 0))) &gt;= 2, ""Overlapped"")"),"Not Available")</f>
        <v>Not Available</v>
      </c>
      <c r="G65" s="43"/>
      <c r="H65" s="21" t="str">
        <f>IFERROR(__xludf.DUMMYFUNCTION("IFS(SUM(ARRAYFORMULA(IF(REGEXMATCH(H3:H45, ""\(1011\)""), 1, 0))) = 1, ""Not Available"", SUM(ARRAYFORMULA(IF(REGEXMATCH(H3:H45, ""\(1011\)""), 1, 0))) = 0, ""Available"", SUM(ARRAYFORMULA(IF(REGEXMATCH(H3:H45, ""\(1011\)""), 1, 0))) &gt;= 2, ""Overlapped"")"),"Not Available")</f>
        <v>Not Available</v>
      </c>
      <c r="I65" s="21" t="str">
        <f>IFERROR(__xludf.DUMMYFUNCTION("IFS(SUM(ARRAYFORMULA(IF(REGEXMATCH(I3:I45, ""\(1011\)""), 1, 0))) = 1, ""Not Available"", SUM(ARRAYFORMULA(IF(REGEXMATCH(I3:I45, ""\(1011\)""), 1, 0))) = 0, ""Available"", SUM(ARRAYFORMULA(IF(REGEXMATCH(I3:I45, ""\(1011\)""), 1, 0))) &gt;= 2, ""Overlapped"")"),"Not Available")</f>
        <v>Not Available</v>
      </c>
      <c r="J65" s="21" t="str">
        <f>IFERROR(__xludf.DUMMYFUNCTION("IFS(SUM(ARRAYFORMULA(IF(REGEXMATCH(J3:J45, ""\(1011\)""), 1, 0))) = 1, ""Not Available"", SUM(ARRAYFORMULA(IF(REGEXMATCH(J3:J45, ""\(1011\)""), 1, 0))) = 0, ""Available"", SUM(ARRAYFORMULA(IF(REGEXMATCH(J3:J45, ""\(1011\)""), 1, 0))) &gt;= 2, ""Overlapped"")"),"Available")</f>
        <v>Available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19">
        <v>1012.0</v>
      </c>
      <c r="D66" s="21" t="str">
        <f>IFERROR(__xludf.DUMMYFUNCTION("IFS(SUM(ARRAYFORMULA(IF(REGEXMATCH(D3:D45, ""\(1012\)""), 1, 0))) = 1, ""Not Available"", SUM(ARRAYFORMULA(IF(REGEXMATCH(D3:D45, ""\(1012\)""), 1, 0))) = 0, ""Available"", SUM(ARRAYFORMULA(IF(REGEXMATCH(D3:D45, ""\(1012\)""), 1, 0))) &gt;= 2, ""Overlapped"")"),"Not Available")</f>
        <v>Not Available</v>
      </c>
      <c r="E66" s="21" t="str">
        <f>IFERROR(__xludf.DUMMYFUNCTION("IFS(SUM(ARRAYFORMULA(IF(REGEXMATCH(E3:E45, ""\(1012\)""), 1, 0))) = 1, ""Not Available"", SUM(ARRAYFORMULA(IF(REGEXMATCH(E3:E45, ""\(1012\)""), 1, 0))) = 0, ""Available"", SUM(ARRAYFORMULA(IF(REGEXMATCH(E3:E45, ""\(1012\)""), 1, 0))) &gt;= 2, ""Overlapped"")"),"Not Available")</f>
        <v>Not Available</v>
      </c>
      <c r="F66" s="21" t="str">
        <f>IFERROR(__xludf.DUMMYFUNCTION("IFS(SUM(ARRAYFORMULA(IF(REGEXMATCH(F3:F45, ""\(1012\)""), 1, 0))) = 1, ""Not Available"", SUM(ARRAYFORMULA(IF(REGEXMATCH(F3:F45, ""\(1012\)""), 1, 0))) = 0, ""Available"", SUM(ARRAYFORMULA(IF(REGEXMATCH(F3:F45, ""\(1012\)""), 1, 0))) &gt;= 2, ""Overlapped"")"),"Not Available")</f>
        <v>Not Available</v>
      </c>
      <c r="G66" s="43"/>
      <c r="H66" s="21" t="str">
        <f>IFERROR(__xludf.DUMMYFUNCTION("IFS(SUM(ARRAYFORMULA(IF(REGEXMATCH(H3:H45, ""\(1012\)""), 1, 0))) = 1, ""Not Available"", SUM(ARRAYFORMULA(IF(REGEXMATCH(H3:H45, ""\(1012\)""), 1, 0))) = 0, ""Available"", SUM(ARRAYFORMULA(IF(REGEXMATCH(H3:H45, ""\(1012\)""), 1, 0))) &gt;= 2, ""Overlapped"")"),"Not Available")</f>
        <v>Not Available</v>
      </c>
      <c r="I66" s="21" t="str">
        <f>IFERROR(__xludf.DUMMYFUNCTION("IFS(SUM(ARRAYFORMULA(IF(REGEXMATCH(I3:I45, ""\(1012\)""), 1, 0))) = 1, ""Not Available"", SUM(ARRAYFORMULA(IF(REGEXMATCH(I3:I45, ""\(1012\)""), 1, 0))) = 0, ""Available"", SUM(ARRAYFORMULA(IF(REGEXMATCH(I3:I45, ""\(1012\)""), 1, 0))) &gt;= 2, ""Overlapped"")"),"Not Available")</f>
        <v>Not Available</v>
      </c>
      <c r="J66" s="21" t="str">
        <f>IFERROR(__xludf.DUMMYFUNCTION("IFS(SUM(ARRAYFORMULA(IF(REGEXMATCH(J3:J45, ""\(1012\)""), 1, 0))) = 1, ""Not Available"", SUM(ARRAYFORMULA(IF(REGEXMATCH(J3:J45, ""\(1012\)""), 1, 0))) = 0, ""Available"", SUM(ARRAYFORMULA(IF(REGEXMATCH(J3:J45, ""\(1012\)""), 1, 0))) &gt;= 2, ""Overlapped"")"),"Available")</f>
        <v>Available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18">
        <v>1013.0</v>
      </c>
      <c r="D67" s="53" t="str">
        <f>IFERROR(__xludf.DUMMYFUNCTION("IFS(SUM(ARRAYFORMULA(IF(REGEXMATCH(D3:D45, ""\(1013\)""), 1, 0))) = 1, ""Not Available"", SUM(ARRAYFORMULA(IF(REGEXMATCH(D3:D45, ""\(1013\)""), 1, 0))) = 0, ""Available"", SUM(ARRAYFORMULA(IF(REGEXMATCH(D3:D45, ""\(1013\)""), 1, 0))) &gt;= 2, ""Overlapped"")"),"Not Available")</f>
        <v>Not Available</v>
      </c>
      <c r="E67" s="53" t="str">
        <f>IFERROR(__xludf.DUMMYFUNCTION("IFS(SUM(ARRAYFORMULA(IF(REGEXMATCH(E3:E45, ""\(1013\)""), 1, 0))) = 1, ""Not Available"", SUM(ARRAYFORMULA(IF(REGEXMATCH(E3:E45, ""\(1013\)""), 1, 0))) = 0, ""Available"", SUM(ARRAYFORMULA(IF(REGEXMATCH(E3:E45, ""\(1013\)""), 1, 0))) &gt;= 2, ""Overlapped"")"),"Not Available")</f>
        <v>Not Available</v>
      </c>
      <c r="F67" s="53" t="str">
        <f>IFERROR(__xludf.DUMMYFUNCTION("IFS(SUM(ARRAYFORMULA(IF(REGEXMATCH(F3:F45, ""\(1013\)""), 1, 0))) = 1, ""Not Available"", SUM(ARRAYFORMULA(IF(REGEXMATCH(F3:F45, ""\(1013\)""), 1, 0))) = 0, ""Available"", SUM(ARRAYFORMULA(IF(REGEXMATCH(F3:F45, ""\(1013\)""), 1, 0))) &gt;= 2, ""Overlapped"")"),"Not Available")</f>
        <v>Not Available</v>
      </c>
      <c r="G67" s="54"/>
      <c r="H67" s="53" t="str">
        <f>IFERROR(__xludf.DUMMYFUNCTION("IFS(SUM(ARRAYFORMULA(IF(REGEXMATCH(H3:H45, ""\(1013\)""), 1, 0))) = 1, ""Not Available"", SUM(ARRAYFORMULA(IF(REGEXMATCH(H3:H45, ""\(1013\)""), 1, 0))) = 0, ""Available"", SUM(ARRAYFORMULA(IF(REGEXMATCH(H3:H45, ""\(1013\)""), 1, 0))) &gt;= 2, ""Overlapped"")"),"Not Available")</f>
        <v>Not Available</v>
      </c>
      <c r="I67" s="53" t="str">
        <f>IFERROR(__xludf.DUMMYFUNCTION("IFS(SUM(ARRAYFORMULA(IF(REGEXMATCH(I3:I45, ""\(1013\)""), 1, 0))) = 1, ""Not Available"", SUM(ARRAYFORMULA(IF(REGEXMATCH(I3:I45, ""\(1013\)""), 1, 0))) = 0, ""Available"", SUM(ARRAYFORMULA(IF(REGEXMATCH(I3:I45, ""\(1013\)""), 1, 0))) &gt;= 2, ""Overlapped"")"),"Not Available")</f>
        <v>Not Available</v>
      </c>
      <c r="J67" s="53" t="str">
        <f>IFERROR(__xludf.DUMMYFUNCTION("IFS(SUM(ARRAYFORMULA(IF(REGEXMATCH(J3:J45, ""\(1013\)""), 1, 0))) = 1, ""Not Available"", SUM(ARRAYFORMULA(IF(REGEXMATCH(J3:J45, ""\(1013\)""), 1, 0))) = 0, ""Available"", SUM(ARRAYFORMULA(IF(REGEXMATCH(J3:J45, ""\(1013\)""), 1, 0))) &gt;= 2, ""Overlapped"")"),"Available")</f>
        <v>Available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5" t="s">
        <v>63</v>
      </c>
      <c r="D68" s="56" t="str">
        <f>IFERROR(__xludf.DUMMYFUNCTION("IFS(SUM(ARRAYFORMULA(IF(REGEXMATCH(D3:D45, ""\(CNL\)""), 1, 0))) = 1, ""Not Available"", SUM(ARRAYFORMULA(IF(REGEXMATCH(D3:D45, ""\(CNL\)""), 1, 0))) = 0, ""Available"", SUM(ARRAYFORMULA(IF(REGEXMATCH(D3:D45, ""\(CNL\)""), 1, 0))) &gt;= 2, ""Overlapped"")"),"Not Available")</f>
        <v>Not Available</v>
      </c>
      <c r="E68" s="56" t="str">
        <f>IFERROR(__xludf.DUMMYFUNCTION("IFS(SUM(ARRAYFORMULA(IF(REGEXMATCH(E3:E45, ""\(CNL\)""), 1, 0))) = 1, ""Not Available"", SUM(ARRAYFORMULA(IF(REGEXMATCH(E3:E45, ""\(CNL\)""), 1, 0))) = 0, ""Available"", SUM(ARRAYFORMULA(IF(REGEXMATCH(E3:E45, ""\(CNL\)""), 1, 0))) &gt;= 2, ""Overlapped"")"),"Not Available")</f>
        <v>Not Available</v>
      </c>
      <c r="F68" s="56" t="str">
        <f>IFERROR(__xludf.DUMMYFUNCTION("IFS(SUM(ARRAYFORMULA(IF(REGEXMATCH(F3:F45, ""\(CNL\)""), 1, 0))) = 1, ""Not Available"", SUM(ARRAYFORMULA(IF(REGEXMATCH(F3:F45, ""\(CNL\)""), 1, 0))) = 0, ""Available"", SUM(ARRAYFORMULA(IF(REGEXMATCH(F3:F45, ""\(CNL\)""), 1, 0))) &gt;= 2, ""Overlapped"")"),"Available")</f>
        <v>Available</v>
      </c>
      <c r="G68" s="56"/>
      <c r="H68" s="56" t="str">
        <f>IFERROR(__xludf.DUMMYFUNCTION("IFS(SUM(ARRAYFORMULA(IF(REGEXMATCH(H3:H45, ""\(CNL\)""), 1, 0))) = 1, ""Not Available"", SUM(ARRAYFORMULA(IF(REGEXMATCH(H3:H45, ""\(CNL\)""), 1, 0))) = 0, ""Available"", SUM(ARRAYFORMULA(IF(REGEXMATCH(H3:H45, ""\(CNL\)""), 1, 0))) &gt;= 2, ""Overlapped"")"),"Available")</f>
        <v>Available</v>
      </c>
      <c r="I68" s="56" t="str">
        <f>IFERROR(__xludf.DUMMYFUNCTION("IFS(SUM(ARRAYFORMULA(IF(REGEXMATCH(I3:I45, ""\(CNL\)""), 1, 0))) = 1, ""Not Available"", SUM(ARRAYFORMULA(IF(REGEXMATCH(I3:I45, ""\(CNL\)""), 1, 0))) = 0, ""Available"", SUM(ARRAYFORMULA(IF(REGEXMATCH(I3:I45, ""\(CNL\)""), 1, 0))) &gt;= 2, ""Overlapped"")"),"Not Available")</f>
        <v>Not Available</v>
      </c>
      <c r="J68" s="56" t="str">
        <f>IFERROR(__xludf.DUMMYFUNCTION("IFS(SUM(ARRAYFORMULA(IF(REGEXMATCH(J3:J45, ""\(CNL\)""), 1, 0))) = 1, ""Not Available"", SUM(ARRAYFORMULA(IF(REGEXMATCH(J3:J45, ""\(CNL\)""), 1, 0))) = 0, ""Available"", SUM(ARRAYFORMULA(IF(REGEXMATCH(J3:J45, ""\(CNL\)""), 1, 0))) &gt;= 2, ""Overlapped"")"),"Available")</f>
        <v>Available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"/>
      <c r="B69" s="5"/>
      <c r="C69" s="58" t="s">
        <v>64</v>
      </c>
      <c r="D69" s="52" t="str">
        <f>IFERROR(__xludf.DUMMYFUNCTION("IFS(SUM(ARRAYFORMULA(IF(REGEXMATCH(D3:D45, ""\(SEL\)""), 1, 0))) = 1, ""Not Available"", SUM(ARRAYFORMULA(IF(REGEXMATCH(D3:D45, ""\(SEL\)""), 1, 0))) = 0, ""Available"", SUM(ARRAYFORMULA(IF(REGEXMATCH(D3:D45, ""\(SEL\)""), 1, 0))) &gt;= 2, ""Overlapped"")"),"Not Available")</f>
        <v>Not Available</v>
      </c>
      <c r="E69" s="52" t="str">
        <f>IFERROR(__xludf.DUMMYFUNCTION("IFS(SUM(ARRAYFORMULA(IF(REGEXMATCH(E3:E45, ""\(SEL\)""), 1, 0))) = 1, ""Not Available"", SUM(ARRAYFORMULA(IF(REGEXMATCH(E3:E45, ""\(SEL\)""), 1, 0))) = 0, ""Available"", SUM(ARRAYFORMULA(IF(REGEXMATCH(E3:E45, ""\(SEL\)""), 1, 0))) &gt;= 2, ""Overlapped"")"),"Available")</f>
        <v>Available</v>
      </c>
      <c r="F69" s="52" t="str">
        <f>IFERROR(__xludf.DUMMYFUNCTION("IFS(SUM(ARRAYFORMULA(IF(REGEXMATCH(F3:F45, ""\(SEL\)""), 1, 0))) = 1, ""Not Available"", SUM(ARRAYFORMULA(IF(REGEXMATCH(F3:F45, ""\(SEL\)""), 1, 0))) = 0, ""Available"", SUM(ARRAYFORMULA(IF(REGEXMATCH(F3:F45, ""\(SEL\)""), 1, 0))) &gt;= 2, ""Overlapped"")"),"Not Available")</f>
        <v>Not Available</v>
      </c>
      <c r="G69" s="43"/>
      <c r="H69" s="52" t="str">
        <f>IFERROR(__xludf.DUMMYFUNCTION("IFS(SUM(ARRAYFORMULA(IF(REGEXMATCH(H3:H45, ""\(SEL\)""), 1, 0))) = 1, ""Not Available"", SUM(ARRAYFORMULA(IF(REGEXMATCH(H3:H45, ""\(SEL\)""), 1, 0))) = 0, ""Available"", SUM(ARRAYFORMULA(IF(REGEXMATCH(H3:H45, ""\(SEL\)""), 1, 0))) &gt;= 2, ""Overlapped"")"),"Available")</f>
        <v>Available</v>
      </c>
      <c r="I69" s="52" t="str">
        <f>IFERROR(__xludf.DUMMYFUNCTION("IFS(SUM(ARRAYFORMULA(IF(REGEXMATCH(I3:I45, ""\(SEL\)""), 1, 0))) = 1, ""Not Available"", SUM(ARRAYFORMULA(IF(REGEXMATCH(I3:I45, ""\(SEL\)""), 1, 0))) = 0, ""Available"", SUM(ARRAYFORMULA(IF(REGEXMATCH(I3:I45, ""\(SEL\)""), 1, 0))) &gt;= 2, ""Overlapped"")"),"Not Available")</f>
        <v>Not Available</v>
      </c>
      <c r="J69" s="52" t="str">
        <f>IFERROR(__xludf.DUMMYFUNCTION("IFS(SUM(ARRAYFORMULA(IF(REGEXMATCH(J3:J45, ""\(SEL\)""), 1, 0))) = 1, ""Not Available"", SUM(ARRAYFORMULA(IF(REGEXMATCH(J3:J45, ""\(SEL\)""), 1, 0))) = 0, ""Available"", SUM(ARRAYFORMULA(IF(REGEXMATCH(J3:J45, ""\(SEL\)""), 1, 0))) &gt;= 2, ""Overlapped"")"),"Available")</f>
        <v>Available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8" t="s">
        <v>65</v>
      </c>
      <c r="D70" s="21" t="str">
        <f>IFERROR(__xludf.DUMMYFUNCTION("IFS(SUM(ARRAYFORMULA(IF(REGEXMATCH(D3:D45, ""\(BCL\)""), 1, 0))) = 1, ""Not Available"", SUM(ARRAYFORMULA(IF(REGEXMATCH(D3:D45, ""\(BCL\)""), 1, 0))) = 0, ""Available"", SUM(ARRAYFORMULA(IF(REGEXMATCH(D3:D45, ""\(BCL\)""), 1, 0))) &gt;= 2, ""Overlapped"")"),"Not Available")</f>
        <v>Not Available</v>
      </c>
      <c r="E70" s="21" t="str">
        <f>IFERROR(__xludf.DUMMYFUNCTION("IFS(SUM(ARRAYFORMULA(IF(REGEXMATCH(E3:E45, ""\(BCL\)""), 1, 0))) = 1, ""Not Available"", SUM(ARRAYFORMULA(IF(REGEXMATCH(E3:E45, ""\(BCL\)""), 1, 0))) = 0, ""Available"", SUM(ARRAYFORMULA(IF(REGEXMATCH(E3:E45, ""\(BCL\)""), 1, 0))) &gt;= 2, ""Overlapped"")"),"Available")</f>
        <v>Available</v>
      </c>
      <c r="F70" s="21" t="str">
        <f>IFERROR(__xludf.DUMMYFUNCTION("IFS(SUM(ARRAYFORMULA(IF(REGEXMATCH(F3:F45, ""\(BCL\)""), 1, 0))) = 1, ""Not Available"", SUM(ARRAYFORMULA(IF(REGEXMATCH(F3:F45, ""\(BCL\)""), 1, 0))) = 0, ""Available"", SUM(ARRAYFORMULA(IF(REGEXMATCH(F3:F45, ""\(BCL\)""), 1, 0))) &gt;= 2, ""Overlapped"")"),"Not Available")</f>
        <v>Not Available</v>
      </c>
      <c r="G70" s="43"/>
      <c r="H70" s="21" t="str">
        <f>IFERROR(__xludf.DUMMYFUNCTION("IFS(SUM(ARRAYFORMULA(IF(REGEXMATCH(H3:H45, ""\(BCL\)""), 1, 0))) = 1, ""Not Available"", SUM(ARRAYFORMULA(IF(REGEXMATCH(H3:H45, ""\(BCL\)""), 1, 0))) = 0, ""Available"", SUM(ARRAYFORMULA(IF(REGEXMATCH(H3:H45, ""\(BCL\)""), 1, 0))) &gt;= 2, ""Overlapped"")"),"Not Available")</f>
        <v>Not Available</v>
      </c>
      <c r="I70" s="21" t="str">
        <f>IFERROR(__xludf.DUMMYFUNCTION("IFS(SUM(ARRAYFORMULA(IF(REGEXMATCH(I3:I45, ""\(BCL\)""), 1, 0))) = 1, ""Not Available"", SUM(ARRAYFORMULA(IF(REGEXMATCH(I3:I45, ""\(BCL\)""), 1, 0))) = 0, ""Available"", SUM(ARRAYFORMULA(IF(REGEXMATCH(I3:I45, ""\(BCL\)""), 1, 0))) &gt;= 2, ""Overlapped"")"),"Not Available")</f>
        <v>Not Available</v>
      </c>
      <c r="J70" s="21" t="str">
        <f>IFERROR(__xludf.DUMMYFUNCTION("IFS(SUM(ARRAYFORMULA(IF(REGEXMATCH(J3:J45, ""\(BCL\)""), 1, 0))) = 1, ""Not Available"", SUM(ARRAYFORMULA(IF(REGEXMATCH(J3:J45, ""\(BCL\)""), 1, 0))) = 0, ""Available"", SUM(ARRAYFORMULA(IF(REGEXMATCH(J3:J45, ""\(BCL\)""), 1, 0))) &gt;= 2, ""Overlapped"")"),"Not Available")</f>
        <v>Not Available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8" t="s">
        <v>66</v>
      </c>
      <c r="D71" s="21" t="str">
        <f>IFERROR(__xludf.DUMMYFUNCTION("IFS(SUM(ARRAYFORMULA(IF(REGEXMATCH(D3:D45, ""\(DMSL\)""), 1, 0))) = 1, ""Not Available"", SUM(ARRAYFORMULA(IF(REGEXMATCH(D3:D45, ""\(DMSL\)""), 1, 0))) = 0, ""Available"", SUM(ARRAYFORMULA(IF(REGEXMATCH(D3:D45, ""\(DMSL\)""), 1, 0))) &gt;= 2, ""Overlapped"")"),"Not Available")</f>
        <v>Not Available</v>
      </c>
      <c r="E71" s="21" t="str">
        <f>IFERROR(__xludf.DUMMYFUNCTION("IFS(SUM(ARRAYFORMULA(IF(REGEXMATCH(E3:E45, ""\(DMSL\)""), 1, 0))) = 1, ""Not Available"", SUM(ARRAYFORMULA(IF(REGEXMATCH(E3:E45, ""\(DMSL\)""), 1, 0))) = 0, ""Available"", SUM(ARRAYFORMULA(IF(REGEXMATCH(E3:E45, ""\(DMSL\)""), 1, 0))) &gt;= 2, ""Overlapped"")"),"Available")</f>
        <v>Available</v>
      </c>
      <c r="F71" s="21" t="str">
        <f>IFERROR(__xludf.DUMMYFUNCTION("IFS(SUM(ARRAYFORMULA(IF(REGEXMATCH(F3:F45, ""\(DMSL\)""), 1, 0))) = 1, ""Not Available"", SUM(ARRAYFORMULA(IF(REGEXMATCH(F3:F45, ""\(DMSL\)""), 1, 0))) = 0, ""Available"", SUM(ARRAYFORMULA(IF(REGEXMATCH(F3:F45, ""\(DMSL\)""), 1, 0))) &gt;= 2, ""Overlapped"")"),"Not Available")</f>
        <v>Not Available</v>
      </c>
      <c r="G71" s="43"/>
      <c r="H71" s="21" t="str">
        <f>IFERROR(__xludf.DUMMYFUNCTION("IFS(SUM(ARRAYFORMULA(IF(REGEXMATCH(H3:H45, ""\(DMSL\)""), 1, 0))) = 1, ""Not Available"", SUM(ARRAYFORMULA(IF(REGEXMATCH(H3:H45, ""\(DMSL\)""), 1, 0))) = 0, ""Available"", SUM(ARRAYFORMULA(IF(REGEXMATCH(H3:H45, ""\(DMSL\)""), 1, 0))) &gt;= 2, ""Overlapped"")"),"Not Available")</f>
        <v>Not Available</v>
      </c>
      <c r="I71" s="21" t="str">
        <f>IFERROR(__xludf.DUMMYFUNCTION("IFS(SUM(ARRAYFORMULA(IF(REGEXMATCH(I3:I45, ""\(DMSL\)""), 1, 0))) = 1, ""Not Available"", SUM(ARRAYFORMULA(IF(REGEXMATCH(I3:I45, ""\(DMSL\)""), 1, 0))) = 0, ""Available"", SUM(ARRAYFORMULA(IF(REGEXMATCH(I3:I45, ""\(DMSL\)""), 1, 0))) &gt;= 2, ""Overlapped"")"),"Not Available")</f>
        <v>Not Available</v>
      </c>
      <c r="J71" s="21" t="str">
        <f>IFERROR(__xludf.DUMMYFUNCTION("IFS(SUM(ARRAYFORMULA(IF(REGEXMATCH(J3:J45, ""\(DMSL\)""), 1, 0))) = 1, ""Not Available"", SUM(ARRAYFORMULA(IF(REGEXMATCH(J3:J45, ""\(DMSL\)""), 1, 0))) = 0, ""Available"", SUM(ARRAYFORMULA(IF(REGEXMATCH(J3:J45, ""\(DMSL\)""), 1, 0))) &gt;= 2, ""Overlapped"")"),"Not Available")</f>
        <v>Not Available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9" t="s">
        <v>67</v>
      </c>
      <c r="D72" s="60" t="str">
        <f>IFERROR(__xludf.DUMMYFUNCTION("IFS(SUM(ARRAYFORMULA(IF(REGEXMATCH(D3:D45, ""\(DSAL\)""), 1, 0))) = 1, ""Not Available"", SUM(ARRAYFORMULA(IF(REGEXMATCH(D3:D45, ""\(DSAL\)""), 1, 0))) = 0, ""Available"", SUM(ARRAYFORMULA(IF(REGEXMATCH(D3:D45, ""\(DSAL\)""), 1, 0))) &gt;= 2, ""Overlapped"")"),"Available")</f>
        <v>Available</v>
      </c>
      <c r="E72" s="60" t="str">
        <f>IFERROR(__xludf.DUMMYFUNCTION("IFS(SUM(ARRAYFORMULA(IF(REGEXMATCH(E3:E45, ""\(DSAL\)""), 1, 0))) = 1, ""Not Available"", SUM(ARRAYFORMULA(IF(REGEXMATCH(E3:E45, ""\(DSAL\)""), 1, 0))) = 0, ""Available"", SUM(ARRAYFORMULA(IF(REGEXMATCH(E3:E45, ""\(DSAL\)""), 1, 0))) &gt;= 2, ""Overlapped"")"),"Not Available")</f>
        <v>Not Available</v>
      </c>
      <c r="F72" s="60" t="str">
        <f>IFERROR(__xludf.DUMMYFUNCTION("IFS(SUM(ARRAYFORMULA(IF(REGEXMATCH(F3:F45, ""\(DSAL\)""), 1, 0))) = 1, ""Not Available"", SUM(ARRAYFORMULA(IF(REGEXMATCH(F3:F45, ""\(DSAL\)""), 1, 0))) = 0, ""Available"", SUM(ARRAYFORMULA(IF(REGEXMATCH(F3:F45, ""\(DSAL\)""), 1, 0))) &gt;= 2, ""Overlapped"")"),"Not Available")</f>
        <v>Not Available</v>
      </c>
      <c r="G72" s="61"/>
      <c r="H72" s="60" t="str">
        <f>IFERROR(__xludf.DUMMYFUNCTION("IFS(SUM(ARRAYFORMULA(IF(REGEXMATCH(H3:H45, ""\(DSAL\)""), 1, 0))) = 1, ""Not Available"", SUM(ARRAYFORMULA(IF(REGEXMATCH(H3:H45, ""\(DSAL\)""), 1, 0))) = 0, ""Available"", SUM(ARRAYFORMULA(IF(REGEXMATCH(H3:H45, ""\(DSAL\)""), 1, 0))) &gt;= 2, ""Overlapped"")"),"Not Available")</f>
        <v>Not Available</v>
      </c>
      <c r="I72" s="60" t="str">
        <f>IFERROR(__xludf.DUMMYFUNCTION("IFS(SUM(ARRAYFORMULA(IF(REGEXMATCH(I3:I45, ""\(DSAL\)""), 1, 0))) = 1, ""Not Available"", SUM(ARRAYFORMULA(IF(REGEXMATCH(I3:I45, ""\(DSAL\)""), 1, 0))) = 0, ""Available"", SUM(ARRAYFORMULA(IF(REGEXMATCH(I3:I45, ""\(DSAL\)""), 1, 0))) &gt;= 2, ""Overlapped"")"),"Available")</f>
        <v>Available</v>
      </c>
      <c r="J72" s="60" t="str">
        <f>IFERROR(__xludf.DUMMYFUNCTION("IFS(SUM(ARRAYFORMULA(IF(REGEXMATCH(J3:J45, ""\(DSAL\)""), 1, 0))) = 1, ""Not Available"", SUM(ARRAYFORMULA(IF(REGEXMATCH(J3:J45, ""\(DSAL\)""), 1, 0))) = 0, ""Available"", SUM(ARRAYFORMULA(IF(REGEXMATCH(J3:J45, ""\(DSAL\)""), 1, 0))) &gt;= 2, ""Overlapped"")"),"Available")</f>
        <v>Available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62" t="s">
        <v>68</v>
      </c>
      <c r="D73" s="63" t="str">
        <f>IFERROR(__xludf.DUMMYFUNCTION("IFS(SUM(ARRAYFORMULA(IF(REGEXMATCH(D3:D45, ""\(MIL\)""), 1, 0))) = 1, ""Not Available"", SUM(ARRAYFORMULA(IF(REGEXMATCH(D3:D45, ""\(MIL\)""), 1, 0))) = 0, ""Available"", SUM(ARRAYFORMULA(IF(REGEXMATCH(D3:D45, ""\(MIL\)""), 1, 0))) &gt;= 2, ""Overlapped"")"),"Available")</f>
        <v>Available</v>
      </c>
      <c r="E73" s="63" t="str">
        <f>IFERROR(__xludf.DUMMYFUNCTION("IFS(SUM(ARRAYFORMULA(IF(REGEXMATCH(E3:E45, ""\(MIL\)""), 1, 0))) = 1, ""Not Available"", SUM(ARRAYFORMULA(IF(REGEXMATCH(E3:E45, ""\(MIL\)""), 1, 0))) = 0, ""Available"", SUM(ARRAYFORMULA(IF(REGEXMATCH(E3:E45, ""\(MIL\)""), 1, 0))) &gt;= 2, ""Overlapped"")"),"Available")</f>
        <v>Available</v>
      </c>
      <c r="F73" s="63" t="str">
        <f>IFERROR(__xludf.DUMMYFUNCTION("IFS(SUM(ARRAYFORMULA(IF(REGEXMATCH(F3:F45, ""\(MIL\)""), 1, 0))) = 1, ""Not Available"", SUM(ARRAYFORMULA(IF(REGEXMATCH(F3:F45, ""\(MIL\)""), 1, 0))) = 0, ""Available"", SUM(ARRAYFORMULA(IF(REGEXMATCH(F3:F45, ""\(MIL\)""), 1, 0))) &gt;= 2, ""Overlapped"")"),"Not Available")</f>
        <v>Not Available</v>
      </c>
      <c r="G73" s="64"/>
      <c r="H73" s="63" t="str">
        <f>IFERROR(__xludf.DUMMYFUNCTION("IFS(SUM(ARRAYFORMULA(IF(REGEXMATCH(H3:H45, ""\(MIL\)""), 1, 0))) = 1, ""Not Available"", SUM(ARRAYFORMULA(IF(REGEXMATCH(H3:H45, ""\(MIL\)""), 1, 0))) = 0, ""Available"", SUM(ARRAYFORMULA(IF(REGEXMATCH(H3:H45, ""\(MIL\)""), 1, 0))) &gt;= 2, ""Overlapped"")"),"Not Available")</f>
        <v>Not Available</v>
      </c>
      <c r="I73" s="63" t="str">
        <f>IFERROR(__xludf.DUMMYFUNCTION("IFS(SUM(ARRAYFORMULA(IF(REGEXMATCH(I3:I45, ""\(MIL\)""), 1, 0))) = 1, ""Not Available"", SUM(ARRAYFORMULA(IF(REGEXMATCH(I3:I45, ""\(MIL\)""), 1, 0))) = 0, ""Available"", SUM(ARRAYFORMULA(IF(REGEXMATCH(I3:I45, ""\(MIL\)""), 1, 0))) &gt;= 2, ""Overlapped"")"),"Not Available")</f>
        <v>Not Available</v>
      </c>
      <c r="J73" s="63" t="str">
        <f>IFERROR(__xludf.DUMMYFUNCTION("IFS(SUM(ARRAYFORMULA(IF(REGEXMATCH(J3:J45, ""\(MIL\)""), 1, 0))) = 1, ""Not Available"", SUM(ARRAYFORMULA(IF(REGEXMATCH(J3:J45, ""\(MIL\)""), 1, 0))) = 0, ""Available"", SUM(ARRAYFORMULA(IF(REGEXMATCH(J3:J45, ""\(MIL\)""), 1, 0))) &gt;= 2, ""Overlapped"")"),"Available")</f>
        <v>Available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21" t="s">
        <v>69</v>
      </c>
      <c r="D74" s="52" t="str">
        <f>IFERROR(__xludf.DUMMYFUNCTION("IFS(SUM(ARRAYFORMULA(IF(REGEXMATCH(D3:D45, ""\(EEL\)""), 1, 0))) = 1, ""Not Available"", SUM(ARRAYFORMULA(IF(REGEXMATCH(D3:D45, ""\(EEL\)""), 1, 0))) = 0, ""Available"", SUM(ARRAYFORMULA(IF(REGEXMATCH(D3:D45, ""\(EEL\)""), 1, 0))) &gt;= 2, ""Overlapped"")"),"Available")</f>
        <v>Available</v>
      </c>
      <c r="E74" s="52" t="str">
        <f>IFERROR(__xludf.DUMMYFUNCTION("IFS(SUM(ARRAYFORMULA(IF(REGEXMATCH(E3:E45, ""\(EEL\)""), 1, 0))) = 1, ""Not Available"", SUM(ARRAYFORMULA(IF(REGEXMATCH(E3:E45, ""\(EEL\)""), 1, 0))) = 0, ""Available"", SUM(ARRAYFORMULA(IF(REGEXMATCH(E3:E45, ""\(EEL\)""), 1, 0))) &gt;= 2, ""Overlapped"")"),"Not Available")</f>
        <v>Not Available</v>
      </c>
      <c r="F74" s="52" t="str">
        <f>IFERROR(__xludf.DUMMYFUNCTION("IFS(SUM(ARRAYFORMULA(IF(REGEXMATCH(F3:F45, ""\(EEL\)""), 1, 0))) = 1, ""Not Available"", SUM(ARRAYFORMULA(IF(REGEXMATCH(F3:F45, ""\(EEL\)""), 1, 0))) = 0, ""Available"", SUM(ARRAYFORMULA(IF(REGEXMATCH(F3:F45, ""\(EEL\)""), 1, 0))) &gt;= 2, ""Overlapped"")"),"Not Available")</f>
        <v>Not Available</v>
      </c>
      <c r="G74" s="43"/>
      <c r="H74" s="52" t="str">
        <f>IFERROR(__xludf.DUMMYFUNCTION("IFS(SUM(ARRAYFORMULA(IF(REGEXMATCH(H3:H45, ""\(EEL\)""), 1, 0))) = 1, ""Not Available"", SUM(ARRAYFORMULA(IF(REGEXMATCH(H3:H45, ""\(EEL\)""), 1, 0))) = 0, ""Available"", SUM(ARRAYFORMULA(IF(REGEXMATCH(H3:H45, ""\(EEL\)""), 1, 0))) &gt;= 2, ""Overlapped"")"),"Not Available")</f>
        <v>Not Available</v>
      </c>
      <c r="I74" s="52" t="str">
        <f>IFERROR(__xludf.DUMMYFUNCTION("IFS(SUM(ARRAYFORMULA(IF(REGEXMATCH(I3:I45, ""\(EEL\)""), 1, 0))) = 1, ""Not Available"", SUM(ARRAYFORMULA(IF(REGEXMATCH(I3:I45, ""\(EEL\)""), 1, 0))) = 0, ""Available"", SUM(ARRAYFORMULA(IF(REGEXMATCH(I3:I45, ""\(EEL\)""), 1, 0))) &gt;= 2, ""Overlapped"")"),"Not Available")</f>
        <v>Not Available</v>
      </c>
      <c r="J74" s="52" t="str">
        <f>IFERROR(__xludf.DUMMYFUNCTION("IFS(SUM(ARRAYFORMULA(IF(REGEXMATCH(J3:J45, ""\(EEL\)""), 1, 0))) = 1, ""Not Available"", SUM(ARRAYFORMULA(IF(REGEXMATCH(J3:J45, ""\(EEL\)""), 1, 0))) = 0, ""Available"", SUM(ARRAYFORMULA(IF(REGEXMATCH(J3:J45, ""\(EEL\)""), 1, 0))) &gt;= 2, ""Overlapped"")"),"Available")</f>
        <v>Available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22" t="s">
        <v>70</v>
      </c>
      <c r="D75" s="52" t="str">
        <f>IFERROR(__xludf.DUMMYFUNCTION("IFS(SUM(ARRAYFORMULA(IF(REGEXMATCH(D3:D45, ""\(DSCAL\)""), 1, 0))) = 1, ""Not Available"", SUM(ARRAYFORMULA(IF(REGEXMATCH(D3:D45, ""\(DSCAL\)""), 1, 0))) = 0, ""Available"", SUM(ARRAYFORMULA(IF(REGEXMATCH(D3:D45, ""\(DSCAL\)""), 1, 0))) &gt;= 2, ""Overlapped"&amp;""")"),"Not Available")</f>
        <v>Not Available</v>
      </c>
      <c r="E75" s="52" t="str">
        <f>IFERROR(__xludf.DUMMYFUNCTION("IFS(SUM(ARRAYFORMULA(IF(REGEXMATCH(E3:E45, ""\(DSCAL\)""), 1, 0))) = 1, ""Not Available"", SUM(ARRAYFORMULA(IF(REGEXMATCH(E3:E45, ""\(DSCAL\)""), 1, 0))) = 0, ""Available"", SUM(ARRAYFORMULA(IF(REGEXMATCH(E3:E45, ""\(DSCAL\)""), 1, 0))) &gt;= 2, ""Overlapped"&amp;""")"),"Available")</f>
        <v>Available</v>
      </c>
      <c r="F75" s="52" t="str">
        <f>IFERROR(__xludf.DUMMYFUNCTION("IFS(SUM(ARRAYFORMULA(IF(REGEXMATCH(F3:F45, ""\(DSCAL\)""), 1, 0))) = 1, ""Not Available"", SUM(ARRAYFORMULA(IF(REGEXMATCH(F3:F45, ""\(DSCAL\)""), 1, 0))) = 0, ""Available"", SUM(ARRAYFORMULA(IF(REGEXMATCH(F3:F45, ""\(DSCAL\)""), 1, 0))) &gt;= 2, ""Overlapped"&amp;""")"),"Available")</f>
        <v>Available</v>
      </c>
      <c r="G75" s="43"/>
      <c r="H75" s="52" t="str">
        <f>IFERROR(__xludf.DUMMYFUNCTION("IFS(SUM(ARRAYFORMULA(IF(REGEXMATCH(H3:H45, ""\(DSCAL\)""), 1, 0))) = 1, ""Not Available"", SUM(ARRAYFORMULA(IF(REGEXMATCH(H3:H45, ""\(DSCAL\)""), 1, 0))) = 0, ""Available"", SUM(ARRAYFORMULA(IF(REGEXMATCH(H3:H45, ""\(DSCAL\)""), 1, 0))) &gt;= 2, ""Overlapped"&amp;""")"),"Available")</f>
        <v>Available</v>
      </c>
      <c r="I75" s="52" t="str">
        <f>IFERROR(__xludf.DUMMYFUNCTION("IFS(SUM(ARRAYFORMULA(IF(REGEXMATCH(I3:I45, ""\(DSCAL\)""), 1, 0))) = 1, ""Not Available"", SUM(ARRAYFORMULA(IF(REGEXMATCH(I3:I45, ""\(DSCAL\)""), 1, 0))) = 0, ""Available"", SUM(ARRAYFORMULA(IF(REGEXMATCH(I3:I45, ""\(DSCAL\)""), 1, 0))) &gt;= 2, ""Overlapped"&amp;""")"),"Available")</f>
        <v>Available</v>
      </c>
      <c r="J75" s="52" t="str">
        <f>IFERROR(__xludf.DUMMYFUNCTION("IFS(SUM(ARRAYFORMULA(IF(REGEXMATCH(J3:J45, ""\(DSCAL\)""), 1, 0))) = 1, ""Not Available"", SUM(ARRAYFORMULA(IF(REGEXMATCH(J3:J45, ""\(DSCAL\)""), 1, 0))) = 0, ""Available"", SUM(ARRAYFORMULA(IF(REGEXMATCH(J3:J45, ""\(DSCAL\)""), 1, 0))) &gt;= 2, ""Overlapped"&amp;""")"),"Available")</f>
        <v>Available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</sheetData>
  <mergeCells count="24">
    <mergeCell ref="B10:B12"/>
    <mergeCell ref="D10:E10"/>
    <mergeCell ref="B13:B19"/>
    <mergeCell ref="D13:E13"/>
    <mergeCell ref="D14:E14"/>
    <mergeCell ref="F14:F15"/>
    <mergeCell ref="E17:F17"/>
    <mergeCell ref="B20:B23"/>
    <mergeCell ref="H23:I23"/>
    <mergeCell ref="B24:B29"/>
    <mergeCell ref="D26:E26"/>
    <mergeCell ref="B30:B31"/>
    <mergeCell ref="B32:B37"/>
    <mergeCell ref="B38:B39"/>
    <mergeCell ref="B40:B44"/>
    <mergeCell ref="C48:C49"/>
    <mergeCell ref="A1:A2"/>
    <mergeCell ref="B1:B2"/>
    <mergeCell ref="C1:C2"/>
    <mergeCell ref="D1:J1"/>
    <mergeCell ref="A3:A45"/>
    <mergeCell ref="B3:B9"/>
    <mergeCell ref="G3:G45"/>
    <mergeCell ref="D48:J48"/>
  </mergeCells>
  <conditionalFormatting sqref="F31">
    <cfRule type="expression" dxfId="9" priority="1">
      <formula>REGEXMATCH(F31, "(?i)(ECO|BAN|ENG)")</formula>
    </cfRule>
  </conditionalFormatting>
  <conditionalFormatting sqref="F31">
    <cfRule type="expression" dxfId="1" priority="2">
      <formula>REGEXMATCH(F31, "(?i)(BSH|JI|MFH|MMI|JEH|SKC|EH|IAK|JH|GR|MHI|ABP|SZ)")</formula>
    </cfRule>
  </conditionalFormatting>
  <conditionalFormatting sqref="F31">
    <cfRule type="expression" dxfId="10" priority="3">
      <formula>REGEXMATCH(F31, "(?i)(SHS|MMR|DMA|JC|ATQ|MTK|FTN|MFI)")</formula>
    </cfRule>
  </conditionalFormatting>
  <conditionalFormatting sqref="I3">
    <cfRule type="expression" dxfId="9" priority="4">
      <formula>REGEXMATCH(I3, "(?i)(ECO|BAN|ENG)")</formula>
    </cfRule>
  </conditionalFormatting>
  <conditionalFormatting sqref="I3">
    <cfRule type="expression" dxfId="1" priority="5">
      <formula>REGEXMATCH(I3, "(?i)(BSH|JI|MFH|MMI|JEH|SKC|EH|IAK|JH|GR|MHI|ABP|SZ)")</formula>
    </cfRule>
  </conditionalFormatting>
  <conditionalFormatting sqref="I3">
    <cfRule type="expression" dxfId="10" priority="6">
      <formula>REGEXMATCH(I3, "(?i)(SHS|MMR|DMA|JC|ATQ|MTK|FTN|MFI)")</formula>
    </cfRule>
  </conditionalFormatting>
  <conditionalFormatting sqref="F6">
    <cfRule type="expression" dxfId="9" priority="7">
      <formula>REGEXMATCH(F6, "(?i)(ECO|BAN|ENG)")</formula>
    </cfRule>
  </conditionalFormatting>
  <conditionalFormatting sqref="F6">
    <cfRule type="expression" dxfId="1" priority="8">
      <formula>REGEXMATCH(F6, "(?i)(BSH|JI|MFH|MMI|JEH|SKC|EH|IAK|JH|GR|MHI|ABP|SZ)")</formula>
    </cfRule>
  </conditionalFormatting>
  <conditionalFormatting sqref="F6">
    <cfRule type="expression" dxfId="10" priority="9">
      <formula>REGEXMATCH(F6, "(?i)(SHS|MMR|DMA|JC|ATQ|MTK|FTN|MFI)")</formula>
    </cfRule>
  </conditionalFormatting>
  <conditionalFormatting sqref="F37">
    <cfRule type="containsText" dxfId="4" priority="10" operator="containsText" text="[NEW1]">
      <formula>NOT(ISERROR(SEARCH(("[NEW1]"),(F37))))</formula>
    </cfRule>
  </conditionalFormatting>
  <conditionalFormatting sqref="F37">
    <cfRule type="expression" dxfId="9" priority="11">
      <formula>REGEXMATCH(F37, "(?i)(ECO|BAN|ENG)")</formula>
    </cfRule>
  </conditionalFormatting>
  <conditionalFormatting sqref="F37">
    <cfRule type="expression" dxfId="1" priority="12">
      <formula>REGEXMATCH(F37, "(?i)(BSH|JI|MFH|MMI|JEH|SKC|EH|IAK|JH|GR|MHI|ABP|SZ)")</formula>
    </cfRule>
  </conditionalFormatting>
  <conditionalFormatting sqref="F37">
    <cfRule type="expression" dxfId="10" priority="13">
      <formula>REGEXMATCH(F37, "(?i)(SHS|MMR|DMA|JC|ATQ|MTK|FTN|MFI)")</formula>
    </cfRule>
  </conditionalFormatting>
  <conditionalFormatting sqref="J36">
    <cfRule type="expression" dxfId="9" priority="14">
      <formula>REGEXMATCH(J36, "(?i)(ECO|BAN|ENG)")</formula>
    </cfRule>
  </conditionalFormatting>
  <conditionalFormatting sqref="J36">
    <cfRule type="expression" dxfId="1" priority="15">
      <formula>REGEXMATCH(J36, "(?i)(BSH|JI|MFH|MMI|JEH|SKC|EH|IAK|JH|GR|MHI|ABP|SZ)")</formula>
    </cfRule>
  </conditionalFormatting>
  <conditionalFormatting sqref="J36">
    <cfRule type="expression" dxfId="10" priority="16">
      <formula>REGEXMATCH(J36, "(?i)(SHS|MMR|DMA|JC|SAM|MTK|FTN|MFI)")</formula>
    </cfRule>
  </conditionalFormatting>
  <conditionalFormatting sqref="J36">
    <cfRule type="containsText" dxfId="0" priority="17" operator="containsText" text="ENG">
      <formula>NOT(ISERROR(SEARCH(("ENG"),(J36))))</formula>
    </cfRule>
  </conditionalFormatting>
  <conditionalFormatting sqref="J36">
    <cfRule type="containsText" dxfId="2" priority="18" operator="containsText" text="CHE-1262">
      <formula>NOT(ISERROR(SEARCH(("CHE-1262"),(J36))))</formula>
    </cfRule>
  </conditionalFormatting>
  <conditionalFormatting sqref="J36">
    <cfRule type="containsText" dxfId="1" priority="19" operator="containsText" text="[MAR]">
      <formula>NOT(ISERROR(SEARCH(("[MAR]"),(J36))))</formula>
    </cfRule>
  </conditionalFormatting>
  <conditionalFormatting sqref="J36">
    <cfRule type="containsText" dxfId="1" priority="20" operator="containsText" text="[SKC]">
      <formula>NOT(ISERROR(SEARCH(("[SKC]"),(J36))))</formula>
    </cfRule>
  </conditionalFormatting>
  <conditionalFormatting sqref="J36">
    <cfRule type="containsText" dxfId="1" priority="21" operator="containsText" text="[NIM]">
      <formula>NOT(ISERROR(SEARCH(("[NIM]"),(J36))))</formula>
    </cfRule>
  </conditionalFormatting>
  <conditionalFormatting sqref="J36">
    <cfRule type="containsText" dxfId="1" priority="22" operator="containsText" text="[GR]">
      <formula>NOT(ISERROR(SEARCH(("[GR]"),(J36))))</formula>
    </cfRule>
  </conditionalFormatting>
  <conditionalFormatting sqref="J36">
    <cfRule type="containsText" dxfId="3" priority="23" operator="containsText" text="BAN">
      <formula>NOT(ISERROR(SEARCH(("BAN"),(J36))))</formula>
    </cfRule>
  </conditionalFormatting>
  <conditionalFormatting sqref="J36">
    <cfRule type="containsText" dxfId="1" priority="24" operator="containsText" text="[BSH]">
      <formula>NOT(ISERROR(SEARCH(("[BSH]"),(J36))))</formula>
    </cfRule>
  </conditionalFormatting>
  <conditionalFormatting sqref="J36">
    <cfRule type="containsText" dxfId="1" priority="25" operator="containsText" text="[EH]">
      <formula>NOT(ISERROR(SEARCH(("[EH]"),(J36))))</formula>
    </cfRule>
  </conditionalFormatting>
  <conditionalFormatting sqref="J36">
    <cfRule type="containsText" dxfId="1" priority="26" operator="containsText" text="[RUM]">
      <formula>NOT(ISERROR(SEARCH(("[RUM]"),(J36))))</formula>
    </cfRule>
  </conditionalFormatting>
  <conditionalFormatting sqref="J36">
    <cfRule type="containsText" dxfId="3" priority="27" operator="containsText" text="[ECO]">
      <formula>NOT(ISERROR(SEARCH(("[ECO]"),(J36))))</formula>
    </cfRule>
  </conditionalFormatting>
  <conditionalFormatting sqref="J36">
    <cfRule type="containsText" dxfId="1" priority="28" operator="containsText" text="[MAH]">
      <formula>NOT(ISERROR(SEARCH(("[MAH]"),(J36))))</formula>
    </cfRule>
  </conditionalFormatting>
  <conditionalFormatting sqref="J36">
    <cfRule type="containsText" dxfId="1" priority="29" operator="containsText" text="[DD]">
      <formula>NOT(ISERROR(SEARCH(("[DD]"),(J36))))</formula>
    </cfRule>
  </conditionalFormatting>
  <conditionalFormatting sqref="J36">
    <cfRule type="containsText" dxfId="1" priority="30" operator="containsText" text="[JI]">
      <formula>NOT(ISERROR(SEARCH(("[JI]"),(J36))))</formula>
    </cfRule>
  </conditionalFormatting>
  <conditionalFormatting sqref="J36">
    <cfRule type="containsText" dxfId="1" priority="31" operator="containsText" text="[AIM]">
      <formula>NOT(ISERROR(SEARCH(("[AIM]"),(J36))))</formula>
    </cfRule>
  </conditionalFormatting>
  <conditionalFormatting sqref="J36">
    <cfRule type="containsText" dxfId="3" priority="32" operator="containsText" text="ENG">
      <formula>NOT(ISERROR(SEARCH(("ENG"),(J36))))</formula>
    </cfRule>
  </conditionalFormatting>
  <conditionalFormatting sqref="J36">
    <cfRule type="containsText" dxfId="1" priority="33" operator="containsText" text="CHE-1262">
      <formula>NOT(ISERROR(SEARCH(("CHE-1262"),(J36))))</formula>
    </cfRule>
  </conditionalFormatting>
  <conditionalFormatting sqref="J36">
    <cfRule type="containsText" dxfId="1" priority="34" operator="containsText" text="[IFF]">
      <formula>NOT(ISERROR(SEARCH(("[IFF]"),(J36))))</formula>
    </cfRule>
  </conditionalFormatting>
  <conditionalFormatting sqref="J36">
    <cfRule type="containsText" dxfId="1" priority="35" operator="containsText" text="[NEW1]">
      <formula>NOT(ISERROR(SEARCH(("[NEW1]"),(J36))))</formula>
    </cfRule>
  </conditionalFormatting>
  <conditionalFormatting sqref="J36">
    <cfRule type="containsText" dxfId="2" priority="36" operator="containsText" text="[GR]">
      <formula>NOT(ISERROR(SEARCH(("[GR]"),(J36))))</formula>
    </cfRule>
  </conditionalFormatting>
  <conditionalFormatting sqref="F8">
    <cfRule type="expression" dxfId="9" priority="37">
      <formula>REGEXMATCH(F8, "(?i)(ECO|BAN|ENG)")</formula>
    </cfRule>
  </conditionalFormatting>
  <conditionalFormatting sqref="F8">
    <cfRule type="expression" dxfId="1" priority="38">
      <formula>REGEXMATCH(F8, "(?i)(BSH|JI|MFH|MMI|JEH|SKC|EH|IAK|JH|GR|MHI|ABP|SZ)")</formula>
    </cfRule>
  </conditionalFormatting>
  <conditionalFormatting sqref="F8">
    <cfRule type="expression" dxfId="10" priority="39">
      <formula>REGEXMATCH(F8, "(?i)(SHS|MMR|DMA|JC|SAM|MTK|FTN|MFI)")</formula>
    </cfRule>
  </conditionalFormatting>
  <conditionalFormatting sqref="I8">
    <cfRule type="expression" dxfId="9" priority="40">
      <formula>REGEXMATCH(I8, "(?i)(ECO|BAN|ENG)")</formula>
    </cfRule>
  </conditionalFormatting>
  <conditionalFormatting sqref="I8">
    <cfRule type="expression" dxfId="1" priority="41">
      <formula>REGEXMATCH(I8, "(?i)(BSH|JI|MFH|MMI|JEH|SKC|EH|IAK|JH|GR|MHI|ABP|SZ)")</formula>
    </cfRule>
  </conditionalFormatting>
  <conditionalFormatting sqref="I8">
    <cfRule type="expression" dxfId="10" priority="42">
      <formula>REGEXMATCH(I8, "(?i)(SHS|MMR|DMA|JC|SAM|MTK|FTN|MFI)")</formula>
    </cfRule>
  </conditionalFormatting>
  <conditionalFormatting sqref="F35">
    <cfRule type="expression" dxfId="9" priority="43">
      <formula>REGEXMATCH(F35, "(?i)(ECO|BAN|ENG)")</formula>
    </cfRule>
  </conditionalFormatting>
  <conditionalFormatting sqref="F35">
    <cfRule type="expression" dxfId="1" priority="44">
      <formula>REGEXMATCH(F35, "(?i)(BSH|JI|MFH|MMI|JEH|SKC|EH|IAK|JH|GR|MHI|ABP|SZ)")</formula>
    </cfRule>
  </conditionalFormatting>
  <conditionalFormatting sqref="F35">
    <cfRule type="expression" dxfId="10" priority="45">
      <formula>REGEXMATCH(F35, "(?i)(SHS|MMR|DMA|JC|SAM|MTK|FTN|MFI)")</formula>
    </cfRule>
  </conditionalFormatting>
  <conditionalFormatting sqref="D37">
    <cfRule type="expression" dxfId="9" priority="46">
      <formula>REGEXMATCH(D37, "(?i)(ECO|BAN|ENG)")</formula>
    </cfRule>
  </conditionalFormatting>
  <conditionalFormatting sqref="D37">
    <cfRule type="expression" dxfId="1" priority="47">
      <formula>REGEXMATCH(D37, "(?i)(BSH|JI|MFH|MMI|JEH|SKC|EH|IAK|JH|GR|MHI|ABP|SZ)")</formula>
    </cfRule>
  </conditionalFormatting>
  <conditionalFormatting sqref="D37">
    <cfRule type="expression" dxfId="10" priority="48">
      <formula>REGEXMATCH(D37, "(?i)(SHS|MMR|DMA|JC|SAM|MTK|FTN|MFI)")</formula>
    </cfRule>
  </conditionalFormatting>
  <conditionalFormatting sqref="D37">
    <cfRule type="containsText" dxfId="0" priority="49" operator="containsText" text="ENG">
      <formula>NOT(ISERROR(SEARCH(("ENG"),(D37))))</formula>
    </cfRule>
  </conditionalFormatting>
  <conditionalFormatting sqref="D37">
    <cfRule type="containsText" dxfId="2" priority="50" operator="containsText" text="CHE-1262">
      <formula>NOT(ISERROR(SEARCH(("CHE-1262"),(D37))))</formula>
    </cfRule>
  </conditionalFormatting>
  <conditionalFormatting sqref="D37">
    <cfRule type="containsText" dxfId="1" priority="51" operator="containsText" text="[GR]">
      <formula>NOT(ISERROR(SEARCH(("[GR]"),(D37))))</formula>
    </cfRule>
  </conditionalFormatting>
  <conditionalFormatting sqref="D37">
    <cfRule type="containsText" dxfId="4" priority="52" operator="containsText" text="[NEW1]">
      <formula>NOT(ISERROR(SEARCH(("[NEW1]"),(D37))))</formula>
    </cfRule>
  </conditionalFormatting>
  <conditionalFormatting sqref="D37">
    <cfRule type="containsText" dxfId="1" priority="53" operator="containsText" text="[NIS]">
      <formula>NOT(ISERROR(SEARCH(("[NIS]"),(D37))))</formula>
    </cfRule>
  </conditionalFormatting>
  <conditionalFormatting sqref="D37">
    <cfRule type="containsText" dxfId="1" priority="54" operator="containsText" text="[AU]">
      <formula>NOT(ISERROR(SEARCH(("[AU]"),(D37))))</formula>
    </cfRule>
  </conditionalFormatting>
  <conditionalFormatting sqref="I36">
    <cfRule type="expression" dxfId="10" priority="55">
      <formula>REGEXMATCH(I36, "(?i)(SHS|MMR|DMA|JC|SAM|MTK|FTN|MFI)")</formula>
    </cfRule>
  </conditionalFormatting>
  <conditionalFormatting sqref="I36">
    <cfRule type="expression" dxfId="1" priority="56">
      <formula>REGEXMATCH(I36, "(?i)(BSH|JI|MFH|MMI|JEH|SKC|EH|IAK|JH|GR|MHI|ABP|SZ)")</formula>
    </cfRule>
  </conditionalFormatting>
  <conditionalFormatting sqref="I36">
    <cfRule type="expression" dxfId="9" priority="57">
      <formula>REGEXMATCH(I36, "(?i)(ECO|BAN|ENG)")</formula>
    </cfRule>
  </conditionalFormatting>
  <conditionalFormatting sqref="I36">
    <cfRule type="containsText" dxfId="1" priority="58" operator="containsText" text="[AIM]">
      <formula>NOT(ISERROR(SEARCH(("[AIM]"),(I36))))</formula>
    </cfRule>
  </conditionalFormatting>
  <conditionalFormatting sqref="I36">
    <cfRule type="containsText" dxfId="1" priority="59" operator="containsText" text="[NIS]">
      <formula>NOT(ISERROR(SEARCH(("[NIS]"),(I36))))</formula>
    </cfRule>
  </conditionalFormatting>
  <conditionalFormatting sqref="I36">
    <cfRule type="containsText" dxfId="4" priority="60" operator="containsText" text="[NEW1]">
      <formula>NOT(ISERROR(SEARCH(("[NEW1]"),(I36))))</formula>
    </cfRule>
  </conditionalFormatting>
  <conditionalFormatting sqref="I36">
    <cfRule type="containsText" dxfId="1" priority="61" operator="containsText" text="[AU]">
      <formula>NOT(ISERROR(SEARCH(("[AU]"),(I36))))</formula>
    </cfRule>
  </conditionalFormatting>
  <conditionalFormatting sqref="I36">
    <cfRule type="containsText" dxfId="1" priority="62" operator="containsText" text="[JI]">
      <formula>NOT(ISERROR(SEARCH(("[JI]"),(I36))))</formula>
    </cfRule>
  </conditionalFormatting>
  <conditionalFormatting sqref="I36">
    <cfRule type="containsText" dxfId="1" priority="63" operator="containsText" text="[DD]">
      <formula>NOT(ISERROR(SEARCH(("[DD]"),(I36))))</formula>
    </cfRule>
  </conditionalFormatting>
  <conditionalFormatting sqref="I36">
    <cfRule type="containsText" dxfId="1" priority="64" operator="containsText" text="[MAH]">
      <formula>NOT(ISERROR(SEARCH(("[MAH]"),(I36))))</formula>
    </cfRule>
  </conditionalFormatting>
  <conditionalFormatting sqref="I36">
    <cfRule type="containsText" dxfId="3" priority="65" operator="containsText" text="[ECO]">
      <formula>NOT(ISERROR(SEARCH(("[ECO]"),(I36))))</formula>
    </cfRule>
  </conditionalFormatting>
  <conditionalFormatting sqref="I36">
    <cfRule type="containsText" dxfId="1" priority="66" operator="containsText" text="[RUM]">
      <formula>NOT(ISERROR(SEARCH(("[RUM]"),(I36))))</formula>
    </cfRule>
  </conditionalFormatting>
  <conditionalFormatting sqref="I36">
    <cfRule type="containsText" dxfId="1" priority="67" operator="containsText" text="[EH]">
      <formula>NOT(ISERROR(SEARCH(("[EH]"),(I36))))</formula>
    </cfRule>
  </conditionalFormatting>
  <conditionalFormatting sqref="I36">
    <cfRule type="containsText" dxfId="1" priority="68" operator="containsText" text="[BSH]">
      <formula>NOT(ISERROR(SEARCH(("[BSH]"),(I36))))</formula>
    </cfRule>
  </conditionalFormatting>
  <conditionalFormatting sqref="I36">
    <cfRule type="containsText" dxfId="3" priority="69" operator="containsText" text="BAN">
      <formula>NOT(ISERROR(SEARCH(("BAN"),(I36))))</formula>
    </cfRule>
  </conditionalFormatting>
  <conditionalFormatting sqref="I36">
    <cfRule type="containsText" dxfId="2" priority="70" operator="containsText" text="[GR]">
      <formula>NOT(ISERROR(SEARCH(("[GR]"),(I36))))</formula>
    </cfRule>
  </conditionalFormatting>
  <conditionalFormatting sqref="I36">
    <cfRule type="containsText" dxfId="1" priority="71" operator="containsText" text="[NIM]">
      <formula>NOT(ISERROR(SEARCH(("[NIM]"),(I36))))</formula>
    </cfRule>
  </conditionalFormatting>
  <conditionalFormatting sqref="I36">
    <cfRule type="containsText" dxfId="1" priority="72" operator="containsText" text="CHE-1262">
      <formula>NOT(ISERROR(SEARCH(("CHE-1262"),(I36))))</formula>
    </cfRule>
  </conditionalFormatting>
  <conditionalFormatting sqref="I36">
    <cfRule type="containsText" dxfId="1" priority="73" operator="containsText" text="[SKC]">
      <formula>NOT(ISERROR(SEARCH(("[SKC]"),(I36))))</formula>
    </cfRule>
  </conditionalFormatting>
  <conditionalFormatting sqref="I36">
    <cfRule type="containsText" dxfId="1" priority="74" operator="containsText" text="[MAR]">
      <formula>NOT(ISERROR(SEARCH(("[MAR]"),(I36))))</formula>
    </cfRule>
  </conditionalFormatting>
  <conditionalFormatting sqref="I36">
    <cfRule type="containsText" dxfId="3" priority="75" operator="containsText" text="ENG">
      <formula>NOT(ISERROR(SEARCH(("ENG"),(I36))))</formula>
    </cfRule>
  </conditionalFormatting>
  <conditionalFormatting sqref="I36">
    <cfRule type="containsText" dxfId="2" priority="76" operator="containsText" text="[GR]">
      <formula>NOT(ISERROR(SEARCH(("[GR]"),(I36))))</formula>
    </cfRule>
  </conditionalFormatting>
  <conditionalFormatting sqref="I36">
    <cfRule type="containsText" dxfId="1" priority="77" operator="containsText" text="[AIM]">
      <formula>NOT(ISERROR(SEARCH(("[AIM]"),(I36))))</formula>
    </cfRule>
  </conditionalFormatting>
  <conditionalFormatting sqref="I36">
    <cfRule type="containsText" dxfId="1" priority="78" operator="containsText" text="[JI]">
      <formula>NOT(ISERROR(SEARCH(("[JI]"),(I36))))</formula>
    </cfRule>
  </conditionalFormatting>
  <conditionalFormatting sqref="I36">
    <cfRule type="containsText" dxfId="1" priority="79" operator="containsText" text="[DD]">
      <formula>NOT(ISERROR(SEARCH(("[DD]"),(I36))))</formula>
    </cfRule>
  </conditionalFormatting>
  <conditionalFormatting sqref="I36">
    <cfRule type="containsText" dxfId="1" priority="80" operator="containsText" text="[MAH]">
      <formula>NOT(ISERROR(SEARCH(("[MAH]"),(I36))))</formula>
    </cfRule>
  </conditionalFormatting>
  <conditionalFormatting sqref="I36">
    <cfRule type="containsText" dxfId="3" priority="81" operator="containsText" text="[ECO]">
      <formula>NOT(ISERROR(SEARCH(("[ECO]"),(I36))))</formula>
    </cfRule>
  </conditionalFormatting>
  <conditionalFormatting sqref="I36">
    <cfRule type="containsText" dxfId="1" priority="82" operator="containsText" text="[RUM]">
      <formula>NOT(ISERROR(SEARCH(("[RUM]"),(I36))))</formula>
    </cfRule>
  </conditionalFormatting>
  <conditionalFormatting sqref="I36">
    <cfRule type="containsText" dxfId="1" priority="83" operator="containsText" text="[EH]">
      <formula>NOT(ISERROR(SEARCH(("[EH]"),(I36))))</formula>
    </cfRule>
  </conditionalFormatting>
  <conditionalFormatting sqref="I36">
    <cfRule type="containsText" dxfId="1" priority="84" operator="containsText" text="[BSH]">
      <formula>NOT(ISERROR(SEARCH(("[BSH]"),(I36))))</formula>
    </cfRule>
  </conditionalFormatting>
  <conditionalFormatting sqref="I36">
    <cfRule type="containsText" dxfId="3" priority="85" operator="containsText" text="BAN">
      <formula>NOT(ISERROR(SEARCH(("BAN"),(I36))))</formula>
    </cfRule>
  </conditionalFormatting>
  <conditionalFormatting sqref="I36">
    <cfRule type="containsText" dxfId="1" priority="86" operator="containsText" text="[NIM]">
      <formula>NOT(ISERROR(SEARCH(("[NIM]"),(I36))))</formula>
    </cfRule>
  </conditionalFormatting>
  <conditionalFormatting sqref="I36">
    <cfRule type="containsText" dxfId="1" priority="87" operator="containsText" text="CHE-1262">
      <formula>NOT(ISERROR(SEARCH(("CHE-1262"),(I36))))</formula>
    </cfRule>
  </conditionalFormatting>
  <conditionalFormatting sqref="I36">
    <cfRule type="containsText" dxfId="1" priority="88" operator="containsText" text="[SKC]">
      <formula>NOT(ISERROR(SEARCH(("[SKC]"),(I36))))</formula>
    </cfRule>
  </conditionalFormatting>
  <conditionalFormatting sqref="I36">
    <cfRule type="containsText" dxfId="1" priority="89" operator="containsText" text="[MAR]">
      <formula>NOT(ISERROR(SEARCH(("[MAR]"),(I36))))</formula>
    </cfRule>
  </conditionalFormatting>
  <conditionalFormatting sqref="I36">
    <cfRule type="containsText" dxfId="3" priority="90" operator="containsText" text="ENG">
      <formula>NOT(ISERROR(SEARCH(("ENG"),(I36))))</formula>
    </cfRule>
  </conditionalFormatting>
  <conditionalFormatting sqref="F44">
    <cfRule type="containsText" dxfId="1" priority="91" operator="containsText" text="[IFF]">
      <formula>NOT(ISERROR(SEARCH(("[IFF]"),(F44))))</formula>
    </cfRule>
  </conditionalFormatting>
  <conditionalFormatting sqref="F44">
    <cfRule type="containsText" dxfId="1" priority="92" operator="containsText" text="[KIM]">
      <formula>NOT(ISERROR(SEARCH(("[KIM]"),(F44))))</formula>
    </cfRule>
  </conditionalFormatting>
  <conditionalFormatting sqref="F44">
    <cfRule type="containsText" dxfId="1" priority="93" operator="containsText" text="[AU]">
      <formula>NOT(ISERROR(SEARCH(("[AU]"),(F44))))</formula>
    </cfRule>
  </conditionalFormatting>
  <conditionalFormatting sqref="F44">
    <cfRule type="containsText" dxfId="1" priority="94" operator="containsText" text="[AT]">
      <formula>NOT(ISERROR(SEARCH(("[AT]"),(F44))))</formula>
    </cfRule>
  </conditionalFormatting>
  <conditionalFormatting sqref="F44">
    <cfRule type="containsText" dxfId="1" priority="95" operator="containsText" text="[MKS]">
      <formula>NOT(ISERROR(SEARCH(("[MKS]"),(F44))))</formula>
    </cfRule>
  </conditionalFormatting>
  <conditionalFormatting sqref="F44">
    <cfRule type="containsText" dxfId="1" priority="96" operator="containsText" text="[DMA]">
      <formula>NOT(ISERROR(SEARCH(("[DMA]"),(F44))))</formula>
    </cfRule>
  </conditionalFormatting>
  <conditionalFormatting sqref="F44">
    <cfRule type="containsText" dxfId="1" priority="97" operator="containsText" text="[NIS]">
      <formula>NOT(ISERROR(SEARCH(("[NIS]"),(F44))))</formula>
    </cfRule>
  </conditionalFormatting>
  <conditionalFormatting sqref="F44">
    <cfRule type="containsText" dxfId="1" priority="98" operator="containsText" text="[PRC]">
      <formula>NOT(ISERROR(SEARCH(("[PRC]"),(F44))))</formula>
    </cfRule>
  </conditionalFormatting>
  <conditionalFormatting sqref="F44">
    <cfRule type="containsText" dxfId="2" priority="99" operator="containsText" text="[GR]">
      <formula>NOT(ISERROR(SEARCH(("[GR]"),(F44))))</formula>
    </cfRule>
  </conditionalFormatting>
  <conditionalFormatting sqref="F44">
    <cfRule type="containsText" dxfId="0" priority="100" operator="containsText" text="ENG">
      <formula>NOT(ISERROR(SEARCH(("ENG"),(F44))))</formula>
    </cfRule>
  </conditionalFormatting>
  <conditionalFormatting sqref="F44">
    <cfRule type="containsText" dxfId="2" priority="101" operator="containsText" text="CHE-1262">
      <formula>NOT(ISERROR(SEARCH(("CHE-1262"),(F44))))</formula>
    </cfRule>
  </conditionalFormatting>
  <conditionalFormatting sqref="F44">
    <cfRule type="containsText" dxfId="1" priority="102" operator="containsText" text="[GR]">
      <formula>NOT(ISERROR(SEARCH(("[GR]"),(F44))))</formula>
    </cfRule>
  </conditionalFormatting>
  <conditionalFormatting sqref="F44">
    <cfRule type="containsText" dxfId="1" priority="103" operator="containsText" text="[NEW1]">
      <formula>NOT(ISERROR(SEARCH(("[NEW1]"),(F44))))</formula>
    </cfRule>
  </conditionalFormatting>
  <conditionalFormatting sqref="F44">
    <cfRule type="containsText" dxfId="1" priority="104" operator="containsText" text="[JC]">
      <formula>NOT(ISERROR(SEARCH(("[JC]"),(F44))))</formula>
    </cfRule>
  </conditionalFormatting>
  <conditionalFormatting sqref="F44">
    <cfRule type="containsText" dxfId="1" priority="105" operator="containsText" text="[FNN]">
      <formula>NOT(ISERROR(SEARCH(("[FNN]"),(F44))))</formula>
    </cfRule>
  </conditionalFormatting>
  <conditionalFormatting sqref="E37">
    <cfRule type="containsText" dxfId="3" priority="106" operator="containsText" text="ENG">
      <formula>NOT(ISERROR(SEARCH(("ENG"),(E37))))</formula>
    </cfRule>
  </conditionalFormatting>
  <conditionalFormatting sqref="E37">
    <cfRule type="containsText" dxfId="1" priority="107" operator="containsText" text="[MAR]">
      <formula>NOT(ISERROR(SEARCH(("[MAR]"),(E37))))</formula>
    </cfRule>
  </conditionalFormatting>
  <conditionalFormatting sqref="E37">
    <cfRule type="containsText" dxfId="1" priority="108" operator="containsText" text="[SKC]">
      <formula>NOT(ISERROR(SEARCH(("[SKC]"),(E37))))</formula>
    </cfRule>
  </conditionalFormatting>
  <conditionalFormatting sqref="E37">
    <cfRule type="containsText" dxfId="1" priority="109" operator="containsText" text="CHE-1262">
      <formula>NOT(ISERROR(SEARCH(("CHE-1262"),(E37))))</formula>
    </cfRule>
  </conditionalFormatting>
  <conditionalFormatting sqref="E37">
    <cfRule type="containsText" dxfId="1" priority="110" operator="containsText" text="[NIM]">
      <formula>NOT(ISERROR(SEARCH(("[NIM]"),(E37))))</formula>
    </cfRule>
  </conditionalFormatting>
  <conditionalFormatting sqref="E37">
    <cfRule type="containsText" dxfId="2" priority="111" operator="containsText" text="[GR]">
      <formula>NOT(ISERROR(SEARCH(("[GR]"),(E37))))</formula>
    </cfRule>
  </conditionalFormatting>
  <conditionalFormatting sqref="E37">
    <cfRule type="containsText" dxfId="3" priority="112" operator="containsText" text="BAN">
      <formula>NOT(ISERROR(SEARCH(("BAN"),(E37))))</formula>
    </cfRule>
  </conditionalFormatting>
  <conditionalFormatting sqref="E37">
    <cfRule type="containsText" dxfId="1" priority="113" operator="containsText" text="[BSH]">
      <formula>NOT(ISERROR(SEARCH(("[BSH]"),(E37))))</formula>
    </cfRule>
  </conditionalFormatting>
  <conditionalFormatting sqref="E37">
    <cfRule type="containsText" dxfId="1" priority="114" operator="containsText" text="[EH]">
      <formula>NOT(ISERROR(SEARCH(("[EH]"),(E37))))</formula>
    </cfRule>
  </conditionalFormatting>
  <conditionalFormatting sqref="E37">
    <cfRule type="containsText" dxfId="1" priority="115" operator="containsText" text="[RUM]">
      <formula>NOT(ISERROR(SEARCH(("[RUM]"),(E37))))</formula>
    </cfRule>
  </conditionalFormatting>
  <conditionalFormatting sqref="E37">
    <cfRule type="containsText" dxfId="3" priority="116" operator="containsText" text="[ECO]">
      <formula>NOT(ISERROR(SEARCH(("[ECO]"),(E37))))</formula>
    </cfRule>
  </conditionalFormatting>
  <conditionalFormatting sqref="E37">
    <cfRule type="containsText" dxfId="1" priority="117" operator="containsText" text="[MAH]">
      <formula>NOT(ISERROR(SEARCH(("[MAH]"),(E37))))</formula>
    </cfRule>
  </conditionalFormatting>
  <conditionalFormatting sqref="E37">
    <cfRule type="containsText" dxfId="1" priority="118" operator="containsText" text="[DD]">
      <formula>NOT(ISERROR(SEARCH(("[DD]"),(E37))))</formula>
    </cfRule>
  </conditionalFormatting>
  <conditionalFormatting sqref="E37">
    <cfRule type="containsText" dxfId="1" priority="119" operator="containsText" text="[JI]">
      <formula>NOT(ISERROR(SEARCH(("[JI]"),(E37))))</formula>
    </cfRule>
  </conditionalFormatting>
  <conditionalFormatting sqref="E37">
    <cfRule type="containsText" dxfId="1" priority="120" operator="containsText" text="[AIM]">
      <formula>NOT(ISERROR(SEARCH(("[AIM]"),(E37))))</formula>
    </cfRule>
  </conditionalFormatting>
  <conditionalFormatting sqref="H21">
    <cfRule type="containsText" dxfId="1" priority="121" operator="containsText" text="[MAR]">
      <formula>NOT(ISERROR(SEARCH(("[MAR]"),(H21))))</formula>
    </cfRule>
  </conditionalFormatting>
  <conditionalFormatting sqref="H21">
    <cfRule type="containsText" dxfId="1" priority="122" operator="containsText" text="[SKC]">
      <formula>NOT(ISERROR(SEARCH(("[SKC]"),(H21))))</formula>
    </cfRule>
  </conditionalFormatting>
  <conditionalFormatting sqref="H21">
    <cfRule type="containsText" dxfId="1" priority="123" operator="containsText" text="[NIM]">
      <formula>NOT(ISERROR(SEARCH(("[NIM]"),(H21))))</formula>
    </cfRule>
  </conditionalFormatting>
  <conditionalFormatting sqref="H21">
    <cfRule type="containsText" dxfId="3" priority="124" operator="containsText" text="BAN">
      <formula>NOT(ISERROR(SEARCH(("BAN"),(H21))))</formula>
    </cfRule>
  </conditionalFormatting>
  <conditionalFormatting sqref="H21">
    <cfRule type="containsText" dxfId="1" priority="125" operator="containsText" text="[BSH]">
      <formula>NOT(ISERROR(SEARCH(("[BSH]"),(H21))))</formula>
    </cfRule>
  </conditionalFormatting>
  <conditionalFormatting sqref="H21">
    <cfRule type="containsText" dxfId="1" priority="126" operator="containsText" text="[EH]">
      <formula>NOT(ISERROR(SEARCH(("[EH]"),(H21))))</formula>
    </cfRule>
  </conditionalFormatting>
  <conditionalFormatting sqref="H21">
    <cfRule type="containsText" dxfId="1" priority="127" operator="containsText" text="[RUM]">
      <formula>NOT(ISERROR(SEARCH(("[RUM]"),(H21))))</formula>
    </cfRule>
  </conditionalFormatting>
  <conditionalFormatting sqref="H21">
    <cfRule type="containsText" dxfId="3" priority="128" operator="containsText" text="[ECO]">
      <formula>NOT(ISERROR(SEARCH(("[ECO]"),(H21))))</formula>
    </cfRule>
  </conditionalFormatting>
  <conditionalFormatting sqref="H21">
    <cfRule type="containsText" dxfId="1" priority="129" operator="containsText" text="[DD]">
      <formula>NOT(ISERROR(SEARCH(("[DD]"),(H21))))</formula>
    </cfRule>
  </conditionalFormatting>
  <conditionalFormatting sqref="H21">
    <cfRule type="containsText" dxfId="1" priority="130" operator="containsText" text="[JI]">
      <formula>NOT(ISERROR(SEARCH(("[JI]"),(H21))))</formula>
    </cfRule>
  </conditionalFormatting>
  <conditionalFormatting sqref="H21">
    <cfRule type="containsText" dxfId="1" priority="131" operator="containsText" text="[AIM]">
      <formula>NOT(ISERROR(SEARCH(("[AIM]"),(H21))))</formula>
    </cfRule>
  </conditionalFormatting>
  <conditionalFormatting sqref="H21">
    <cfRule type="containsText" dxfId="1" priority="132" operator="containsText" text="[MAH]">
      <formula>NOT(ISERROR(SEARCH(("[MAH]"),(H21))))</formula>
    </cfRule>
  </conditionalFormatting>
  <conditionalFormatting sqref="H21">
    <cfRule type="containsText" dxfId="3" priority="133" operator="containsText" text="ENG">
      <formula>NOT(ISERROR(SEARCH(("ENG"),(H21))))</formula>
    </cfRule>
  </conditionalFormatting>
  <conditionalFormatting sqref="H21">
    <cfRule type="containsText" dxfId="1" priority="134" operator="containsText" text="CHE-1262">
      <formula>NOT(ISERROR(SEARCH(("CHE-1262"),(H21))))</formula>
    </cfRule>
  </conditionalFormatting>
  <conditionalFormatting sqref="H21">
    <cfRule type="containsText" dxfId="2" priority="135" operator="containsText" text="[GR]">
      <formula>NOT(ISERROR(SEARCH(("[GR]"),(H21))))</formula>
    </cfRule>
  </conditionalFormatting>
  <conditionalFormatting sqref="H24">
    <cfRule type="containsText" dxfId="3" priority="136" operator="containsText" text="ENG">
      <formula>NOT(ISERROR(SEARCH(("ENG"),(H24))))</formula>
    </cfRule>
  </conditionalFormatting>
  <conditionalFormatting sqref="H24">
    <cfRule type="containsText" dxfId="1" priority="137" operator="containsText" text="[MAR]">
      <formula>NOT(ISERROR(SEARCH(("[MAR]"),(H24))))</formula>
    </cfRule>
  </conditionalFormatting>
  <conditionalFormatting sqref="H24">
    <cfRule type="containsText" dxfId="1" priority="138" operator="containsText" text="[SKC]">
      <formula>NOT(ISERROR(SEARCH(("[SKC]"),(H24))))</formula>
    </cfRule>
  </conditionalFormatting>
  <conditionalFormatting sqref="H24">
    <cfRule type="containsText" dxfId="1" priority="139" operator="containsText" text="CHE-1262">
      <formula>NOT(ISERROR(SEARCH(("CHE-1262"),(H24))))</formula>
    </cfRule>
  </conditionalFormatting>
  <conditionalFormatting sqref="H24">
    <cfRule type="containsText" dxfId="1" priority="140" operator="containsText" text="[NIM]">
      <formula>NOT(ISERROR(SEARCH(("[NIM]"),(H24))))</formula>
    </cfRule>
  </conditionalFormatting>
  <conditionalFormatting sqref="H24">
    <cfRule type="containsText" dxfId="2" priority="141" operator="containsText" text="[GR]">
      <formula>NOT(ISERROR(SEARCH(("[GR]"),(H24))))</formula>
    </cfRule>
  </conditionalFormatting>
  <conditionalFormatting sqref="H24">
    <cfRule type="containsText" dxfId="3" priority="142" operator="containsText" text="BAN">
      <formula>NOT(ISERROR(SEARCH(("BAN"),(H24))))</formula>
    </cfRule>
  </conditionalFormatting>
  <conditionalFormatting sqref="H24">
    <cfRule type="containsText" dxfId="1" priority="143" operator="containsText" text="[BSH]">
      <formula>NOT(ISERROR(SEARCH(("[BSH]"),(H24))))</formula>
    </cfRule>
  </conditionalFormatting>
  <conditionalFormatting sqref="H24">
    <cfRule type="containsText" dxfId="1" priority="144" operator="containsText" text="[EH]">
      <formula>NOT(ISERROR(SEARCH(("[EH]"),(H24))))</formula>
    </cfRule>
  </conditionalFormatting>
  <conditionalFormatting sqref="H24">
    <cfRule type="containsText" dxfId="1" priority="145" operator="containsText" text="[RUM]">
      <formula>NOT(ISERROR(SEARCH(("[RUM]"),(H24))))</formula>
    </cfRule>
  </conditionalFormatting>
  <conditionalFormatting sqref="H24">
    <cfRule type="containsText" dxfId="3" priority="146" operator="containsText" text="[ECO]">
      <formula>NOT(ISERROR(SEARCH(("[ECO]"),(H24))))</formula>
    </cfRule>
  </conditionalFormatting>
  <conditionalFormatting sqref="H24">
    <cfRule type="containsText" dxfId="1" priority="147" operator="containsText" text="[MAH]">
      <formula>NOT(ISERROR(SEARCH(("[MAH]"),(H24))))</formula>
    </cfRule>
  </conditionalFormatting>
  <conditionalFormatting sqref="H24">
    <cfRule type="containsText" dxfId="1" priority="148" operator="containsText" text="[DD]">
      <formula>NOT(ISERROR(SEARCH(("[DD]"),(H24))))</formula>
    </cfRule>
  </conditionalFormatting>
  <conditionalFormatting sqref="H24">
    <cfRule type="containsText" dxfId="1" priority="149" operator="containsText" text="[JI]">
      <formula>NOT(ISERROR(SEARCH(("[JI]"),(H24))))</formula>
    </cfRule>
  </conditionalFormatting>
  <conditionalFormatting sqref="H24">
    <cfRule type="containsText" dxfId="1" priority="150" operator="containsText" text="[AIM]">
      <formula>NOT(ISERROR(SEARCH(("[AIM]"),(H24))))</formula>
    </cfRule>
  </conditionalFormatting>
  <conditionalFormatting sqref="H24">
    <cfRule type="containsText" dxfId="3" priority="151" operator="containsText" text="ENG">
      <formula>NOT(ISERROR(SEARCH(("ENG"),(H24))))</formula>
    </cfRule>
  </conditionalFormatting>
  <conditionalFormatting sqref="H24">
    <cfRule type="containsText" dxfId="1" priority="152" operator="containsText" text="[MAR]">
      <formula>NOT(ISERROR(SEARCH(("[MAR]"),(H24))))</formula>
    </cfRule>
  </conditionalFormatting>
  <conditionalFormatting sqref="H24">
    <cfRule type="containsText" dxfId="1" priority="153" operator="containsText" text="[SKC]">
      <formula>NOT(ISERROR(SEARCH(("[SKC]"),(H24))))</formula>
    </cfRule>
  </conditionalFormatting>
  <conditionalFormatting sqref="H24">
    <cfRule type="containsText" dxfId="1" priority="154" operator="containsText" text="CHE-1262">
      <formula>NOT(ISERROR(SEARCH(("CHE-1262"),(H24))))</formula>
    </cfRule>
  </conditionalFormatting>
  <conditionalFormatting sqref="H24">
    <cfRule type="containsText" dxfId="1" priority="155" operator="containsText" text="[NIM]">
      <formula>NOT(ISERROR(SEARCH(("[NIM]"),(H24))))</formula>
    </cfRule>
  </conditionalFormatting>
  <conditionalFormatting sqref="H24">
    <cfRule type="containsText" dxfId="3" priority="156" operator="containsText" text="BAN">
      <formula>NOT(ISERROR(SEARCH(("BAN"),(H24))))</formula>
    </cfRule>
  </conditionalFormatting>
  <conditionalFormatting sqref="H24">
    <cfRule type="containsText" dxfId="1" priority="157" operator="containsText" text="[BSH]">
      <formula>NOT(ISERROR(SEARCH(("[BSH]"),(H24))))</formula>
    </cfRule>
  </conditionalFormatting>
  <conditionalFormatting sqref="H24">
    <cfRule type="containsText" dxfId="1" priority="158" operator="containsText" text="[EH]">
      <formula>NOT(ISERROR(SEARCH(("[EH]"),(H24))))</formula>
    </cfRule>
  </conditionalFormatting>
  <conditionalFormatting sqref="H24">
    <cfRule type="containsText" dxfId="1" priority="159" operator="containsText" text="[RUM]">
      <formula>NOT(ISERROR(SEARCH(("[RUM]"),(H24))))</formula>
    </cfRule>
  </conditionalFormatting>
  <conditionalFormatting sqref="H24">
    <cfRule type="containsText" dxfId="3" priority="160" operator="containsText" text="[ECO]">
      <formula>NOT(ISERROR(SEARCH(("[ECO]"),(H24))))</formula>
    </cfRule>
  </conditionalFormatting>
  <conditionalFormatting sqref="H24">
    <cfRule type="containsText" dxfId="1" priority="161" operator="containsText" text="[MAH]">
      <formula>NOT(ISERROR(SEARCH(("[MAH]"),(H24))))</formula>
    </cfRule>
  </conditionalFormatting>
  <conditionalFormatting sqref="H24">
    <cfRule type="containsText" dxfId="1" priority="162" operator="containsText" text="[DD]">
      <formula>NOT(ISERROR(SEARCH(("[DD]"),(H24))))</formula>
    </cfRule>
  </conditionalFormatting>
  <conditionalFormatting sqref="H24">
    <cfRule type="containsText" dxfId="1" priority="163" operator="containsText" text="[JI]">
      <formula>NOT(ISERROR(SEARCH(("[JI]"),(H24))))</formula>
    </cfRule>
  </conditionalFormatting>
  <conditionalFormatting sqref="H24">
    <cfRule type="containsText" dxfId="1" priority="164" operator="containsText" text="[AIM]">
      <formula>NOT(ISERROR(SEARCH(("[AIM]"),(H24))))</formula>
    </cfRule>
  </conditionalFormatting>
  <conditionalFormatting sqref="H24">
    <cfRule type="containsText" dxfId="1" priority="165" operator="containsText" text="[GR]">
      <formula>NOT(ISERROR(SEARCH(("[GR]"),(H24))))</formula>
    </cfRule>
  </conditionalFormatting>
  <conditionalFormatting sqref="H24">
    <cfRule type="containsText" dxfId="1" priority="166" operator="containsText" text="[NEW1]">
      <formula>NOT(ISERROR(SEARCH(("[NEW1]"),(H24))))</formula>
    </cfRule>
  </conditionalFormatting>
  <conditionalFormatting sqref="I13">
    <cfRule type="containsText" dxfId="3" priority="167" operator="containsText" text="ENG">
      <formula>NOT(ISERROR(SEARCH(("ENG"),(I13))))</formula>
    </cfRule>
  </conditionalFormatting>
  <conditionalFormatting sqref="I13">
    <cfRule type="containsText" dxfId="1" priority="168" operator="containsText" text="[MAR]">
      <formula>NOT(ISERROR(SEARCH(("[MAR]"),(I13))))</formula>
    </cfRule>
  </conditionalFormatting>
  <conditionalFormatting sqref="I13">
    <cfRule type="containsText" dxfId="1" priority="169" operator="containsText" text="[SKC]">
      <formula>NOT(ISERROR(SEARCH(("[SKC]"),(I13))))</formula>
    </cfRule>
  </conditionalFormatting>
  <conditionalFormatting sqref="I13">
    <cfRule type="containsText" dxfId="1" priority="170" operator="containsText" text="CHE-1262">
      <formula>NOT(ISERROR(SEARCH(("CHE-1262"),(I13))))</formula>
    </cfRule>
  </conditionalFormatting>
  <conditionalFormatting sqref="I13">
    <cfRule type="containsText" dxfId="1" priority="171" operator="containsText" text="[NIM]">
      <formula>NOT(ISERROR(SEARCH(("[NIM]"),(I13))))</formula>
    </cfRule>
  </conditionalFormatting>
  <conditionalFormatting sqref="I13">
    <cfRule type="containsText" dxfId="2" priority="172" operator="containsText" text="[GR]">
      <formula>NOT(ISERROR(SEARCH(("[GR]"),(I13))))</formula>
    </cfRule>
  </conditionalFormatting>
  <conditionalFormatting sqref="I13">
    <cfRule type="containsText" dxfId="3" priority="173" operator="containsText" text="BAN">
      <formula>NOT(ISERROR(SEARCH(("BAN"),(I13))))</formula>
    </cfRule>
  </conditionalFormatting>
  <conditionalFormatting sqref="I13">
    <cfRule type="containsText" dxfId="1" priority="174" operator="containsText" text="[BSH]">
      <formula>NOT(ISERROR(SEARCH(("[BSH]"),(I13))))</formula>
    </cfRule>
  </conditionalFormatting>
  <conditionalFormatting sqref="I13">
    <cfRule type="containsText" dxfId="1" priority="175" operator="containsText" text="[EH]">
      <formula>NOT(ISERROR(SEARCH(("[EH]"),(I13))))</formula>
    </cfRule>
  </conditionalFormatting>
  <conditionalFormatting sqref="I13">
    <cfRule type="containsText" dxfId="1" priority="176" operator="containsText" text="[RUM]">
      <formula>NOT(ISERROR(SEARCH(("[RUM]"),(I13))))</formula>
    </cfRule>
  </conditionalFormatting>
  <conditionalFormatting sqref="I13">
    <cfRule type="containsText" dxfId="3" priority="177" operator="containsText" text="[ECO]">
      <formula>NOT(ISERROR(SEARCH(("[ECO]"),(I13))))</formula>
    </cfRule>
  </conditionalFormatting>
  <conditionalFormatting sqref="I13">
    <cfRule type="containsText" dxfId="1" priority="178" operator="containsText" text="[MAH]">
      <formula>NOT(ISERROR(SEARCH(("[MAH]"),(I13))))</formula>
    </cfRule>
  </conditionalFormatting>
  <conditionalFormatting sqref="I13">
    <cfRule type="containsText" dxfId="1" priority="179" operator="containsText" text="[DD]">
      <formula>NOT(ISERROR(SEARCH(("[DD]"),(I13))))</formula>
    </cfRule>
  </conditionalFormatting>
  <conditionalFormatting sqref="I13">
    <cfRule type="containsText" dxfId="1" priority="180" operator="containsText" text="[JI]">
      <formula>NOT(ISERROR(SEARCH(("[JI]"),(I13))))</formula>
    </cfRule>
  </conditionalFormatting>
  <conditionalFormatting sqref="I13">
    <cfRule type="containsText" dxfId="1" priority="181" operator="containsText" text="[AIM]">
      <formula>NOT(ISERROR(SEARCH(("[AIM]"),(I13))))</formula>
    </cfRule>
  </conditionalFormatting>
  <conditionalFormatting sqref="D18">
    <cfRule type="containsText" dxfId="3" priority="182" operator="containsText" text="ENG">
      <formula>NOT(ISERROR(SEARCH(("ENG"),(D18))))</formula>
    </cfRule>
  </conditionalFormatting>
  <conditionalFormatting sqref="D18">
    <cfRule type="containsText" dxfId="1" priority="183" operator="containsText" text="[MAR]">
      <formula>NOT(ISERROR(SEARCH(("[MAR]"),(D18))))</formula>
    </cfRule>
  </conditionalFormatting>
  <conditionalFormatting sqref="D18">
    <cfRule type="containsText" dxfId="1" priority="184" operator="containsText" text="[SKC]">
      <formula>NOT(ISERROR(SEARCH(("[SKC]"),(D18))))</formula>
    </cfRule>
  </conditionalFormatting>
  <conditionalFormatting sqref="D18">
    <cfRule type="containsText" dxfId="1" priority="185" operator="containsText" text="CHE-1262">
      <formula>NOT(ISERROR(SEARCH(("CHE-1262"),(D18))))</formula>
    </cfRule>
  </conditionalFormatting>
  <conditionalFormatting sqref="D18">
    <cfRule type="containsText" dxfId="1" priority="186" operator="containsText" text="[NIM]">
      <formula>NOT(ISERROR(SEARCH(("[NIM]"),(D18))))</formula>
    </cfRule>
  </conditionalFormatting>
  <conditionalFormatting sqref="D18">
    <cfRule type="containsText" dxfId="3" priority="187" operator="containsText" text="BAN">
      <formula>NOT(ISERROR(SEARCH(("BAN"),(D18))))</formula>
    </cfRule>
  </conditionalFormatting>
  <conditionalFormatting sqref="D18">
    <cfRule type="containsText" dxfId="1" priority="188" operator="containsText" text="[BSH]">
      <formula>NOT(ISERROR(SEARCH(("[BSH]"),(D18))))</formula>
    </cfRule>
  </conditionalFormatting>
  <conditionalFormatting sqref="D18">
    <cfRule type="containsText" dxfId="1" priority="189" operator="containsText" text="[EH]">
      <formula>NOT(ISERROR(SEARCH(("[EH]"),(D18))))</formula>
    </cfRule>
  </conditionalFormatting>
  <conditionalFormatting sqref="D18">
    <cfRule type="containsText" dxfId="1" priority="190" operator="containsText" text="[RUM]">
      <formula>NOT(ISERROR(SEARCH(("[RUM]"),(D18))))</formula>
    </cfRule>
  </conditionalFormatting>
  <conditionalFormatting sqref="D18">
    <cfRule type="containsText" dxfId="3" priority="191" operator="containsText" text="[ECO]">
      <formula>NOT(ISERROR(SEARCH(("[ECO]"),(D18))))</formula>
    </cfRule>
  </conditionalFormatting>
  <conditionalFormatting sqref="D18">
    <cfRule type="containsText" dxfId="1" priority="192" operator="containsText" text="[MAH]">
      <formula>NOT(ISERROR(SEARCH(("[MAH]"),(D18))))</formula>
    </cfRule>
  </conditionalFormatting>
  <conditionalFormatting sqref="D18">
    <cfRule type="containsText" dxfId="1" priority="193" operator="containsText" text="[DD]">
      <formula>NOT(ISERROR(SEARCH(("[DD]"),(D18))))</formula>
    </cfRule>
  </conditionalFormatting>
  <conditionalFormatting sqref="D18">
    <cfRule type="containsText" dxfId="1" priority="194" operator="containsText" text="[JI]">
      <formula>NOT(ISERROR(SEARCH(("[JI]"),(D18))))</formula>
    </cfRule>
  </conditionalFormatting>
  <conditionalFormatting sqref="D18">
    <cfRule type="containsText" dxfId="1" priority="195" operator="containsText" text="[AIM]">
      <formula>NOT(ISERROR(SEARCH(("[AIM]"),(D18))))</formula>
    </cfRule>
  </conditionalFormatting>
  <conditionalFormatting sqref="D18">
    <cfRule type="containsText" dxfId="2" priority="196" operator="containsText" text="[GR]">
      <formula>NOT(ISERROR(SEARCH(("[GR]"),(D18))))</formula>
    </cfRule>
  </conditionalFormatting>
  <conditionalFormatting sqref="D14:E14">
    <cfRule type="containsText" dxfId="1" priority="197" operator="containsText" text="[GR]">
      <formula>NOT(ISERROR(SEARCH(("[GR]"),(D14))))</formula>
    </cfRule>
  </conditionalFormatting>
  <conditionalFormatting sqref="D14:E14">
    <cfRule type="containsText" dxfId="1" priority="198" operator="containsText" text="[KIM]">
      <formula>NOT(ISERROR(SEARCH(("[KIM]"),(D14))))</formula>
    </cfRule>
  </conditionalFormatting>
  <conditionalFormatting sqref="D14:E14">
    <cfRule type="containsText" dxfId="1" priority="199" operator="containsText" text="[AU]">
      <formula>NOT(ISERROR(SEARCH(("[AU]"),(D14))))</formula>
    </cfRule>
  </conditionalFormatting>
  <conditionalFormatting sqref="H8 F10 E11 D14:E14">
    <cfRule type="containsText" dxfId="1" priority="200" operator="containsText" text="[IFF]">
      <formula>NOT(ISERROR(SEARCH(("[IFF]"),(H8))))</formula>
    </cfRule>
  </conditionalFormatting>
  <conditionalFormatting sqref="D14:E14">
    <cfRule type="containsText" dxfId="1" priority="201" operator="containsText" text="[AT]">
      <formula>NOT(ISERROR(SEARCH(("[AT]"),(D14))))</formula>
    </cfRule>
  </conditionalFormatting>
  <conditionalFormatting sqref="D14:E14">
    <cfRule type="containsText" dxfId="1" priority="202" operator="containsText" text="[NEW1]">
      <formula>NOT(ISERROR(SEARCH(("[NEW1]"),(D14))))</formula>
    </cfRule>
  </conditionalFormatting>
  <conditionalFormatting sqref="D14:E14">
    <cfRule type="containsText" dxfId="1" priority="203" operator="containsText" text="[MKS]">
      <formula>NOT(ISERROR(SEARCH(("[MKS]"),(D14))))</formula>
    </cfRule>
  </conditionalFormatting>
  <conditionalFormatting sqref="D14:E14">
    <cfRule type="containsText" dxfId="1" priority="204" operator="containsText" text="[DMA]">
      <formula>NOT(ISERROR(SEARCH(("[DMA]"),(D14))))</formula>
    </cfRule>
  </conditionalFormatting>
  <conditionalFormatting sqref="D14:E14">
    <cfRule type="containsText" dxfId="1" priority="205" operator="containsText" text="[NIS]">
      <formula>NOT(ISERROR(SEARCH(("[NIS]"),(D14))))</formula>
    </cfRule>
  </conditionalFormatting>
  <conditionalFormatting sqref="D14:E14">
    <cfRule type="containsText" dxfId="1" priority="206" operator="containsText" text="[PRC]">
      <formula>NOT(ISERROR(SEARCH(("[PRC]"),(D14))))</formula>
    </cfRule>
  </conditionalFormatting>
  <conditionalFormatting sqref="D14:E14 E16 I19">
    <cfRule type="containsText" dxfId="1" priority="207" operator="containsText" text="[AIM]">
      <formula>NOT(ISERROR(SEARCH(("[AIM]"),(D14))))</formula>
    </cfRule>
  </conditionalFormatting>
  <conditionalFormatting sqref="D14:E14 E16 I19">
    <cfRule type="containsText" dxfId="1" priority="208" operator="containsText" text="[JI]">
      <formula>NOT(ISERROR(SEARCH(("[JI]"),(D14))))</formula>
    </cfRule>
  </conditionalFormatting>
  <conditionalFormatting sqref="D14:E14 E16 I19">
    <cfRule type="containsText" dxfId="1" priority="209" operator="containsText" text="[DD]">
      <formula>NOT(ISERROR(SEARCH(("[DD]"),(D14))))</formula>
    </cfRule>
  </conditionalFormatting>
  <conditionalFormatting sqref="D14:E14 E16 I19">
    <cfRule type="containsText" dxfId="1" priority="210" operator="containsText" text="[MAH]">
      <formula>NOT(ISERROR(SEARCH(("[MAH]"),(D14))))</formula>
    </cfRule>
  </conditionalFormatting>
  <conditionalFormatting sqref="D14:E14 E16 I19">
    <cfRule type="containsText" dxfId="3" priority="211" operator="containsText" text="[ECO]">
      <formula>NOT(ISERROR(SEARCH(("[ECO]"),(D14))))</formula>
    </cfRule>
  </conditionalFormatting>
  <conditionalFormatting sqref="D14:E14 E16 I19">
    <cfRule type="containsText" dxfId="1" priority="212" operator="containsText" text="[RUM]">
      <formula>NOT(ISERROR(SEARCH(("[RUM]"),(D14))))</formula>
    </cfRule>
  </conditionalFormatting>
  <conditionalFormatting sqref="D14:E14 E16 I19">
    <cfRule type="containsText" dxfId="1" priority="213" operator="containsText" text="[EH]">
      <formula>NOT(ISERROR(SEARCH(("[EH]"),(D14))))</formula>
    </cfRule>
  </conditionalFormatting>
  <conditionalFormatting sqref="D14:E14 E16 I19">
    <cfRule type="containsText" dxfId="1" priority="214" operator="containsText" text="[BSH]">
      <formula>NOT(ISERROR(SEARCH(("[BSH]"),(D14))))</formula>
    </cfRule>
  </conditionalFormatting>
  <conditionalFormatting sqref="D14:E14 E16 I19">
    <cfRule type="containsText" dxfId="3" priority="215" operator="containsText" text="BAN">
      <formula>NOT(ISERROR(SEARCH(("BAN"),(D14))))</formula>
    </cfRule>
  </conditionalFormatting>
  <conditionalFormatting sqref="D14:E14 E16 I19">
    <cfRule type="containsText" dxfId="1" priority="216" operator="containsText" text="[NIM]">
      <formula>NOT(ISERROR(SEARCH(("[NIM]"),(D14))))</formula>
    </cfRule>
  </conditionalFormatting>
  <conditionalFormatting sqref="D14:E14 E16 I19">
    <cfRule type="containsText" dxfId="1" priority="217" operator="containsText" text="CHE-1262">
      <formula>NOT(ISERROR(SEARCH(("CHE-1262"),(D14))))</formula>
    </cfRule>
  </conditionalFormatting>
  <conditionalFormatting sqref="D14:E14 E16 I19">
    <cfRule type="containsText" dxfId="1" priority="218" operator="containsText" text="[SKC]">
      <formula>NOT(ISERROR(SEARCH(("[SKC]"),(D14))))</formula>
    </cfRule>
  </conditionalFormatting>
  <conditionalFormatting sqref="D14:E14 E16 I19">
    <cfRule type="containsText" dxfId="1" priority="219" operator="containsText" text="[MAR]">
      <formula>NOT(ISERROR(SEARCH(("[MAR]"),(D14))))</formula>
    </cfRule>
  </conditionalFormatting>
  <conditionalFormatting sqref="D14:E14 E16 I19">
    <cfRule type="containsText" dxfId="3" priority="220" operator="containsText" text="ENG">
      <formula>NOT(ISERROR(SEARCH(("ENG"),(D14))))</formula>
    </cfRule>
  </conditionalFormatting>
  <conditionalFormatting sqref="D14:E14 E16 I19">
    <cfRule type="containsText" dxfId="2" priority="221" operator="containsText" text="[GR]">
      <formula>NOT(ISERROR(SEARCH(("[GR]"),(D14))))</formula>
    </cfRule>
  </conditionalFormatting>
  <conditionalFormatting sqref="D14">
    <cfRule type="containsText" dxfId="3" priority="222" operator="containsText" text="ENG">
      <formula>NOT(ISERROR(SEARCH(("ENG"),(D14))))</formula>
    </cfRule>
  </conditionalFormatting>
  <conditionalFormatting sqref="D14">
    <cfRule type="containsText" dxfId="1" priority="223" operator="containsText" text="[MAR]">
      <formula>NOT(ISERROR(SEARCH(("[MAR]"),(D14))))</formula>
    </cfRule>
  </conditionalFormatting>
  <conditionalFormatting sqref="D14">
    <cfRule type="containsText" dxfId="1" priority="224" operator="containsText" text="[SKC]">
      <formula>NOT(ISERROR(SEARCH(("[SKC]"),(D14))))</formula>
    </cfRule>
  </conditionalFormatting>
  <conditionalFormatting sqref="D14">
    <cfRule type="containsText" dxfId="1" priority="225" operator="containsText" text="CHE-1262">
      <formula>NOT(ISERROR(SEARCH(("CHE-1262"),(D14))))</formula>
    </cfRule>
  </conditionalFormatting>
  <conditionalFormatting sqref="D14">
    <cfRule type="containsText" dxfId="1" priority="226" operator="containsText" text="[NIM]">
      <formula>NOT(ISERROR(SEARCH(("[NIM]"),(D14))))</formula>
    </cfRule>
  </conditionalFormatting>
  <conditionalFormatting sqref="D14">
    <cfRule type="containsText" dxfId="3" priority="227" operator="containsText" text="BAN">
      <formula>NOT(ISERROR(SEARCH(("BAN"),(D14))))</formula>
    </cfRule>
  </conditionalFormatting>
  <conditionalFormatting sqref="D14">
    <cfRule type="containsText" dxfId="1" priority="228" operator="containsText" text="[BSH]">
      <formula>NOT(ISERROR(SEARCH(("[BSH]"),(D14))))</formula>
    </cfRule>
  </conditionalFormatting>
  <conditionalFormatting sqref="D14">
    <cfRule type="containsText" dxfId="1" priority="229" operator="containsText" text="[EH]">
      <formula>NOT(ISERROR(SEARCH(("[EH]"),(D14))))</formula>
    </cfRule>
  </conditionalFormatting>
  <conditionalFormatting sqref="D14">
    <cfRule type="containsText" dxfId="1" priority="230" operator="containsText" text="[RUM]">
      <formula>NOT(ISERROR(SEARCH(("[RUM]"),(D14))))</formula>
    </cfRule>
  </conditionalFormatting>
  <conditionalFormatting sqref="D14">
    <cfRule type="containsText" dxfId="3" priority="231" operator="containsText" text="[ECO]">
      <formula>NOT(ISERROR(SEARCH(("[ECO]"),(D14))))</formula>
    </cfRule>
  </conditionalFormatting>
  <conditionalFormatting sqref="D14">
    <cfRule type="containsText" dxfId="1" priority="232" operator="containsText" text="[MAH]">
      <formula>NOT(ISERROR(SEARCH(("[MAH]"),(D14))))</formula>
    </cfRule>
  </conditionalFormatting>
  <conditionalFormatting sqref="D14">
    <cfRule type="containsText" dxfId="1" priority="233" operator="containsText" text="[DD]">
      <formula>NOT(ISERROR(SEARCH(("[DD]"),(D14))))</formula>
    </cfRule>
  </conditionalFormatting>
  <conditionalFormatting sqref="D14">
    <cfRule type="containsText" dxfId="1" priority="234" operator="containsText" text="[JI]">
      <formula>NOT(ISERROR(SEARCH(("[JI]"),(D14))))</formula>
    </cfRule>
  </conditionalFormatting>
  <conditionalFormatting sqref="D14">
    <cfRule type="containsText" dxfId="1" priority="235" operator="containsText" text="[AIM]">
      <formula>NOT(ISERROR(SEARCH(("[AIM]"),(D14))))</formula>
    </cfRule>
  </conditionalFormatting>
  <conditionalFormatting sqref="D14">
    <cfRule type="containsText" dxfId="1" priority="236" operator="containsText" text="[JC]">
      <formula>NOT(ISERROR(SEARCH(("[JC]"),(D14))))</formula>
    </cfRule>
  </conditionalFormatting>
  <conditionalFormatting sqref="D14">
    <cfRule type="containsText" dxfId="1" priority="237" operator="containsText" text="[FNN]">
      <formula>NOT(ISERROR(SEARCH(("[FNN]"),(D14))))</formula>
    </cfRule>
  </conditionalFormatting>
  <conditionalFormatting sqref="E28">
    <cfRule type="containsText" dxfId="3" priority="238" operator="containsText" text="ENG">
      <formula>NOT(ISERROR(SEARCH(("ENG"),(E28))))</formula>
    </cfRule>
  </conditionalFormatting>
  <conditionalFormatting sqref="E28">
    <cfRule type="containsText" dxfId="1" priority="239" operator="containsText" text="[MAR]">
      <formula>NOT(ISERROR(SEARCH(("[MAR]"),(E28))))</formula>
    </cfRule>
  </conditionalFormatting>
  <conditionalFormatting sqref="E28">
    <cfRule type="containsText" dxfId="1" priority="240" operator="containsText" text="[SKC]">
      <formula>NOT(ISERROR(SEARCH(("[SKC]"),(E28))))</formula>
    </cfRule>
  </conditionalFormatting>
  <conditionalFormatting sqref="E28">
    <cfRule type="containsText" dxfId="1" priority="241" operator="containsText" text="CHE-1262">
      <formula>NOT(ISERROR(SEARCH(("CHE-1262"),(E28))))</formula>
    </cfRule>
  </conditionalFormatting>
  <conditionalFormatting sqref="E28">
    <cfRule type="containsText" dxfId="1" priority="242" operator="containsText" text="[NIM]">
      <formula>NOT(ISERROR(SEARCH(("[NIM]"),(E28))))</formula>
    </cfRule>
  </conditionalFormatting>
  <conditionalFormatting sqref="E28">
    <cfRule type="containsText" dxfId="1" priority="243" operator="containsText" text="[GR]">
      <formula>NOT(ISERROR(SEARCH(("[GR]"),(E28))))</formula>
    </cfRule>
  </conditionalFormatting>
  <conditionalFormatting sqref="E28">
    <cfRule type="containsText" dxfId="3" priority="244" operator="containsText" text="BAN">
      <formula>NOT(ISERROR(SEARCH(("BAN"),(E28))))</formula>
    </cfRule>
  </conditionalFormatting>
  <conditionalFormatting sqref="E28">
    <cfRule type="containsText" dxfId="1" priority="245" operator="containsText" text="[BSH]">
      <formula>NOT(ISERROR(SEARCH(("[BSH]"),(E28))))</formula>
    </cfRule>
  </conditionalFormatting>
  <conditionalFormatting sqref="E28">
    <cfRule type="containsText" dxfId="1" priority="246" operator="containsText" text="[EH]">
      <formula>NOT(ISERROR(SEARCH(("[EH]"),(E28))))</formula>
    </cfRule>
  </conditionalFormatting>
  <conditionalFormatting sqref="E28">
    <cfRule type="containsText" dxfId="1" priority="247" operator="containsText" text="[RUM]">
      <formula>NOT(ISERROR(SEARCH(("[RUM]"),(E28))))</formula>
    </cfRule>
  </conditionalFormatting>
  <conditionalFormatting sqref="E28">
    <cfRule type="containsText" dxfId="3" priority="248" operator="containsText" text="[ECO]">
      <formula>NOT(ISERROR(SEARCH(("[ECO]"),(E28))))</formula>
    </cfRule>
  </conditionalFormatting>
  <conditionalFormatting sqref="E28">
    <cfRule type="containsText" dxfId="1" priority="249" operator="containsText" text="[MAH]">
      <formula>NOT(ISERROR(SEARCH(("[MAH]"),(E28))))</formula>
    </cfRule>
  </conditionalFormatting>
  <conditionalFormatting sqref="E28">
    <cfRule type="containsText" dxfId="1" priority="250" operator="containsText" text="[DD]">
      <formula>NOT(ISERROR(SEARCH(("[DD]"),(E28))))</formula>
    </cfRule>
  </conditionalFormatting>
  <conditionalFormatting sqref="E28">
    <cfRule type="containsText" dxfId="1" priority="251" operator="containsText" text="[JI]">
      <formula>NOT(ISERROR(SEARCH(("[JI]"),(E28))))</formula>
    </cfRule>
  </conditionalFormatting>
  <conditionalFormatting sqref="E28">
    <cfRule type="containsText" dxfId="1" priority="252" operator="containsText" text="[NEW1]">
      <formula>NOT(ISERROR(SEARCH(("[NEW1]"),(E28))))</formula>
    </cfRule>
  </conditionalFormatting>
  <conditionalFormatting sqref="E28">
    <cfRule type="containsText" dxfId="1" priority="253" operator="containsText" text="[AIM]">
      <formula>NOT(ISERROR(SEARCH(("[AIM]"),(E28))))</formula>
    </cfRule>
  </conditionalFormatting>
  <conditionalFormatting sqref="E28">
    <cfRule type="containsText" dxfId="3" priority="254" operator="containsText" text="ENG">
      <formula>NOT(ISERROR(SEARCH(("ENG"),(E28))))</formula>
    </cfRule>
  </conditionalFormatting>
  <conditionalFormatting sqref="E28">
    <cfRule type="containsText" dxfId="1" priority="255" operator="containsText" text="[MAR]">
      <formula>NOT(ISERROR(SEARCH(("[MAR]"),(E28))))</formula>
    </cfRule>
  </conditionalFormatting>
  <conditionalFormatting sqref="E28">
    <cfRule type="containsText" dxfId="1" priority="256" operator="containsText" text="[SKC]">
      <formula>NOT(ISERROR(SEARCH(("[SKC]"),(E28))))</formula>
    </cfRule>
  </conditionalFormatting>
  <conditionalFormatting sqref="E28">
    <cfRule type="containsText" dxfId="1" priority="257" operator="containsText" text="CHE-1262">
      <formula>NOT(ISERROR(SEARCH(("CHE-1262"),(E28))))</formula>
    </cfRule>
  </conditionalFormatting>
  <conditionalFormatting sqref="E28">
    <cfRule type="containsText" dxfId="1" priority="258" operator="containsText" text="[NIM]">
      <formula>NOT(ISERROR(SEARCH(("[NIM]"),(E28))))</formula>
    </cfRule>
  </conditionalFormatting>
  <conditionalFormatting sqref="E28">
    <cfRule type="containsText" dxfId="1" priority="259" operator="containsText" text="[GR]">
      <formula>NOT(ISERROR(SEARCH(("[GR]"),(E28))))</formula>
    </cfRule>
  </conditionalFormatting>
  <conditionalFormatting sqref="E28">
    <cfRule type="containsText" dxfId="3" priority="260" operator="containsText" text="BAN">
      <formula>NOT(ISERROR(SEARCH(("BAN"),(E28))))</formula>
    </cfRule>
  </conditionalFormatting>
  <conditionalFormatting sqref="E28">
    <cfRule type="containsText" dxfId="1" priority="261" operator="containsText" text="[BSH]">
      <formula>NOT(ISERROR(SEARCH(("[BSH]"),(E28))))</formula>
    </cfRule>
  </conditionalFormatting>
  <conditionalFormatting sqref="E28">
    <cfRule type="containsText" dxfId="1" priority="262" operator="containsText" text="[EH]">
      <formula>NOT(ISERROR(SEARCH(("[EH]"),(E28))))</formula>
    </cfRule>
  </conditionalFormatting>
  <conditionalFormatting sqref="E28">
    <cfRule type="containsText" dxfId="1" priority="263" operator="containsText" text="[RUM]">
      <formula>NOT(ISERROR(SEARCH(("[RUM]"),(E28))))</formula>
    </cfRule>
  </conditionalFormatting>
  <conditionalFormatting sqref="E28">
    <cfRule type="containsText" dxfId="3" priority="264" operator="containsText" text="[ECO]">
      <formula>NOT(ISERROR(SEARCH(("[ECO]"),(E28))))</formula>
    </cfRule>
  </conditionalFormatting>
  <conditionalFormatting sqref="E28">
    <cfRule type="containsText" dxfId="1" priority="265" operator="containsText" text="[MAH]">
      <formula>NOT(ISERROR(SEARCH(("[MAH]"),(E28))))</formula>
    </cfRule>
  </conditionalFormatting>
  <conditionalFormatting sqref="E28">
    <cfRule type="containsText" dxfId="1" priority="266" operator="containsText" text="[DD]">
      <formula>NOT(ISERROR(SEARCH(("[DD]"),(E28))))</formula>
    </cfRule>
  </conditionalFormatting>
  <conditionalFormatting sqref="E28">
    <cfRule type="containsText" dxfId="1" priority="267" operator="containsText" text="[JI]">
      <formula>NOT(ISERROR(SEARCH(("[JI]"),(E28))))</formula>
    </cfRule>
  </conditionalFormatting>
  <conditionalFormatting sqref="E28">
    <cfRule type="containsText" dxfId="1" priority="268" operator="containsText" text="[IFF]">
      <formula>NOT(ISERROR(SEARCH(("[IFF]"),(E28))))</formula>
    </cfRule>
  </conditionalFormatting>
  <conditionalFormatting sqref="E28">
    <cfRule type="containsText" dxfId="1" priority="269" operator="containsText" text="[NEW1]">
      <formula>NOT(ISERROR(SEARCH(("[NEW1]"),(E28))))</formula>
    </cfRule>
  </conditionalFormatting>
  <conditionalFormatting sqref="E28">
    <cfRule type="containsText" dxfId="1" priority="270" operator="containsText" text="[AIM]">
      <formula>NOT(ISERROR(SEARCH(("[AIM]"),(E28))))</formula>
    </cfRule>
  </conditionalFormatting>
  <conditionalFormatting sqref="E28">
    <cfRule type="containsText" dxfId="1" priority="271" operator="containsText" text="[MAH]">
      <formula>NOT(ISERROR(SEARCH(("[MAH]"),(E28))))</formula>
    </cfRule>
  </conditionalFormatting>
  <conditionalFormatting sqref="E28">
    <cfRule type="containsText" dxfId="3" priority="272" operator="containsText" text="ENG">
      <formula>NOT(ISERROR(SEARCH(("ENG"),(E28))))</formula>
    </cfRule>
  </conditionalFormatting>
  <conditionalFormatting sqref="E28">
    <cfRule type="containsText" dxfId="1" priority="273" operator="containsText" text="[MAR]">
      <formula>NOT(ISERROR(SEARCH(("[MAR]"),(E28))))</formula>
    </cfRule>
  </conditionalFormatting>
  <conditionalFormatting sqref="E28">
    <cfRule type="containsText" dxfId="1" priority="274" operator="containsText" text="[SKC]">
      <formula>NOT(ISERROR(SEARCH(("[SKC]"),(E28))))</formula>
    </cfRule>
  </conditionalFormatting>
  <conditionalFormatting sqref="E28">
    <cfRule type="containsText" dxfId="1" priority="275" operator="containsText" text="CHE-1262">
      <formula>NOT(ISERROR(SEARCH(("CHE-1262"),(E28))))</formula>
    </cfRule>
  </conditionalFormatting>
  <conditionalFormatting sqref="E28">
    <cfRule type="containsText" dxfId="1" priority="276" operator="containsText" text="[NIM]">
      <formula>NOT(ISERROR(SEARCH(("[NIM]"),(E28))))</formula>
    </cfRule>
  </conditionalFormatting>
  <conditionalFormatting sqref="E28">
    <cfRule type="containsText" dxfId="3" priority="277" operator="containsText" text="BAN">
      <formula>NOT(ISERROR(SEARCH(("BAN"),(E28))))</formula>
    </cfRule>
  </conditionalFormatting>
  <conditionalFormatting sqref="E28">
    <cfRule type="containsText" dxfId="1" priority="278" operator="containsText" text="[BSH]">
      <formula>NOT(ISERROR(SEARCH(("[BSH]"),(E28))))</formula>
    </cfRule>
  </conditionalFormatting>
  <conditionalFormatting sqref="E28">
    <cfRule type="containsText" dxfId="1" priority="279" operator="containsText" text="[EH]">
      <formula>NOT(ISERROR(SEARCH(("[EH]"),(E28))))</formula>
    </cfRule>
  </conditionalFormatting>
  <conditionalFormatting sqref="E28">
    <cfRule type="containsText" dxfId="1" priority="280" operator="containsText" text="[RUM]">
      <formula>NOT(ISERROR(SEARCH(("[RUM]"),(E28))))</formula>
    </cfRule>
  </conditionalFormatting>
  <conditionalFormatting sqref="E28">
    <cfRule type="containsText" dxfId="3" priority="281" operator="containsText" text="[ECO]">
      <formula>NOT(ISERROR(SEARCH(("[ECO]"),(E28))))</formula>
    </cfRule>
  </conditionalFormatting>
  <conditionalFormatting sqref="E28">
    <cfRule type="containsText" dxfId="1" priority="282" operator="containsText" text="[MAH]">
      <formula>NOT(ISERROR(SEARCH(("[MAH]"),(E28))))</formula>
    </cfRule>
  </conditionalFormatting>
  <conditionalFormatting sqref="E28">
    <cfRule type="containsText" dxfId="1" priority="283" operator="containsText" text="[DD]">
      <formula>NOT(ISERROR(SEARCH(("[DD]"),(E28))))</formula>
    </cfRule>
  </conditionalFormatting>
  <conditionalFormatting sqref="E28">
    <cfRule type="containsText" dxfId="1" priority="284" operator="containsText" text="[JI]">
      <formula>NOT(ISERROR(SEARCH(("[JI]"),(E28))))</formula>
    </cfRule>
  </conditionalFormatting>
  <conditionalFormatting sqref="E28">
    <cfRule type="containsText" dxfId="1" priority="285" operator="containsText" text="[AIM]">
      <formula>NOT(ISERROR(SEARCH(("[AIM]"),(E28))))</formula>
    </cfRule>
  </conditionalFormatting>
  <conditionalFormatting sqref="E28">
    <cfRule type="containsText" dxfId="2" priority="286" operator="containsText" text="[GR]">
      <formula>NOT(ISERROR(SEARCH(("[GR]"),(E28))))</formula>
    </cfRule>
  </conditionalFormatting>
  <conditionalFormatting sqref="I44">
    <cfRule type="containsText" dxfId="1" priority="287" operator="containsText" text="[MAR]">
      <formula>NOT(ISERROR(SEARCH(("[MAR]"),(I44))))</formula>
    </cfRule>
  </conditionalFormatting>
  <conditionalFormatting sqref="I44">
    <cfRule type="containsText" dxfId="1" priority="288" operator="containsText" text="[SKC]">
      <formula>NOT(ISERROR(SEARCH(("[SKC]"),(I44))))</formula>
    </cfRule>
  </conditionalFormatting>
  <conditionalFormatting sqref="I44">
    <cfRule type="containsText" dxfId="1" priority="289" operator="containsText" text="[NIM]">
      <formula>NOT(ISERROR(SEARCH(("[NIM]"),(I44))))</formula>
    </cfRule>
  </conditionalFormatting>
  <conditionalFormatting sqref="I44">
    <cfRule type="containsText" dxfId="3" priority="290" operator="containsText" text="BAN">
      <formula>NOT(ISERROR(SEARCH(("BAN"),(I44))))</formula>
    </cfRule>
  </conditionalFormatting>
  <conditionalFormatting sqref="I44">
    <cfRule type="containsText" dxfId="1" priority="291" operator="containsText" text="[BSH]">
      <formula>NOT(ISERROR(SEARCH(("[BSH]"),(I44))))</formula>
    </cfRule>
  </conditionalFormatting>
  <conditionalFormatting sqref="I44">
    <cfRule type="containsText" dxfId="1" priority="292" operator="containsText" text="[EH]">
      <formula>NOT(ISERROR(SEARCH(("[EH]"),(I44))))</formula>
    </cfRule>
  </conditionalFormatting>
  <conditionalFormatting sqref="I44">
    <cfRule type="containsText" dxfId="1" priority="293" operator="containsText" text="[RUM]">
      <formula>NOT(ISERROR(SEARCH(("[RUM]"),(I44))))</formula>
    </cfRule>
  </conditionalFormatting>
  <conditionalFormatting sqref="I44">
    <cfRule type="containsText" dxfId="3" priority="294" operator="containsText" text="[ECO]">
      <formula>NOT(ISERROR(SEARCH(("[ECO]"),(I44))))</formula>
    </cfRule>
  </conditionalFormatting>
  <conditionalFormatting sqref="I44">
    <cfRule type="containsText" dxfId="1" priority="295" operator="containsText" text="[MAH]">
      <formula>NOT(ISERROR(SEARCH(("[MAH]"),(I44))))</formula>
    </cfRule>
  </conditionalFormatting>
  <conditionalFormatting sqref="I44">
    <cfRule type="containsText" dxfId="1" priority="296" operator="containsText" text="[DD]">
      <formula>NOT(ISERROR(SEARCH(("[DD]"),(I44))))</formula>
    </cfRule>
  </conditionalFormatting>
  <conditionalFormatting sqref="I44">
    <cfRule type="containsText" dxfId="1" priority="297" operator="containsText" text="[JI]">
      <formula>NOT(ISERROR(SEARCH(("[JI]"),(I44))))</formula>
    </cfRule>
  </conditionalFormatting>
  <conditionalFormatting sqref="I44">
    <cfRule type="containsText" dxfId="1" priority="298" operator="containsText" text="[AIM]">
      <formula>NOT(ISERROR(SEARCH(("[AIM]"),(I44))))</formula>
    </cfRule>
  </conditionalFormatting>
  <conditionalFormatting sqref="I44">
    <cfRule type="containsText" dxfId="3" priority="299" operator="containsText" text="ENG">
      <formula>NOT(ISERROR(SEARCH(("ENG"),(I44))))</formula>
    </cfRule>
  </conditionalFormatting>
  <conditionalFormatting sqref="I44">
    <cfRule type="containsText" dxfId="1" priority="300" operator="containsText" text="CHE-1262">
      <formula>NOT(ISERROR(SEARCH(("CHE-1262"),(I44))))</formula>
    </cfRule>
  </conditionalFormatting>
  <conditionalFormatting sqref="I44">
    <cfRule type="containsText" dxfId="1" priority="301" operator="containsText" text="[JC]">
      <formula>NOT(ISERROR(SEARCH(("[JC]"),(I44))))</formula>
    </cfRule>
  </conditionalFormatting>
  <conditionalFormatting sqref="I44">
    <cfRule type="containsText" dxfId="1" priority="302" operator="containsText" text="[FNN]">
      <formula>NOT(ISERROR(SEARCH(("[FNN]"),(I44))))</formula>
    </cfRule>
  </conditionalFormatting>
  <conditionalFormatting sqref="I44">
    <cfRule type="containsText" dxfId="1" priority="303" operator="containsText" text="[GR]">
      <formula>NOT(ISERROR(SEARCH(("[GR]"),(I44))))</formula>
    </cfRule>
  </conditionalFormatting>
  <conditionalFormatting sqref="I44">
    <cfRule type="containsText" dxfId="1" priority="304" operator="containsText" text="[KIM]">
      <formula>NOT(ISERROR(SEARCH(("[KIM]"),(I44))))</formula>
    </cfRule>
  </conditionalFormatting>
  <conditionalFormatting sqref="I44">
    <cfRule type="containsText" dxfId="1" priority="305" operator="containsText" text="[AU]">
      <formula>NOT(ISERROR(SEARCH(("[AU]"),(I44))))</formula>
    </cfRule>
  </conditionalFormatting>
  <conditionalFormatting sqref="I44">
    <cfRule type="containsText" dxfId="1" priority="306" operator="containsText" text="[IFF]">
      <formula>NOT(ISERROR(SEARCH(("[IFF]"),(I44))))</formula>
    </cfRule>
  </conditionalFormatting>
  <conditionalFormatting sqref="I44">
    <cfRule type="containsText" dxfId="1" priority="307" operator="containsText" text="[AT]">
      <formula>NOT(ISERROR(SEARCH(("[AT]"),(I44))))</formula>
    </cfRule>
  </conditionalFormatting>
  <conditionalFormatting sqref="I44">
    <cfRule type="containsText" dxfId="1" priority="308" operator="containsText" text="[MKS]">
      <formula>NOT(ISERROR(SEARCH(("[MKS]"),(I44))))</formula>
    </cfRule>
  </conditionalFormatting>
  <conditionalFormatting sqref="I44">
    <cfRule type="containsText" dxfId="1" priority="309" operator="containsText" text="[DMA]">
      <formula>NOT(ISERROR(SEARCH(("[DMA]"),(I44))))</formula>
    </cfRule>
  </conditionalFormatting>
  <conditionalFormatting sqref="I44">
    <cfRule type="containsText" dxfId="1" priority="310" operator="containsText" text="[NIS]">
      <formula>NOT(ISERROR(SEARCH(("[NIS]"),(I44))))</formula>
    </cfRule>
  </conditionalFormatting>
  <conditionalFormatting sqref="I44">
    <cfRule type="containsText" dxfId="1" priority="311" operator="containsText" text="[PRC]">
      <formula>NOT(ISERROR(SEARCH(("[PRC]"),(I44))))</formula>
    </cfRule>
  </conditionalFormatting>
  <conditionalFormatting sqref="I44">
    <cfRule type="containsText" dxfId="1" priority="312" operator="containsText" text="[NEW1]">
      <formula>NOT(ISERROR(SEARCH(("[NEW1]"),(I44))))</formula>
    </cfRule>
  </conditionalFormatting>
  <conditionalFormatting sqref="I44">
    <cfRule type="containsText" dxfId="3" priority="313" operator="containsText" text="ENG">
      <formula>NOT(ISERROR(SEARCH(("ENG"),(I44))))</formula>
    </cfRule>
  </conditionalFormatting>
  <conditionalFormatting sqref="I44">
    <cfRule type="containsText" dxfId="1" priority="314" operator="containsText" text="[MAR]">
      <formula>NOT(ISERROR(SEARCH(("[MAR]"),(I44))))</formula>
    </cfRule>
  </conditionalFormatting>
  <conditionalFormatting sqref="I44">
    <cfRule type="containsText" dxfId="1" priority="315" operator="containsText" text="[SKC]">
      <formula>NOT(ISERROR(SEARCH(("[SKC]"),(I44))))</formula>
    </cfRule>
  </conditionalFormatting>
  <conditionalFormatting sqref="I44">
    <cfRule type="containsText" dxfId="1" priority="316" operator="containsText" text="CHE-1262">
      <formula>NOT(ISERROR(SEARCH(("CHE-1262"),(I44))))</formula>
    </cfRule>
  </conditionalFormatting>
  <conditionalFormatting sqref="I44">
    <cfRule type="containsText" dxfId="1" priority="317" operator="containsText" text="[NIM]">
      <formula>NOT(ISERROR(SEARCH(("[NIM]"),(I44))))</formula>
    </cfRule>
  </conditionalFormatting>
  <conditionalFormatting sqref="I44">
    <cfRule type="containsText" dxfId="2" priority="318" operator="containsText" text="[GR]">
      <formula>NOT(ISERROR(SEARCH(("[GR]"),(I44))))</formula>
    </cfRule>
  </conditionalFormatting>
  <conditionalFormatting sqref="I44">
    <cfRule type="containsText" dxfId="3" priority="319" operator="containsText" text="BAN">
      <formula>NOT(ISERROR(SEARCH(("BAN"),(I44))))</formula>
    </cfRule>
  </conditionalFormatting>
  <conditionalFormatting sqref="I44">
    <cfRule type="containsText" dxfId="1" priority="320" operator="containsText" text="[BSH]">
      <formula>NOT(ISERROR(SEARCH(("[BSH]"),(I44))))</formula>
    </cfRule>
  </conditionalFormatting>
  <conditionalFormatting sqref="I44">
    <cfRule type="containsText" dxfId="1" priority="321" operator="containsText" text="[EH]">
      <formula>NOT(ISERROR(SEARCH(("[EH]"),(I44))))</formula>
    </cfRule>
  </conditionalFormatting>
  <conditionalFormatting sqref="I44">
    <cfRule type="containsText" dxfId="1" priority="322" operator="containsText" text="[RUM]">
      <formula>NOT(ISERROR(SEARCH(("[RUM]"),(I44))))</formula>
    </cfRule>
  </conditionalFormatting>
  <conditionalFormatting sqref="I44">
    <cfRule type="containsText" dxfId="3" priority="323" operator="containsText" text="[ECO]">
      <formula>NOT(ISERROR(SEARCH(("[ECO]"),(I44))))</formula>
    </cfRule>
  </conditionalFormatting>
  <conditionalFormatting sqref="I44">
    <cfRule type="containsText" dxfId="1" priority="324" operator="containsText" text="[MAH]">
      <formula>NOT(ISERROR(SEARCH(("[MAH]"),(I44))))</formula>
    </cfRule>
  </conditionalFormatting>
  <conditionalFormatting sqref="I44">
    <cfRule type="containsText" dxfId="1" priority="325" operator="containsText" text="[DD]">
      <formula>NOT(ISERROR(SEARCH(("[DD]"),(I44))))</formula>
    </cfRule>
  </conditionalFormatting>
  <conditionalFormatting sqref="I44">
    <cfRule type="containsText" dxfId="1" priority="326" operator="containsText" text="[JI]">
      <formula>NOT(ISERROR(SEARCH(("[JI]"),(I44))))</formula>
    </cfRule>
  </conditionalFormatting>
  <conditionalFormatting sqref="I44">
    <cfRule type="containsText" dxfId="1" priority="327" operator="containsText" text="[AIM]">
      <formula>NOT(ISERROR(SEARCH(("[AIM]"),(I44))))</formula>
    </cfRule>
  </conditionalFormatting>
  <conditionalFormatting sqref="I44">
    <cfRule type="containsText" dxfId="1" priority="328" operator="containsText" text="[JC]">
      <formula>NOT(ISERROR(SEARCH(("[JC]"),(I44))))</formula>
    </cfRule>
  </conditionalFormatting>
  <conditionalFormatting sqref="I44">
    <cfRule type="containsText" dxfId="1" priority="329" operator="containsText" text="[FNN]">
      <formula>NOT(ISERROR(SEARCH(("[FNN]"),(I44))))</formula>
    </cfRule>
  </conditionalFormatting>
  <conditionalFormatting sqref="I44">
    <cfRule type="containsText" dxfId="3" priority="330" operator="containsText" text="ENG">
      <formula>NOT(ISERROR(SEARCH(("ENG"),(I44))))</formula>
    </cfRule>
  </conditionalFormatting>
  <conditionalFormatting sqref="I44">
    <cfRule type="containsText" dxfId="1" priority="331" operator="containsText" text="[MAR]">
      <formula>NOT(ISERROR(SEARCH(("[MAR]"),(I44))))</formula>
    </cfRule>
  </conditionalFormatting>
  <conditionalFormatting sqref="I44">
    <cfRule type="containsText" dxfId="1" priority="332" operator="containsText" text="[SKC]">
      <formula>NOT(ISERROR(SEARCH(("[SKC]"),(I44))))</formula>
    </cfRule>
  </conditionalFormatting>
  <conditionalFormatting sqref="I44">
    <cfRule type="containsText" dxfId="1" priority="333" operator="containsText" text="CHE-1262">
      <formula>NOT(ISERROR(SEARCH(("CHE-1262"),(I44))))</formula>
    </cfRule>
  </conditionalFormatting>
  <conditionalFormatting sqref="I44">
    <cfRule type="containsText" dxfId="1" priority="334" operator="containsText" text="[NIM]">
      <formula>NOT(ISERROR(SEARCH(("[NIM]"),(I44))))</formula>
    </cfRule>
  </conditionalFormatting>
  <conditionalFormatting sqref="I44">
    <cfRule type="containsText" dxfId="1" priority="335" operator="containsText" text="[GR]">
      <formula>NOT(ISERROR(SEARCH(("[GR]"),(I44))))</formula>
    </cfRule>
  </conditionalFormatting>
  <conditionalFormatting sqref="I44">
    <cfRule type="containsText" dxfId="1" priority="336" operator="containsText" text="[BSH]">
      <formula>NOT(ISERROR(SEARCH(("[BSH]"),(I44))))</formula>
    </cfRule>
  </conditionalFormatting>
  <conditionalFormatting sqref="I44">
    <cfRule type="containsText" dxfId="1" priority="337" operator="containsText" text="[EH]">
      <formula>NOT(ISERROR(SEARCH(("[EH]"),(I44))))</formula>
    </cfRule>
  </conditionalFormatting>
  <conditionalFormatting sqref="I44">
    <cfRule type="containsText" dxfId="1" priority="338" operator="containsText" text="[RUM]">
      <formula>NOT(ISERROR(SEARCH(("[RUM]"),(I44))))</formula>
    </cfRule>
  </conditionalFormatting>
  <conditionalFormatting sqref="I44">
    <cfRule type="containsText" dxfId="3" priority="339" operator="containsText" text="BAN">
      <formula>NOT(ISERROR(SEARCH(("BAN"),(I44))))</formula>
    </cfRule>
  </conditionalFormatting>
  <conditionalFormatting sqref="I44">
    <cfRule type="containsText" dxfId="3" priority="340" operator="containsText" text="[ECO]">
      <formula>NOT(ISERROR(SEARCH(("[ECO]"),(I44))))</formula>
    </cfRule>
  </conditionalFormatting>
  <conditionalFormatting sqref="I44">
    <cfRule type="containsText" dxfId="1" priority="341" operator="containsText" text="[MAH]">
      <formula>NOT(ISERROR(SEARCH(("[MAH]"),(I44))))</formula>
    </cfRule>
  </conditionalFormatting>
  <conditionalFormatting sqref="I44">
    <cfRule type="containsText" dxfId="1" priority="342" operator="containsText" text="[DD]">
      <formula>NOT(ISERROR(SEARCH(("[DD]"),(I44))))</formula>
    </cfRule>
  </conditionalFormatting>
  <conditionalFormatting sqref="I44">
    <cfRule type="containsText" dxfId="1" priority="343" operator="containsText" text="[JI]">
      <formula>NOT(ISERROR(SEARCH(("[JI]"),(I44))))</formula>
    </cfRule>
  </conditionalFormatting>
  <conditionalFormatting sqref="I44">
    <cfRule type="containsText" dxfId="1" priority="344" operator="containsText" text="[AIM]">
      <formula>NOT(ISERROR(SEARCH(("[AIM]"),(I44))))</formula>
    </cfRule>
  </conditionalFormatting>
  <conditionalFormatting sqref="I44">
    <cfRule type="containsText" dxfId="2" priority="345" operator="containsText" text="[GR]">
      <formula>NOT(ISERROR(SEARCH(("[GR]"),(I44))))</formula>
    </cfRule>
  </conditionalFormatting>
  <conditionalFormatting sqref="I44">
    <cfRule type="containsText" dxfId="0" priority="346" operator="containsText" text="ENG">
      <formula>NOT(ISERROR(SEARCH(("ENG"),(I44))))</formula>
    </cfRule>
  </conditionalFormatting>
  <conditionalFormatting sqref="I44">
    <cfRule type="containsText" dxfId="2" priority="347" operator="containsText" text="CHE-1262">
      <formula>NOT(ISERROR(SEARCH(("CHE-1262"),(I44))))</formula>
    </cfRule>
  </conditionalFormatting>
  <conditionalFormatting sqref="I44">
    <cfRule type="containsText" dxfId="1" priority="348" operator="containsText" text="[KIM]">
      <formula>NOT(ISERROR(SEARCH(("[KIM]"),(I44))))</formula>
    </cfRule>
  </conditionalFormatting>
  <conditionalFormatting sqref="I44">
    <cfRule type="containsText" dxfId="1" priority="349" operator="containsText" text="[AU]">
      <formula>NOT(ISERROR(SEARCH(("[AU]"),(I44))))</formula>
    </cfRule>
  </conditionalFormatting>
  <conditionalFormatting sqref="I44">
    <cfRule type="containsText" dxfId="1" priority="350" operator="containsText" text="[IFF]">
      <formula>NOT(ISERROR(SEARCH(("[IFF]"),(I44))))</formula>
    </cfRule>
  </conditionalFormatting>
  <conditionalFormatting sqref="I44">
    <cfRule type="containsText" dxfId="1" priority="351" operator="containsText" text="[AT]">
      <formula>NOT(ISERROR(SEARCH(("[AT]"),(I44))))</formula>
    </cfRule>
  </conditionalFormatting>
  <conditionalFormatting sqref="I44">
    <cfRule type="containsText" dxfId="1" priority="352" operator="containsText" text="[NEW1]">
      <formula>NOT(ISERROR(SEARCH(("[NEW1]"),(I44))))</formula>
    </cfRule>
  </conditionalFormatting>
  <conditionalFormatting sqref="I44">
    <cfRule type="containsText" dxfId="1" priority="353" operator="containsText" text="[MKS]">
      <formula>NOT(ISERROR(SEARCH(("[MKS]"),(I44))))</formula>
    </cfRule>
  </conditionalFormatting>
  <conditionalFormatting sqref="I44">
    <cfRule type="containsText" dxfId="1" priority="354" operator="containsText" text="[DMA]">
      <formula>NOT(ISERROR(SEARCH(("[DMA]"),(I44))))</formula>
    </cfRule>
  </conditionalFormatting>
  <conditionalFormatting sqref="I44">
    <cfRule type="containsText" dxfId="1" priority="355" operator="containsText" text="[NIS]">
      <formula>NOT(ISERROR(SEARCH(("[NIS]"),(I44))))</formula>
    </cfRule>
  </conditionalFormatting>
  <conditionalFormatting sqref="I44">
    <cfRule type="containsText" dxfId="1" priority="356" operator="containsText" text="[PRC]">
      <formula>NOT(ISERROR(SEARCH(("[PRC]"),(I44))))</formula>
    </cfRule>
  </conditionalFormatting>
  <conditionalFormatting sqref="E44">
    <cfRule type="containsText" dxfId="2" priority="357" operator="containsText" text="[GR]">
      <formula>NOT(ISERROR(SEARCH(("[GR]"),(E44))))</formula>
    </cfRule>
  </conditionalFormatting>
  <conditionalFormatting sqref="E44">
    <cfRule type="containsText" dxfId="1" priority="358" operator="containsText" text="[NEW1]">
      <formula>NOT(ISERROR(SEARCH(("[NEW1]"),(E44))))</formula>
    </cfRule>
  </conditionalFormatting>
  <conditionalFormatting sqref="E44">
    <cfRule type="containsText" dxfId="1" priority="359" operator="containsText" text="[IFF]">
      <formula>NOT(ISERROR(SEARCH(("[IFF]"),(E44))))</formula>
    </cfRule>
  </conditionalFormatting>
  <conditionalFormatting sqref="E44">
    <cfRule type="containsText" dxfId="0" priority="360" operator="containsText" text="ENG">
      <formula>NOT(ISERROR(SEARCH(("ENG"),(E44))))</formula>
    </cfRule>
  </conditionalFormatting>
  <conditionalFormatting sqref="E44">
    <cfRule type="containsText" dxfId="2" priority="361" operator="containsText" text="CHE-1262">
      <formula>NOT(ISERROR(SEARCH(("CHE-1262"),(E44))))</formula>
    </cfRule>
  </conditionalFormatting>
  <conditionalFormatting sqref="E44">
    <cfRule type="containsText" dxfId="3" priority="362" operator="containsText" text="ENG">
      <formula>NOT(ISERROR(SEARCH(("ENG"),(E44))))</formula>
    </cfRule>
  </conditionalFormatting>
  <conditionalFormatting sqref="E44">
    <cfRule type="containsText" dxfId="1" priority="363" operator="containsText" text="[MAR]">
      <formula>NOT(ISERROR(SEARCH(("[MAR]"),(E44))))</formula>
    </cfRule>
  </conditionalFormatting>
  <conditionalFormatting sqref="E44">
    <cfRule type="containsText" dxfId="1" priority="364" operator="containsText" text="[SKC]">
      <formula>NOT(ISERROR(SEARCH(("[SKC]"),(E44))))</formula>
    </cfRule>
  </conditionalFormatting>
  <conditionalFormatting sqref="E44">
    <cfRule type="containsText" dxfId="1" priority="365" operator="containsText" text="CHE-1262">
      <formula>NOT(ISERROR(SEARCH(("CHE-1262"),(E44))))</formula>
    </cfRule>
  </conditionalFormatting>
  <conditionalFormatting sqref="E44">
    <cfRule type="containsText" dxfId="1" priority="366" operator="containsText" text="[NIM]">
      <formula>NOT(ISERROR(SEARCH(("[NIM]"),(E44))))</formula>
    </cfRule>
  </conditionalFormatting>
  <conditionalFormatting sqref="E44">
    <cfRule type="containsText" dxfId="1" priority="367" operator="containsText" text="[GR]">
      <formula>NOT(ISERROR(SEARCH(("[GR]"),(E44))))</formula>
    </cfRule>
  </conditionalFormatting>
  <conditionalFormatting sqref="E44">
    <cfRule type="containsText" dxfId="3" priority="368" operator="containsText" text="BAN">
      <formula>NOT(ISERROR(SEARCH(("BAN"),(E44))))</formula>
    </cfRule>
  </conditionalFormatting>
  <conditionalFormatting sqref="E44">
    <cfRule type="containsText" dxfId="1" priority="369" operator="containsText" text="[BSH]">
      <formula>NOT(ISERROR(SEARCH(("[BSH]"),(E44))))</formula>
    </cfRule>
  </conditionalFormatting>
  <conditionalFormatting sqref="E44">
    <cfRule type="containsText" dxfId="1" priority="370" operator="containsText" text="[EH]">
      <formula>NOT(ISERROR(SEARCH(("[EH]"),(E44))))</formula>
    </cfRule>
  </conditionalFormatting>
  <conditionalFormatting sqref="E44">
    <cfRule type="containsText" dxfId="1" priority="371" operator="containsText" text="[RUM]">
      <formula>NOT(ISERROR(SEARCH(("[RUM]"),(E44))))</formula>
    </cfRule>
  </conditionalFormatting>
  <conditionalFormatting sqref="E44">
    <cfRule type="containsText" dxfId="3" priority="372" operator="containsText" text="[ECO]">
      <formula>NOT(ISERROR(SEARCH(("[ECO]"),(E44))))</formula>
    </cfRule>
  </conditionalFormatting>
  <conditionalFormatting sqref="E44">
    <cfRule type="containsText" dxfId="1" priority="373" operator="containsText" text="[MAH]">
      <formula>NOT(ISERROR(SEARCH(("[MAH]"),(E44))))</formula>
    </cfRule>
  </conditionalFormatting>
  <conditionalFormatting sqref="E44">
    <cfRule type="containsText" dxfId="1" priority="374" operator="containsText" text="[DD]">
      <formula>NOT(ISERROR(SEARCH(("[DD]"),(E44))))</formula>
    </cfRule>
  </conditionalFormatting>
  <conditionalFormatting sqref="E44">
    <cfRule type="containsText" dxfId="1" priority="375" operator="containsText" text="[JI]">
      <formula>NOT(ISERROR(SEARCH(("[JI]"),(E44))))</formula>
    </cfRule>
  </conditionalFormatting>
  <conditionalFormatting sqref="E44">
    <cfRule type="containsText" dxfId="1" priority="376" operator="containsText" text="[AIM]">
      <formula>NOT(ISERROR(SEARCH(("[AIM]"),(E44))))</formula>
    </cfRule>
  </conditionalFormatting>
  <conditionalFormatting sqref="E44">
    <cfRule type="containsText" dxfId="1" priority="377" operator="containsText" text="[PRC]">
      <formula>NOT(ISERROR(SEARCH(("[PRC]"),(E44))))</formula>
    </cfRule>
  </conditionalFormatting>
  <conditionalFormatting sqref="E44">
    <cfRule type="containsText" dxfId="1" priority="378" operator="containsText" text="[NIS]">
      <formula>NOT(ISERROR(SEARCH(("[NIS]"),(E44))))</formula>
    </cfRule>
  </conditionalFormatting>
  <conditionalFormatting sqref="E44">
    <cfRule type="containsText" dxfId="1" priority="379" operator="containsText" text="[DMA]">
      <formula>NOT(ISERROR(SEARCH(("[DMA]"),(E44))))</formula>
    </cfRule>
  </conditionalFormatting>
  <conditionalFormatting sqref="E44">
    <cfRule type="containsText" dxfId="1" priority="380" operator="containsText" text="[MKS]">
      <formula>NOT(ISERROR(SEARCH(("[MKS]"),(E44))))</formula>
    </cfRule>
  </conditionalFormatting>
  <conditionalFormatting sqref="E44">
    <cfRule type="containsText" dxfId="1" priority="381" operator="containsText" text="[AT]">
      <formula>NOT(ISERROR(SEARCH(("[AT]"),(E44))))</formula>
    </cfRule>
  </conditionalFormatting>
  <conditionalFormatting sqref="E44">
    <cfRule type="containsText" dxfId="1" priority="382" operator="containsText" text="[AU]">
      <formula>NOT(ISERROR(SEARCH(("[AU]"),(E44))))</formula>
    </cfRule>
  </conditionalFormatting>
  <conditionalFormatting sqref="E44">
    <cfRule type="containsText" dxfId="1" priority="383" operator="containsText" text="[KIM]">
      <formula>NOT(ISERROR(SEARCH(("[KIM]"),(E44))))</formula>
    </cfRule>
  </conditionalFormatting>
  <conditionalFormatting sqref="J43">
    <cfRule type="containsText" dxfId="2" priority="384" operator="containsText" text="[GR]">
      <formula>NOT(ISERROR(SEARCH(("[GR]"),(J43))))</formula>
    </cfRule>
  </conditionalFormatting>
  <conditionalFormatting sqref="J43">
    <cfRule type="containsText" dxfId="1" priority="385" operator="containsText" text="[AIM]">
      <formula>NOT(ISERROR(SEARCH(("[AIM]"),(J43))))</formula>
    </cfRule>
  </conditionalFormatting>
  <conditionalFormatting sqref="J43">
    <cfRule type="containsText" dxfId="1" priority="386" operator="containsText" text="[JI]">
      <formula>NOT(ISERROR(SEARCH(("[JI]"),(J43))))</formula>
    </cfRule>
  </conditionalFormatting>
  <conditionalFormatting sqref="J43">
    <cfRule type="containsText" dxfId="1" priority="387" operator="containsText" text="[DD]">
      <formula>NOT(ISERROR(SEARCH(("[DD]"),(J43))))</formula>
    </cfRule>
  </conditionalFormatting>
  <conditionalFormatting sqref="J43">
    <cfRule type="containsText" dxfId="1" priority="388" operator="containsText" text="[MAH]">
      <formula>NOT(ISERROR(SEARCH(("[MAH]"),(J43))))</formula>
    </cfRule>
  </conditionalFormatting>
  <conditionalFormatting sqref="J43">
    <cfRule type="containsText" dxfId="3" priority="389" operator="containsText" text="[ECO]">
      <formula>NOT(ISERROR(SEARCH(("[ECO]"),(J43))))</formula>
    </cfRule>
  </conditionalFormatting>
  <conditionalFormatting sqref="J43">
    <cfRule type="containsText" dxfId="1" priority="390" operator="containsText" text="[RUM]">
      <formula>NOT(ISERROR(SEARCH(("[RUM]"),(J43))))</formula>
    </cfRule>
  </conditionalFormatting>
  <conditionalFormatting sqref="J43">
    <cfRule type="containsText" dxfId="1" priority="391" operator="containsText" text="[EH]">
      <formula>NOT(ISERROR(SEARCH(("[EH]"),(J43))))</formula>
    </cfRule>
  </conditionalFormatting>
  <conditionalFormatting sqref="J43">
    <cfRule type="containsText" dxfId="1" priority="392" operator="containsText" text="[BSH]">
      <formula>NOT(ISERROR(SEARCH(("[BSH]"),(J43))))</formula>
    </cfRule>
  </conditionalFormatting>
  <conditionalFormatting sqref="J43">
    <cfRule type="containsText" dxfId="3" priority="393" operator="containsText" text="BAN">
      <formula>NOT(ISERROR(SEARCH(("BAN"),(J43))))</formula>
    </cfRule>
  </conditionalFormatting>
  <conditionalFormatting sqref="J43">
    <cfRule type="containsText" dxfId="1" priority="394" operator="containsText" text="[NIM]">
      <formula>NOT(ISERROR(SEARCH(("[NIM]"),(J43))))</formula>
    </cfRule>
  </conditionalFormatting>
  <conditionalFormatting sqref="J43">
    <cfRule type="containsText" dxfId="1" priority="395" operator="containsText" text="CHE-1262">
      <formula>NOT(ISERROR(SEARCH(("CHE-1262"),(J43))))</formula>
    </cfRule>
  </conditionalFormatting>
  <conditionalFormatting sqref="J43">
    <cfRule type="containsText" dxfId="1" priority="396" operator="containsText" text="[SKC]">
      <formula>NOT(ISERROR(SEARCH(("[SKC]"),(J43))))</formula>
    </cfRule>
  </conditionalFormatting>
  <conditionalFormatting sqref="J43">
    <cfRule type="containsText" dxfId="1" priority="397" operator="containsText" text="[MAR]">
      <formula>NOT(ISERROR(SEARCH(("[MAR]"),(J43))))</formula>
    </cfRule>
  </conditionalFormatting>
  <conditionalFormatting sqref="J43">
    <cfRule type="containsText" dxfId="3" priority="398" operator="containsText" text="ENG">
      <formula>NOT(ISERROR(SEARCH(("ENG"),(J43))))</formula>
    </cfRule>
  </conditionalFormatting>
  <conditionalFormatting sqref="J43">
    <cfRule type="containsText" dxfId="1" priority="399" operator="containsText" text="[NEW1]">
      <formula>NOT(ISERROR(SEARCH(("[NEW1]"),(J43))))</formula>
    </cfRule>
  </conditionalFormatting>
  <conditionalFormatting sqref="J43">
    <cfRule type="containsText" dxfId="1" priority="400" operator="containsText" text="[PRC]">
      <formula>NOT(ISERROR(SEARCH(("[PRC]"),(J43))))</formula>
    </cfRule>
  </conditionalFormatting>
  <conditionalFormatting sqref="J43">
    <cfRule type="containsText" dxfId="1" priority="401" operator="containsText" text="[NIS]">
      <formula>NOT(ISERROR(SEARCH(("[NIS]"),(J43))))</formula>
    </cfRule>
  </conditionalFormatting>
  <conditionalFormatting sqref="J43">
    <cfRule type="containsText" dxfId="1" priority="402" operator="containsText" text="[DMA]">
      <formula>NOT(ISERROR(SEARCH(("[DMA]"),(J43))))</formula>
    </cfRule>
  </conditionalFormatting>
  <conditionalFormatting sqref="J43">
    <cfRule type="containsText" dxfId="1" priority="403" operator="containsText" text="[MKS]">
      <formula>NOT(ISERROR(SEARCH(("[MKS]"),(J43))))</formula>
    </cfRule>
  </conditionalFormatting>
  <conditionalFormatting sqref="J43">
    <cfRule type="containsText" dxfId="1" priority="404" operator="containsText" text="[AT]">
      <formula>NOT(ISERROR(SEARCH(("[AT]"),(J43))))</formula>
    </cfRule>
  </conditionalFormatting>
  <conditionalFormatting sqref="J43">
    <cfRule type="containsText" dxfId="1" priority="405" operator="containsText" text="[IFF]">
      <formula>NOT(ISERROR(SEARCH(("[IFF]"),(J43))))</formula>
    </cfRule>
  </conditionalFormatting>
  <conditionalFormatting sqref="J43">
    <cfRule type="containsText" dxfId="1" priority="406" operator="containsText" text="[AU]">
      <formula>NOT(ISERROR(SEARCH(("[AU]"),(J43))))</formula>
    </cfRule>
  </conditionalFormatting>
  <conditionalFormatting sqref="J43">
    <cfRule type="containsText" dxfId="1" priority="407" operator="containsText" text="[KIM]">
      <formula>NOT(ISERROR(SEARCH(("[KIM]"),(J43))))</formula>
    </cfRule>
  </conditionalFormatting>
  <conditionalFormatting sqref="F22">
    <cfRule type="containsText" dxfId="1" priority="408" operator="containsText" text="[NEW1]">
      <formula>NOT(ISERROR(SEARCH(("[NEW1]"),(F22))))</formula>
    </cfRule>
  </conditionalFormatting>
  <conditionalFormatting sqref="F22">
    <cfRule type="containsText" dxfId="1" priority="409" operator="containsText" text="[RUM]">
      <formula>NOT(ISERROR(SEARCH(("[RUM]"),(F22))))</formula>
    </cfRule>
  </conditionalFormatting>
  <conditionalFormatting sqref="F22">
    <cfRule type="containsText" dxfId="3" priority="410" operator="containsText" text="[ECO]">
      <formula>NOT(ISERROR(SEARCH(("[ECO]"),(F22))))</formula>
    </cfRule>
  </conditionalFormatting>
  <conditionalFormatting sqref="F22">
    <cfRule type="containsText" dxfId="1" priority="411" operator="containsText" text="[MAH]">
      <formula>NOT(ISERROR(SEARCH(("[MAH]"),(F22))))</formula>
    </cfRule>
  </conditionalFormatting>
  <conditionalFormatting sqref="F22">
    <cfRule type="containsText" dxfId="1" priority="412" operator="containsText" text="[DD]">
      <formula>NOT(ISERROR(SEARCH(("[DD]"),(F22))))</formula>
    </cfRule>
  </conditionalFormatting>
  <conditionalFormatting sqref="F22">
    <cfRule type="containsText" dxfId="1" priority="413" operator="containsText" text="[JI]">
      <formula>NOT(ISERROR(SEARCH(("[JI]"),(F22))))</formula>
    </cfRule>
  </conditionalFormatting>
  <conditionalFormatting sqref="F22">
    <cfRule type="containsText" dxfId="1" priority="414" operator="containsText" text="[AIM]">
      <formula>NOT(ISERROR(SEARCH(("[AIM]"),(F22))))</formula>
    </cfRule>
  </conditionalFormatting>
  <conditionalFormatting sqref="F22">
    <cfRule type="containsText" dxfId="1" priority="415" operator="containsText" text="[MAR]">
      <formula>NOT(ISERROR(SEARCH(("[MAR]"),(F22))))</formula>
    </cfRule>
  </conditionalFormatting>
  <conditionalFormatting sqref="F22">
    <cfRule type="containsText" dxfId="1" priority="416" operator="containsText" text="[SKC]">
      <formula>NOT(ISERROR(SEARCH(("[SKC]"),(F22))))</formula>
    </cfRule>
  </conditionalFormatting>
  <conditionalFormatting sqref="F22">
    <cfRule type="containsText" dxfId="1" priority="417" operator="containsText" text="[NIM]">
      <formula>NOT(ISERROR(SEARCH(("[NIM]"),(F22))))</formula>
    </cfRule>
  </conditionalFormatting>
  <conditionalFormatting sqref="F22">
    <cfRule type="containsText" dxfId="3" priority="418" operator="containsText" text="BAN">
      <formula>NOT(ISERROR(SEARCH(("BAN"),(F22))))</formula>
    </cfRule>
  </conditionalFormatting>
  <conditionalFormatting sqref="F22">
    <cfRule type="containsText" dxfId="1" priority="419" operator="containsText" text="[BSH]">
      <formula>NOT(ISERROR(SEARCH(("[BSH]"),(F22))))</formula>
    </cfRule>
  </conditionalFormatting>
  <conditionalFormatting sqref="F22">
    <cfRule type="containsText" dxfId="1" priority="420" operator="containsText" text="[EH]">
      <formula>NOT(ISERROR(SEARCH(("[EH]"),(F22))))</formula>
    </cfRule>
  </conditionalFormatting>
  <conditionalFormatting sqref="F22">
    <cfRule type="containsText" dxfId="3" priority="421" operator="containsText" text="ENG">
      <formula>NOT(ISERROR(SEARCH(("ENG"),(F22))))</formula>
    </cfRule>
  </conditionalFormatting>
  <conditionalFormatting sqref="F22">
    <cfRule type="containsText" dxfId="2" priority="422" operator="containsText" text="[GR]">
      <formula>NOT(ISERROR(SEARCH(("[GR]"),(F22))))</formula>
    </cfRule>
  </conditionalFormatting>
  <conditionalFormatting sqref="F22">
    <cfRule type="containsText" dxfId="1" priority="423" operator="containsText" text="CHE-1262">
      <formula>NOT(ISERROR(SEARCH(("CHE-1262"),(F22))))</formula>
    </cfRule>
  </conditionalFormatting>
  <conditionalFormatting sqref="I5 H23">
    <cfRule type="containsText" dxfId="3" priority="424" operator="containsText" text="ENG">
      <formula>NOT(ISERROR(SEARCH(("ENG"),(I5))))</formula>
    </cfRule>
  </conditionalFormatting>
  <conditionalFormatting sqref="I5 H23">
    <cfRule type="containsText" dxfId="1" priority="425" operator="containsText" text="[MAR]">
      <formula>NOT(ISERROR(SEARCH(("[MAR]"),(I5))))</formula>
    </cfRule>
  </conditionalFormatting>
  <conditionalFormatting sqref="I5 H23">
    <cfRule type="containsText" dxfId="1" priority="426" operator="containsText" text="[SKC]">
      <formula>NOT(ISERROR(SEARCH(("[SKC]"),(I5))))</formula>
    </cfRule>
  </conditionalFormatting>
  <conditionalFormatting sqref="I5 H23">
    <cfRule type="containsText" dxfId="1" priority="427" operator="containsText" text="CHE-1262">
      <formula>NOT(ISERROR(SEARCH(("CHE-1262"),(I5))))</formula>
    </cfRule>
  </conditionalFormatting>
  <conditionalFormatting sqref="I5 H23">
    <cfRule type="containsText" dxfId="1" priority="428" operator="containsText" text="[NIM]">
      <formula>NOT(ISERROR(SEARCH(("[NIM]"),(I5))))</formula>
    </cfRule>
  </conditionalFormatting>
  <conditionalFormatting sqref="I5 H23">
    <cfRule type="containsText" dxfId="2" priority="429" operator="containsText" text="[GR]">
      <formula>NOT(ISERROR(SEARCH(("[GR]"),(I5))))</formula>
    </cfRule>
  </conditionalFormatting>
  <conditionalFormatting sqref="I5 H23">
    <cfRule type="containsText" dxfId="3" priority="430" operator="containsText" text="BAN">
      <formula>NOT(ISERROR(SEARCH(("BAN"),(I5))))</formula>
    </cfRule>
  </conditionalFormatting>
  <conditionalFormatting sqref="I5 H23">
    <cfRule type="containsText" dxfId="1" priority="431" operator="containsText" text="[BSH]">
      <formula>NOT(ISERROR(SEARCH(("[BSH]"),(I5))))</formula>
    </cfRule>
  </conditionalFormatting>
  <conditionalFormatting sqref="I5 H23">
    <cfRule type="containsText" dxfId="1" priority="432" operator="containsText" text="[EH]">
      <formula>NOT(ISERROR(SEARCH(("[EH]"),(I5))))</formula>
    </cfRule>
  </conditionalFormatting>
  <conditionalFormatting sqref="I5 H23">
    <cfRule type="containsText" dxfId="1" priority="433" operator="containsText" text="[RUM]">
      <formula>NOT(ISERROR(SEARCH(("[RUM]"),(I5))))</formula>
    </cfRule>
  </conditionalFormatting>
  <conditionalFormatting sqref="I5 H23">
    <cfRule type="containsText" dxfId="3" priority="434" operator="containsText" text="[ECO]">
      <formula>NOT(ISERROR(SEARCH(("[ECO]"),(I5))))</formula>
    </cfRule>
  </conditionalFormatting>
  <conditionalFormatting sqref="I5 H23">
    <cfRule type="containsText" dxfId="1" priority="435" operator="containsText" text="[MAH]">
      <formula>NOT(ISERROR(SEARCH(("[MAH]"),(I5))))</formula>
    </cfRule>
  </conditionalFormatting>
  <conditionalFormatting sqref="I5 H23">
    <cfRule type="containsText" dxfId="1" priority="436" operator="containsText" text="[DD]">
      <formula>NOT(ISERROR(SEARCH(("[DD]"),(I5))))</formula>
    </cfRule>
  </conditionalFormatting>
  <conditionalFormatting sqref="I5 H23">
    <cfRule type="containsText" dxfId="1" priority="437" operator="containsText" text="[JI]">
      <formula>NOT(ISERROR(SEARCH(("[JI]"),(I5))))</formula>
    </cfRule>
  </conditionalFormatting>
  <conditionalFormatting sqref="I5 H23">
    <cfRule type="containsText" dxfId="1" priority="438" operator="containsText" text="[AIM]">
      <formula>NOT(ISERROR(SEARCH(("[AIM]"),(I5))))</formula>
    </cfRule>
  </conditionalFormatting>
  <conditionalFormatting sqref="H23">
    <cfRule type="containsText" dxfId="1" priority="439" operator="containsText" text="[KIM]">
      <formula>NOT(ISERROR(SEARCH(("[KIM]"),(H23))))</formula>
    </cfRule>
  </conditionalFormatting>
  <conditionalFormatting sqref="H23">
    <cfRule type="containsText" dxfId="1" priority="440" operator="containsText" text="[AU]">
      <formula>NOT(ISERROR(SEARCH(("[AU]"),(H23))))</formula>
    </cfRule>
  </conditionalFormatting>
  <conditionalFormatting sqref="H23">
    <cfRule type="containsText" dxfId="1" priority="441" operator="containsText" text="[AT]">
      <formula>NOT(ISERROR(SEARCH(("[AT]"),(H23))))</formula>
    </cfRule>
  </conditionalFormatting>
  <conditionalFormatting sqref="H23">
    <cfRule type="containsText" dxfId="1" priority="442" operator="containsText" text="[MKS]">
      <formula>NOT(ISERROR(SEARCH(("[MKS]"),(H23))))</formula>
    </cfRule>
  </conditionalFormatting>
  <conditionalFormatting sqref="H23">
    <cfRule type="containsText" dxfId="1" priority="443" operator="containsText" text="[DMA]">
      <formula>NOT(ISERROR(SEARCH(("[DMA]"),(H23))))</formula>
    </cfRule>
  </conditionalFormatting>
  <conditionalFormatting sqref="H23">
    <cfRule type="containsText" dxfId="1" priority="444" operator="containsText" text="[NIS]">
      <formula>NOT(ISERROR(SEARCH(("[NIS]"),(H23))))</formula>
    </cfRule>
  </conditionalFormatting>
  <conditionalFormatting sqref="H23">
    <cfRule type="containsText" dxfId="1" priority="445" operator="containsText" text="[PRC]">
      <formula>NOT(ISERROR(SEARCH(("[PRC]"),(H23))))</formula>
    </cfRule>
  </conditionalFormatting>
  <conditionalFormatting sqref="H23">
    <cfRule type="containsText" dxfId="1" priority="446" operator="containsText" text="[GR]">
      <formula>NOT(ISERROR(SEARCH(("[GR]"),(H23))))</formula>
    </cfRule>
  </conditionalFormatting>
  <conditionalFormatting sqref="H23">
    <cfRule type="containsText" dxfId="1" priority="447" operator="containsText" text="[IFF]">
      <formula>NOT(ISERROR(SEARCH(("[IFF]"),(H23))))</formula>
    </cfRule>
  </conditionalFormatting>
  <conditionalFormatting sqref="F28">
    <cfRule type="containsText" dxfId="3" priority="448" operator="containsText" text="ENG">
      <formula>NOT(ISERROR(SEARCH(("ENG"),(F28))))</formula>
    </cfRule>
  </conditionalFormatting>
  <conditionalFormatting sqref="F28">
    <cfRule type="containsText" dxfId="1" priority="449" operator="containsText" text="[MAR]">
      <formula>NOT(ISERROR(SEARCH(("[MAR]"),(F28))))</formula>
    </cfRule>
  </conditionalFormatting>
  <conditionalFormatting sqref="F28">
    <cfRule type="containsText" dxfId="1" priority="450" operator="containsText" text="[SKC]">
      <formula>NOT(ISERROR(SEARCH(("[SKC]"),(F28))))</formula>
    </cfRule>
  </conditionalFormatting>
  <conditionalFormatting sqref="F28">
    <cfRule type="containsText" dxfId="1" priority="451" operator="containsText" text="CHE-1262">
      <formula>NOT(ISERROR(SEARCH(("CHE-1262"),(F28))))</formula>
    </cfRule>
  </conditionalFormatting>
  <conditionalFormatting sqref="F28">
    <cfRule type="containsText" dxfId="1" priority="452" operator="containsText" text="[NIM]">
      <formula>NOT(ISERROR(SEARCH(("[NIM]"),(F28))))</formula>
    </cfRule>
  </conditionalFormatting>
  <conditionalFormatting sqref="F28">
    <cfRule type="containsText" dxfId="3" priority="453" operator="containsText" text="BAN">
      <formula>NOT(ISERROR(SEARCH(("BAN"),(F28))))</formula>
    </cfRule>
  </conditionalFormatting>
  <conditionalFormatting sqref="F28">
    <cfRule type="containsText" dxfId="1" priority="454" operator="containsText" text="[BSH]">
      <formula>NOT(ISERROR(SEARCH(("[BSH]"),(F28))))</formula>
    </cfRule>
  </conditionalFormatting>
  <conditionalFormatting sqref="F28">
    <cfRule type="containsText" dxfId="1" priority="455" operator="containsText" text="[EH]">
      <formula>NOT(ISERROR(SEARCH(("[EH]"),(F28))))</formula>
    </cfRule>
  </conditionalFormatting>
  <conditionalFormatting sqref="F28">
    <cfRule type="containsText" dxfId="1" priority="456" operator="containsText" text="[RUM]">
      <formula>NOT(ISERROR(SEARCH(("[RUM]"),(F28))))</formula>
    </cfRule>
  </conditionalFormatting>
  <conditionalFormatting sqref="F28">
    <cfRule type="containsText" dxfId="3" priority="457" operator="containsText" text="[ECO]">
      <formula>NOT(ISERROR(SEARCH(("[ECO]"),(F28))))</formula>
    </cfRule>
  </conditionalFormatting>
  <conditionalFormatting sqref="F28">
    <cfRule type="containsText" dxfId="1" priority="458" operator="containsText" text="[MAH]">
      <formula>NOT(ISERROR(SEARCH(("[MAH]"),(F28))))</formula>
    </cfRule>
  </conditionalFormatting>
  <conditionalFormatting sqref="F28">
    <cfRule type="containsText" dxfId="1" priority="459" operator="containsText" text="[DD]">
      <formula>NOT(ISERROR(SEARCH(("[DD]"),(F28))))</formula>
    </cfRule>
  </conditionalFormatting>
  <conditionalFormatting sqref="F28">
    <cfRule type="containsText" dxfId="1" priority="460" operator="containsText" text="[JI]">
      <formula>NOT(ISERROR(SEARCH(("[JI]"),(F28))))</formula>
    </cfRule>
  </conditionalFormatting>
  <conditionalFormatting sqref="F28">
    <cfRule type="containsText" dxfId="1" priority="461" operator="containsText" text="[AIM]">
      <formula>NOT(ISERROR(SEARCH(("[AIM]"),(F28))))</formula>
    </cfRule>
  </conditionalFormatting>
  <conditionalFormatting sqref="F28">
    <cfRule type="containsText" dxfId="2" priority="462" operator="containsText" text="[GR]">
      <formula>NOT(ISERROR(SEARCH(("[GR]"),(F28))))</formula>
    </cfRule>
  </conditionalFormatting>
  <conditionalFormatting sqref="F26 H36">
    <cfRule type="containsText" dxfId="3" priority="463" operator="containsText" text="ENG">
      <formula>NOT(ISERROR(SEARCH(("ENG"),(F26))))</formula>
    </cfRule>
  </conditionalFormatting>
  <conditionalFormatting sqref="F26 H36">
    <cfRule type="containsText" dxfId="1" priority="464" operator="containsText" text="[MAR]">
      <formula>NOT(ISERROR(SEARCH(("[MAR]"),(F26))))</formula>
    </cfRule>
  </conditionalFormatting>
  <conditionalFormatting sqref="F26 H36">
    <cfRule type="containsText" dxfId="1" priority="465" operator="containsText" text="[SKC]">
      <formula>NOT(ISERROR(SEARCH(("[SKC]"),(F26))))</formula>
    </cfRule>
  </conditionalFormatting>
  <conditionalFormatting sqref="F26 H36">
    <cfRule type="containsText" dxfId="1" priority="466" operator="containsText" text="CHE-1262">
      <formula>NOT(ISERROR(SEARCH(("CHE-1262"),(F26))))</formula>
    </cfRule>
  </conditionalFormatting>
  <conditionalFormatting sqref="F26 H36">
    <cfRule type="containsText" dxfId="1" priority="467" operator="containsText" text="[NIM]">
      <formula>NOT(ISERROR(SEARCH(("[NIM]"),(F26))))</formula>
    </cfRule>
  </conditionalFormatting>
  <conditionalFormatting sqref="F26 H36">
    <cfRule type="containsText" dxfId="1" priority="468" operator="containsText" text="[GR]">
      <formula>NOT(ISERROR(SEARCH(("[GR]"),(F26))))</formula>
    </cfRule>
  </conditionalFormatting>
  <conditionalFormatting sqref="F26 H36">
    <cfRule type="containsText" dxfId="3" priority="469" operator="containsText" text="BAN">
      <formula>NOT(ISERROR(SEARCH(("BAN"),(F26))))</formula>
    </cfRule>
  </conditionalFormatting>
  <conditionalFormatting sqref="F26 H36">
    <cfRule type="containsText" dxfId="1" priority="470" operator="containsText" text="[BSH]">
      <formula>NOT(ISERROR(SEARCH(("[BSH]"),(F26))))</formula>
    </cfRule>
  </conditionalFormatting>
  <conditionalFormatting sqref="F26 H36">
    <cfRule type="containsText" dxfId="1" priority="471" operator="containsText" text="[EH]">
      <formula>NOT(ISERROR(SEARCH(("[EH]"),(F26))))</formula>
    </cfRule>
  </conditionalFormatting>
  <conditionalFormatting sqref="F26 H36">
    <cfRule type="containsText" dxfId="1" priority="472" operator="containsText" text="[RUM]">
      <formula>NOT(ISERROR(SEARCH(("[RUM]"),(F26))))</formula>
    </cfRule>
  </conditionalFormatting>
  <conditionalFormatting sqref="F26 H36">
    <cfRule type="containsText" dxfId="3" priority="473" operator="containsText" text="[ECO]">
      <formula>NOT(ISERROR(SEARCH(("[ECO]"),(F26))))</formula>
    </cfRule>
  </conditionalFormatting>
  <conditionalFormatting sqref="F26 H36">
    <cfRule type="containsText" dxfId="1" priority="474" operator="containsText" text="[MAH]">
      <formula>NOT(ISERROR(SEARCH(("[MAH]"),(F26))))</formula>
    </cfRule>
  </conditionalFormatting>
  <conditionalFormatting sqref="F26 H36">
    <cfRule type="containsText" dxfId="1" priority="475" operator="containsText" text="[DD]">
      <formula>NOT(ISERROR(SEARCH(("[DD]"),(F26))))</formula>
    </cfRule>
  </conditionalFormatting>
  <conditionalFormatting sqref="F26 H36">
    <cfRule type="containsText" dxfId="1" priority="476" operator="containsText" text="[JI]">
      <formula>NOT(ISERROR(SEARCH(("[JI]"),(F26))))</formula>
    </cfRule>
  </conditionalFormatting>
  <conditionalFormatting sqref="F26 H36">
    <cfRule type="containsText" dxfId="1" priority="477" operator="containsText" text="[AIM]">
      <formula>NOT(ISERROR(SEARCH(("[AIM]"),(F26))))</formula>
    </cfRule>
  </conditionalFormatting>
  <conditionalFormatting sqref="H36">
    <cfRule type="containsText" dxfId="1" priority="478" operator="containsText" text="[MAH]">
      <formula>NOT(ISERROR(SEARCH(("[MAH]"),(H36))))</formula>
    </cfRule>
  </conditionalFormatting>
  <conditionalFormatting sqref="H36">
    <cfRule type="containsText" dxfId="3" priority="479" operator="containsText" text="ENG">
      <formula>NOT(ISERROR(SEARCH(("ENG"),(H36))))</formula>
    </cfRule>
  </conditionalFormatting>
  <conditionalFormatting sqref="H36">
    <cfRule type="containsText" dxfId="1" priority="480" operator="containsText" text="[MAR]">
      <formula>NOT(ISERROR(SEARCH(("[MAR]"),(H36))))</formula>
    </cfRule>
  </conditionalFormatting>
  <conditionalFormatting sqref="H36">
    <cfRule type="containsText" dxfId="1" priority="481" operator="containsText" text="[SKC]">
      <formula>NOT(ISERROR(SEARCH(("[SKC]"),(H36))))</formula>
    </cfRule>
  </conditionalFormatting>
  <conditionalFormatting sqref="H36">
    <cfRule type="containsText" dxfId="1" priority="482" operator="containsText" text="CHE-1262">
      <formula>NOT(ISERROR(SEARCH(("CHE-1262"),(H36))))</formula>
    </cfRule>
  </conditionalFormatting>
  <conditionalFormatting sqref="H36">
    <cfRule type="containsText" dxfId="1" priority="483" operator="containsText" text="[NIM]">
      <formula>NOT(ISERROR(SEARCH(("[NIM]"),(H36))))</formula>
    </cfRule>
  </conditionalFormatting>
  <conditionalFormatting sqref="H36">
    <cfRule type="containsText" dxfId="3" priority="484" operator="containsText" text="BAN">
      <formula>NOT(ISERROR(SEARCH(("BAN"),(H36))))</formula>
    </cfRule>
  </conditionalFormatting>
  <conditionalFormatting sqref="H36">
    <cfRule type="containsText" dxfId="1" priority="485" operator="containsText" text="[BSH]">
      <formula>NOT(ISERROR(SEARCH(("[BSH]"),(H36))))</formula>
    </cfRule>
  </conditionalFormatting>
  <conditionalFormatting sqref="H36">
    <cfRule type="containsText" dxfId="1" priority="486" operator="containsText" text="[EH]">
      <formula>NOT(ISERROR(SEARCH(("[EH]"),(H36))))</formula>
    </cfRule>
  </conditionalFormatting>
  <conditionalFormatting sqref="H36">
    <cfRule type="containsText" dxfId="1" priority="487" operator="containsText" text="[RUM]">
      <formula>NOT(ISERROR(SEARCH(("[RUM]"),(H36))))</formula>
    </cfRule>
  </conditionalFormatting>
  <conditionalFormatting sqref="H36">
    <cfRule type="containsText" dxfId="3" priority="488" operator="containsText" text="[ECO]">
      <formula>NOT(ISERROR(SEARCH(("[ECO]"),(H36))))</formula>
    </cfRule>
  </conditionalFormatting>
  <conditionalFormatting sqref="H36">
    <cfRule type="containsText" dxfId="1" priority="489" operator="containsText" text="[DD]">
      <formula>NOT(ISERROR(SEARCH(("[DD]"),(H36))))</formula>
    </cfRule>
  </conditionalFormatting>
  <conditionalFormatting sqref="H36">
    <cfRule type="containsText" dxfId="1" priority="490" operator="containsText" text="[JI]">
      <formula>NOT(ISERROR(SEARCH(("[JI]"),(H36))))</formula>
    </cfRule>
  </conditionalFormatting>
  <conditionalFormatting sqref="H36">
    <cfRule type="containsText" dxfId="1" priority="491" operator="containsText" text="[AIM]">
      <formula>NOT(ISERROR(SEARCH(("[AIM]"),(H36))))</formula>
    </cfRule>
  </conditionalFormatting>
  <conditionalFormatting sqref="F26 H36">
    <cfRule type="containsText" dxfId="2" priority="492" operator="containsText" text="[GR]">
      <formula>NOT(ISERROR(SEARCH(("[GR]"),(F26))))</formula>
    </cfRule>
  </conditionalFormatting>
  <conditionalFormatting sqref="H36">
    <cfRule type="containsText" dxfId="4" priority="493" operator="containsText" text="[NEW1]">
      <formula>NOT(ISERROR(SEARCH(("[NEW1]"),(H36))))</formula>
    </cfRule>
  </conditionalFormatting>
  <conditionalFormatting sqref="H31">
    <cfRule type="containsText" dxfId="1" priority="494" operator="containsText" text="[MAH]">
      <formula>NOT(ISERROR(SEARCH(("[MAH]"),(H31))))</formula>
    </cfRule>
  </conditionalFormatting>
  <conditionalFormatting sqref="H31">
    <cfRule type="containsText" dxfId="3" priority="495" operator="containsText" text="ENG">
      <formula>NOT(ISERROR(SEARCH(("ENG"),(H31))))</formula>
    </cfRule>
  </conditionalFormatting>
  <conditionalFormatting sqref="H31">
    <cfRule type="containsText" dxfId="1" priority="496" operator="containsText" text="[MAR]">
      <formula>NOT(ISERROR(SEARCH(("[MAR]"),(H31))))</formula>
    </cfRule>
  </conditionalFormatting>
  <conditionalFormatting sqref="H31">
    <cfRule type="containsText" dxfId="1" priority="497" operator="containsText" text="[SKC]">
      <formula>NOT(ISERROR(SEARCH(("[SKC]"),(H31))))</formula>
    </cfRule>
  </conditionalFormatting>
  <conditionalFormatting sqref="H31">
    <cfRule type="containsText" dxfId="1" priority="498" operator="containsText" text="CHE-1262">
      <formula>NOT(ISERROR(SEARCH(("CHE-1262"),(H31))))</formula>
    </cfRule>
  </conditionalFormatting>
  <conditionalFormatting sqref="H31">
    <cfRule type="containsText" dxfId="1" priority="499" operator="containsText" text="[NIM]">
      <formula>NOT(ISERROR(SEARCH(("[NIM]"),(H31))))</formula>
    </cfRule>
  </conditionalFormatting>
  <conditionalFormatting sqref="H31">
    <cfRule type="containsText" dxfId="3" priority="500" operator="containsText" text="BAN">
      <formula>NOT(ISERROR(SEARCH(("BAN"),(H31))))</formula>
    </cfRule>
  </conditionalFormatting>
  <conditionalFormatting sqref="H31">
    <cfRule type="containsText" dxfId="1" priority="501" operator="containsText" text="[BSH]">
      <formula>NOT(ISERROR(SEARCH(("[BSH]"),(H31))))</formula>
    </cfRule>
  </conditionalFormatting>
  <conditionalFormatting sqref="H31">
    <cfRule type="containsText" dxfId="1" priority="502" operator="containsText" text="[EH]">
      <formula>NOT(ISERROR(SEARCH(("[EH]"),(H31))))</formula>
    </cfRule>
  </conditionalFormatting>
  <conditionalFormatting sqref="H31">
    <cfRule type="containsText" dxfId="1" priority="503" operator="containsText" text="[RUM]">
      <formula>NOT(ISERROR(SEARCH(("[RUM]"),(H31))))</formula>
    </cfRule>
  </conditionalFormatting>
  <conditionalFormatting sqref="H31">
    <cfRule type="containsText" dxfId="3" priority="504" operator="containsText" text="[ECO]">
      <formula>NOT(ISERROR(SEARCH(("[ECO]"),(H31))))</formula>
    </cfRule>
  </conditionalFormatting>
  <conditionalFormatting sqref="H31">
    <cfRule type="containsText" dxfId="1" priority="505" operator="containsText" text="[DD]">
      <formula>NOT(ISERROR(SEARCH(("[DD]"),(H31))))</formula>
    </cfRule>
  </conditionalFormatting>
  <conditionalFormatting sqref="H31">
    <cfRule type="containsText" dxfId="1" priority="506" operator="containsText" text="[JI]">
      <formula>NOT(ISERROR(SEARCH(("[JI]"),(H31))))</formula>
    </cfRule>
  </conditionalFormatting>
  <conditionalFormatting sqref="H31">
    <cfRule type="containsText" dxfId="1" priority="507" operator="containsText" text="[AIM]">
      <formula>NOT(ISERROR(SEARCH(("[AIM]"),(H31))))</formula>
    </cfRule>
  </conditionalFormatting>
  <conditionalFormatting sqref="H31">
    <cfRule type="containsText" dxfId="2" priority="508" operator="containsText" text="[GR]">
      <formula>NOT(ISERROR(SEARCH(("[GR]"),(H31))))</formula>
    </cfRule>
  </conditionalFormatting>
  <conditionalFormatting sqref="H31">
    <cfRule type="containsText" dxfId="3" priority="509" operator="containsText" text="ENG">
      <formula>NOT(ISERROR(SEARCH(("ENG"),(H31))))</formula>
    </cfRule>
  </conditionalFormatting>
  <conditionalFormatting sqref="H31">
    <cfRule type="containsText" dxfId="1" priority="510" operator="containsText" text="[MAR]">
      <formula>NOT(ISERROR(SEARCH(("[MAR]"),(H31))))</formula>
    </cfRule>
  </conditionalFormatting>
  <conditionalFormatting sqref="H31">
    <cfRule type="containsText" dxfId="1" priority="511" operator="containsText" text="[SKC]">
      <formula>NOT(ISERROR(SEARCH(("[SKC]"),(H31))))</formula>
    </cfRule>
  </conditionalFormatting>
  <conditionalFormatting sqref="H31">
    <cfRule type="containsText" dxfId="1" priority="512" operator="containsText" text="CHE-1262">
      <formula>NOT(ISERROR(SEARCH(("CHE-1262"),(H31))))</formula>
    </cfRule>
  </conditionalFormatting>
  <conditionalFormatting sqref="H31">
    <cfRule type="containsText" dxfId="1" priority="513" operator="containsText" text="[NIM]">
      <formula>NOT(ISERROR(SEARCH(("[NIM]"),(H31))))</formula>
    </cfRule>
  </conditionalFormatting>
  <conditionalFormatting sqref="H31">
    <cfRule type="containsText" dxfId="1" priority="514" operator="containsText" text="[GR]">
      <formula>NOT(ISERROR(SEARCH(("[GR]"),(H31))))</formula>
    </cfRule>
  </conditionalFormatting>
  <conditionalFormatting sqref="H31">
    <cfRule type="containsText" dxfId="3" priority="515" operator="containsText" text="BAN">
      <formula>NOT(ISERROR(SEARCH(("BAN"),(H31))))</formula>
    </cfRule>
  </conditionalFormatting>
  <conditionalFormatting sqref="H31">
    <cfRule type="containsText" dxfId="1" priority="516" operator="containsText" text="[BSH]">
      <formula>NOT(ISERROR(SEARCH(("[BSH]"),(H31))))</formula>
    </cfRule>
  </conditionalFormatting>
  <conditionalFormatting sqref="H31">
    <cfRule type="containsText" dxfId="1" priority="517" operator="containsText" text="[EH]">
      <formula>NOT(ISERROR(SEARCH(("[EH]"),(H31))))</formula>
    </cfRule>
  </conditionalFormatting>
  <conditionalFormatting sqref="H31">
    <cfRule type="containsText" dxfId="1" priority="518" operator="containsText" text="[RUM]">
      <formula>NOT(ISERROR(SEARCH(("[RUM]"),(H31))))</formula>
    </cfRule>
  </conditionalFormatting>
  <conditionalFormatting sqref="H31">
    <cfRule type="containsText" dxfId="3" priority="519" operator="containsText" text="[ECO]">
      <formula>NOT(ISERROR(SEARCH(("[ECO]"),(H31))))</formula>
    </cfRule>
  </conditionalFormatting>
  <conditionalFormatting sqref="H31">
    <cfRule type="containsText" dxfId="1" priority="520" operator="containsText" text="[MAH]">
      <formula>NOT(ISERROR(SEARCH(("[MAH]"),(H31))))</formula>
    </cfRule>
  </conditionalFormatting>
  <conditionalFormatting sqref="H31">
    <cfRule type="containsText" dxfId="1" priority="521" operator="containsText" text="[DD]">
      <formula>NOT(ISERROR(SEARCH(("[DD]"),(H31))))</formula>
    </cfRule>
  </conditionalFormatting>
  <conditionalFormatting sqref="H31">
    <cfRule type="containsText" dxfId="1" priority="522" operator="containsText" text="[JI]">
      <formula>NOT(ISERROR(SEARCH(("[JI]"),(H31))))</formula>
    </cfRule>
  </conditionalFormatting>
  <conditionalFormatting sqref="H23 H31">
    <cfRule type="containsText" dxfId="1" priority="523" operator="containsText" text="[NEW1]">
      <formula>NOT(ISERROR(SEARCH(("[NEW1]"),(H23))))</formula>
    </cfRule>
  </conditionalFormatting>
  <conditionalFormatting sqref="H31">
    <cfRule type="containsText" dxfId="1" priority="524" operator="containsText" text="[AIM]">
      <formula>NOT(ISERROR(SEARCH(("[AIM]"),(H31))))</formula>
    </cfRule>
  </conditionalFormatting>
  <conditionalFormatting sqref="H32:I32 D33 H34 E38">
    <cfRule type="containsText" dxfId="0" priority="525" operator="containsText" text="ENG">
      <formula>NOT(ISERROR(SEARCH(("ENG"),(H32))))</formula>
    </cfRule>
  </conditionalFormatting>
  <conditionalFormatting sqref="E38">
    <cfRule type="containsText" dxfId="1" priority="526" operator="containsText" text="[MAR]">
      <formula>NOT(ISERROR(SEARCH(("[MAR]"),(E38))))</formula>
    </cfRule>
  </conditionalFormatting>
  <conditionalFormatting sqref="E38">
    <cfRule type="containsText" dxfId="1" priority="527" operator="containsText" text="[SKC]">
      <formula>NOT(ISERROR(SEARCH(("[SKC]"),(E38))))</formula>
    </cfRule>
  </conditionalFormatting>
  <conditionalFormatting sqref="H32:I32 D33 H34 E38">
    <cfRule type="containsText" dxfId="2" priority="528" operator="containsText" text="CHE-1262">
      <formula>NOT(ISERROR(SEARCH(("CHE-1262"),(H32))))</formula>
    </cfRule>
  </conditionalFormatting>
  <conditionalFormatting sqref="E38">
    <cfRule type="containsText" dxfId="1" priority="529" operator="containsText" text="[NIM]">
      <formula>NOT(ISERROR(SEARCH(("[NIM]"),(E38))))</formula>
    </cfRule>
  </conditionalFormatting>
  <conditionalFormatting sqref="H34 E38">
    <cfRule type="containsText" dxfId="1" priority="530" operator="containsText" text="[GR]">
      <formula>NOT(ISERROR(SEARCH(("[GR]"),(H34))))</formula>
    </cfRule>
  </conditionalFormatting>
  <conditionalFormatting sqref="E38">
    <cfRule type="containsText" dxfId="3" priority="531" operator="containsText" text="BAN">
      <formula>NOT(ISERROR(SEARCH(("BAN"),(E38))))</formula>
    </cfRule>
  </conditionalFormatting>
  <conditionalFormatting sqref="E38">
    <cfRule type="containsText" dxfId="1" priority="532" operator="containsText" text="[BSH]">
      <formula>NOT(ISERROR(SEARCH(("[BSH]"),(E38))))</formula>
    </cfRule>
  </conditionalFormatting>
  <conditionalFormatting sqref="E38">
    <cfRule type="containsText" dxfId="1" priority="533" operator="containsText" text="[EH]">
      <formula>NOT(ISERROR(SEARCH(("[EH]"),(E38))))</formula>
    </cfRule>
  </conditionalFormatting>
  <conditionalFormatting sqref="E38">
    <cfRule type="containsText" dxfId="1" priority="534" operator="containsText" text="[RUM]">
      <formula>NOT(ISERROR(SEARCH(("[RUM]"),(E38))))</formula>
    </cfRule>
  </conditionalFormatting>
  <conditionalFormatting sqref="E38">
    <cfRule type="containsText" dxfId="3" priority="535" operator="containsText" text="[ECO]">
      <formula>NOT(ISERROR(SEARCH(("[ECO]"),(E38))))</formula>
    </cfRule>
  </conditionalFormatting>
  <conditionalFormatting sqref="E38">
    <cfRule type="containsText" dxfId="1" priority="536" operator="containsText" text="[MAH]">
      <formula>NOT(ISERROR(SEARCH(("[MAH]"),(E38))))</formula>
    </cfRule>
  </conditionalFormatting>
  <conditionalFormatting sqref="E38">
    <cfRule type="containsText" dxfId="1" priority="537" operator="containsText" text="[DD]">
      <formula>NOT(ISERROR(SEARCH(("[DD]"),(E38))))</formula>
    </cfRule>
  </conditionalFormatting>
  <conditionalFormatting sqref="E38">
    <cfRule type="containsText" dxfId="1" priority="538" operator="containsText" text="[JI]">
      <formula>NOT(ISERROR(SEARCH(("[JI]"),(E38))))</formula>
    </cfRule>
  </conditionalFormatting>
  <conditionalFormatting sqref="E38">
    <cfRule type="containsText" dxfId="1" priority="539" operator="containsText" text="[AIM]">
      <formula>NOT(ISERROR(SEARCH(("[AIM]"),(E38))))</formula>
    </cfRule>
  </conditionalFormatting>
  <conditionalFormatting sqref="E38">
    <cfRule type="containsText" dxfId="3" priority="540" operator="containsText" text="ENG">
      <formula>NOT(ISERROR(SEARCH(("ENG"),(E38))))</formula>
    </cfRule>
  </conditionalFormatting>
  <conditionalFormatting sqref="E38">
    <cfRule type="containsText" dxfId="1" priority="541" operator="containsText" text="CHE-1262">
      <formula>NOT(ISERROR(SEARCH(("CHE-1262"),(E38))))</formula>
    </cfRule>
  </conditionalFormatting>
  <conditionalFormatting sqref="J30 E38">
    <cfRule type="containsText" dxfId="2" priority="542" operator="containsText" text="[GR]">
      <formula>NOT(ISERROR(SEARCH(("[GR]"),(J30))))</formula>
    </cfRule>
  </conditionalFormatting>
  <conditionalFormatting sqref="D20">
    <cfRule type="containsText" dxfId="1" priority="543" operator="containsText" text="[AIM]">
      <formula>NOT(ISERROR(SEARCH(("[AIM]"),(D20))))</formula>
    </cfRule>
  </conditionalFormatting>
  <conditionalFormatting sqref="D20">
    <cfRule type="containsText" dxfId="1" priority="544" operator="containsText" text="[JI]">
      <formula>NOT(ISERROR(SEARCH(("[JI]"),(D20))))</formula>
    </cfRule>
  </conditionalFormatting>
  <conditionalFormatting sqref="D20">
    <cfRule type="containsText" dxfId="1" priority="545" operator="containsText" text="[DD]">
      <formula>NOT(ISERROR(SEARCH(("[DD]"),(D20))))</formula>
    </cfRule>
  </conditionalFormatting>
  <conditionalFormatting sqref="D20">
    <cfRule type="containsText" dxfId="1" priority="546" operator="containsText" text="[MAH]">
      <formula>NOT(ISERROR(SEARCH(("[MAH]"),(D20))))</formula>
    </cfRule>
  </conditionalFormatting>
  <conditionalFormatting sqref="D20">
    <cfRule type="containsText" dxfId="3" priority="547" operator="containsText" text="[ECO]">
      <formula>NOT(ISERROR(SEARCH(("[ECO]"),(D20))))</formula>
    </cfRule>
  </conditionalFormatting>
  <conditionalFormatting sqref="D20">
    <cfRule type="containsText" dxfId="1" priority="548" operator="containsText" text="[RUM]">
      <formula>NOT(ISERROR(SEARCH(("[RUM]"),(D20))))</formula>
    </cfRule>
  </conditionalFormatting>
  <conditionalFormatting sqref="D20">
    <cfRule type="containsText" dxfId="1" priority="549" operator="containsText" text="[EH]">
      <formula>NOT(ISERROR(SEARCH(("[EH]"),(D20))))</formula>
    </cfRule>
  </conditionalFormatting>
  <conditionalFormatting sqref="D20">
    <cfRule type="containsText" dxfId="1" priority="550" operator="containsText" text="[BSH]">
      <formula>NOT(ISERROR(SEARCH(("[BSH]"),(D20))))</formula>
    </cfRule>
  </conditionalFormatting>
  <conditionalFormatting sqref="D20">
    <cfRule type="containsText" dxfId="3" priority="551" operator="containsText" text="BAN">
      <formula>NOT(ISERROR(SEARCH(("BAN"),(D20))))</formula>
    </cfRule>
  </conditionalFormatting>
  <conditionalFormatting sqref="D20">
    <cfRule type="containsText" dxfId="1" priority="552" operator="containsText" text="[NIM]">
      <formula>NOT(ISERROR(SEARCH(("[NIM]"),(D20))))</formula>
    </cfRule>
  </conditionalFormatting>
  <conditionalFormatting sqref="D20 E33">
    <cfRule type="containsText" dxfId="2" priority="553" operator="containsText" text="CHE-1262">
      <formula>NOT(ISERROR(SEARCH(("CHE-1262"),(D20))))</formula>
    </cfRule>
  </conditionalFormatting>
  <conditionalFormatting sqref="D20">
    <cfRule type="containsText" dxfId="1" priority="554" operator="containsText" text="[SKC]">
      <formula>NOT(ISERROR(SEARCH(("[SKC]"),(D20))))</formula>
    </cfRule>
  </conditionalFormatting>
  <conditionalFormatting sqref="D20">
    <cfRule type="containsText" dxfId="1" priority="555" operator="containsText" text="[MAR]">
      <formula>NOT(ISERROR(SEARCH(("[MAR]"),(D20))))</formula>
    </cfRule>
  </conditionalFormatting>
  <conditionalFormatting sqref="D20 E33">
    <cfRule type="containsText" dxfId="0" priority="556" operator="containsText" text="ENG">
      <formula>NOT(ISERROR(SEARCH(("ENG"),(D20))))</formula>
    </cfRule>
  </conditionalFormatting>
  <conditionalFormatting sqref="D20">
    <cfRule type="containsText" dxfId="1" priority="557" operator="containsText" text="[GR]">
      <formula>NOT(ISERROR(SEARCH(("[GR]"),(D20))))</formula>
    </cfRule>
  </conditionalFormatting>
  <conditionalFormatting sqref="D20">
    <cfRule type="containsText" dxfId="2" priority="558" operator="containsText" text="[GR]">
      <formula>NOT(ISERROR(SEARCH(("[GR]"),(D20))))</formula>
    </cfRule>
  </conditionalFormatting>
  <conditionalFormatting sqref="D20">
    <cfRule type="containsText" dxfId="3" priority="559" operator="containsText" text="ENG">
      <formula>NOT(ISERROR(SEARCH(("ENG"),(D20))))</formula>
    </cfRule>
  </conditionalFormatting>
  <conditionalFormatting sqref="D20">
    <cfRule type="containsText" dxfId="1" priority="560" operator="containsText" text="[MAR]">
      <formula>NOT(ISERROR(SEARCH(("[MAR]"),(D20))))</formula>
    </cfRule>
  </conditionalFormatting>
  <conditionalFormatting sqref="D20">
    <cfRule type="containsText" dxfId="1" priority="561" operator="containsText" text="[SKC]">
      <formula>NOT(ISERROR(SEARCH(("[SKC]"),(D20))))</formula>
    </cfRule>
  </conditionalFormatting>
  <conditionalFormatting sqref="D20">
    <cfRule type="containsText" dxfId="1" priority="562" operator="containsText" text="CHE-1262">
      <formula>NOT(ISERROR(SEARCH(("CHE-1262"),(D20))))</formula>
    </cfRule>
  </conditionalFormatting>
  <conditionalFormatting sqref="D20">
    <cfRule type="containsText" dxfId="1" priority="563" operator="containsText" text="[NIM]">
      <formula>NOT(ISERROR(SEARCH(("[NIM]"),(D20))))</formula>
    </cfRule>
  </conditionalFormatting>
  <conditionalFormatting sqref="D20">
    <cfRule type="containsText" dxfId="3" priority="564" operator="containsText" text="BAN">
      <formula>NOT(ISERROR(SEARCH(("BAN"),(D20))))</formula>
    </cfRule>
  </conditionalFormatting>
  <conditionalFormatting sqref="D20">
    <cfRule type="containsText" dxfId="1" priority="565" operator="containsText" text="[BSH]">
      <formula>NOT(ISERROR(SEARCH(("[BSH]"),(D20))))</formula>
    </cfRule>
  </conditionalFormatting>
  <conditionalFormatting sqref="D20">
    <cfRule type="containsText" dxfId="1" priority="566" operator="containsText" text="[EH]">
      <formula>NOT(ISERROR(SEARCH(("[EH]"),(D20))))</formula>
    </cfRule>
  </conditionalFormatting>
  <conditionalFormatting sqref="D20">
    <cfRule type="containsText" dxfId="1" priority="567" operator="containsText" text="[RUM]">
      <formula>NOT(ISERROR(SEARCH(("[RUM]"),(D20))))</formula>
    </cfRule>
  </conditionalFormatting>
  <conditionalFormatting sqref="D20">
    <cfRule type="containsText" dxfId="3" priority="568" operator="containsText" text="[ECO]">
      <formula>NOT(ISERROR(SEARCH(("[ECO]"),(D20))))</formula>
    </cfRule>
  </conditionalFormatting>
  <conditionalFormatting sqref="D20">
    <cfRule type="containsText" dxfId="1" priority="569" operator="containsText" text="[MAH]">
      <formula>NOT(ISERROR(SEARCH(("[MAH]"),(D20))))</formula>
    </cfRule>
  </conditionalFormatting>
  <conditionalFormatting sqref="D20">
    <cfRule type="containsText" dxfId="1" priority="570" operator="containsText" text="[DD]">
      <formula>NOT(ISERROR(SEARCH(("[DD]"),(D20))))</formula>
    </cfRule>
  </conditionalFormatting>
  <conditionalFormatting sqref="D20">
    <cfRule type="containsText" dxfId="1" priority="571" operator="containsText" text="[JI]">
      <formula>NOT(ISERROR(SEARCH(("[JI]"),(D20))))</formula>
    </cfRule>
  </conditionalFormatting>
  <conditionalFormatting sqref="D20">
    <cfRule type="containsText" dxfId="1" priority="572" operator="containsText" text="[AIM]">
      <formula>NOT(ISERROR(SEARCH(("[AIM]"),(D20))))</formula>
    </cfRule>
  </conditionalFormatting>
  <conditionalFormatting sqref="D38 F38">
    <cfRule type="containsText" dxfId="1" priority="573" operator="containsText" text="[JC]">
      <formula>NOT(ISERROR(SEARCH(("[JC]"),(D38))))</formula>
    </cfRule>
  </conditionalFormatting>
  <conditionalFormatting sqref="D38 F38">
    <cfRule type="containsText" dxfId="1" priority="574" operator="containsText" text="[FNN]">
      <formula>NOT(ISERROR(SEARCH(("[FNN]"),(D38))))</formula>
    </cfRule>
  </conditionalFormatting>
  <conditionalFormatting sqref="D38:D39 F38 E39">
    <cfRule type="containsText" dxfId="1" priority="575" operator="containsText" text="[MAH]">
      <formula>NOT(ISERROR(SEARCH(("[MAH]"),(D38))))</formula>
    </cfRule>
  </conditionalFormatting>
  <conditionalFormatting sqref="D38:D39 F38 E39">
    <cfRule type="containsText" dxfId="3" priority="576" operator="containsText" text="ENG">
      <formula>NOT(ISERROR(SEARCH(("ENG"),(D38))))</formula>
    </cfRule>
  </conditionalFormatting>
  <conditionalFormatting sqref="D38:D39 F38 E39">
    <cfRule type="containsText" dxfId="1" priority="577" operator="containsText" text="[MAR]">
      <formula>NOT(ISERROR(SEARCH(("[MAR]"),(D38))))</formula>
    </cfRule>
  </conditionalFormatting>
  <conditionalFormatting sqref="D38:D39 F38 E39">
    <cfRule type="containsText" dxfId="1" priority="578" operator="containsText" text="[SKC]">
      <formula>NOT(ISERROR(SEARCH(("[SKC]"),(D38))))</formula>
    </cfRule>
  </conditionalFormatting>
  <conditionalFormatting sqref="D38:D39 F38 E39">
    <cfRule type="containsText" dxfId="1" priority="579" operator="containsText" text="CHE-1262">
      <formula>NOT(ISERROR(SEARCH(("CHE-1262"),(D38))))</formula>
    </cfRule>
  </conditionalFormatting>
  <conditionalFormatting sqref="D38:D39 F38 E39">
    <cfRule type="containsText" dxfId="1" priority="580" operator="containsText" text="[NIM]">
      <formula>NOT(ISERROR(SEARCH(("[NIM]"),(D38))))</formula>
    </cfRule>
  </conditionalFormatting>
  <conditionalFormatting sqref="D38:D39 F38 E39">
    <cfRule type="containsText" dxfId="3" priority="581" operator="containsText" text="BAN">
      <formula>NOT(ISERROR(SEARCH(("BAN"),(D38))))</formula>
    </cfRule>
  </conditionalFormatting>
  <conditionalFormatting sqref="D38:D39 F38 E39">
    <cfRule type="containsText" dxfId="1" priority="582" operator="containsText" text="[BSH]">
      <formula>NOT(ISERROR(SEARCH(("[BSH]"),(D38))))</formula>
    </cfRule>
  </conditionalFormatting>
  <conditionalFormatting sqref="D38:D39 F38 E39">
    <cfRule type="containsText" dxfId="1" priority="583" operator="containsText" text="[EH]">
      <formula>NOT(ISERROR(SEARCH(("[EH]"),(D38))))</formula>
    </cfRule>
  </conditionalFormatting>
  <conditionalFormatting sqref="D38:D39 F38 E39">
    <cfRule type="containsText" dxfId="1" priority="584" operator="containsText" text="[RUM]">
      <formula>NOT(ISERROR(SEARCH(("[RUM]"),(D38))))</formula>
    </cfRule>
  </conditionalFormatting>
  <conditionalFormatting sqref="D38:D39 F38 E39">
    <cfRule type="containsText" dxfId="3" priority="585" operator="containsText" text="[ECO]">
      <formula>NOT(ISERROR(SEARCH(("[ECO]"),(D38))))</formula>
    </cfRule>
  </conditionalFormatting>
  <conditionalFormatting sqref="D38:D39 F38 E39">
    <cfRule type="containsText" dxfId="1" priority="586" operator="containsText" text="[DD]">
      <formula>NOT(ISERROR(SEARCH(("[DD]"),(D38))))</formula>
    </cfRule>
  </conditionalFormatting>
  <conditionalFormatting sqref="D38:D39 F38 E39">
    <cfRule type="containsText" dxfId="1" priority="587" operator="containsText" text="[JI]">
      <formula>NOT(ISERROR(SEARCH(("[JI]"),(D38))))</formula>
    </cfRule>
  </conditionalFormatting>
  <conditionalFormatting sqref="D38:D39 F38 E39">
    <cfRule type="containsText" dxfId="1" priority="588" operator="containsText" text="[AIM]">
      <formula>NOT(ISERROR(SEARCH(("[AIM]"),(D38))))</formula>
    </cfRule>
  </conditionalFormatting>
  <conditionalFormatting sqref="D38:D39 F38 E39">
    <cfRule type="containsText" dxfId="2" priority="589" operator="containsText" text="[GR]">
      <formula>NOT(ISERROR(SEARCH(("[GR]"),(D38))))</formula>
    </cfRule>
  </conditionalFormatting>
  <conditionalFormatting sqref="D38:D39 F38 E39">
    <cfRule type="containsText" dxfId="3" priority="590" operator="containsText" text="ENG">
      <formula>NOT(ISERROR(SEARCH(("ENG"),(D38))))</formula>
    </cfRule>
  </conditionalFormatting>
  <conditionalFormatting sqref="D38:D39 F38 E39">
    <cfRule type="containsText" dxfId="1" priority="591" operator="containsText" text="[MAR]">
      <formula>NOT(ISERROR(SEARCH(("[MAR]"),(D38))))</formula>
    </cfRule>
  </conditionalFormatting>
  <conditionalFormatting sqref="D38:D39 F38 E39">
    <cfRule type="containsText" dxfId="1" priority="592" operator="containsText" text="[SKC]">
      <formula>NOT(ISERROR(SEARCH(("[SKC]"),(D38))))</formula>
    </cfRule>
  </conditionalFormatting>
  <conditionalFormatting sqref="D38:D39 F38 E39">
    <cfRule type="containsText" dxfId="1" priority="593" operator="containsText" text="CHE-1262">
      <formula>NOT(ISERROR(SEARCH(("CHE-1262"),(D38))))</formula>
    </cfRule>
  </conditionalFormatting>
  <conditionalFormatting sqref="D38:D39 F38 E39">
    <cfRule type="containsText" dxfId="1" priority="594" operator="containsText" text="[NIM]">
      <formula>NOT(ISERROR(SEARCH(("[NIM]"),(D38))))</formula>
    </cfRule>
  </conditionalFormatting>
  <conditionalFormatting sqref="D38:D39 F38 E39">
    <cfRule type="containsText" dxfId="1" priority="595" operator="containsText" text="[GR]">
      <formula>NOT(ISERROR(SEARCH(("[GR]"),(D38))))</formula>
    </cfRule>
  </conditionalFormatting>
  <conditionalFormatting sqref="D38:D39 F38 E39">
    <cfRule type="containsText" dxfId="3" priority="596" operator="containsText" text="BAN">
      <formula>NOT(ISERROR(SEARCH(("BAN"),(D38))))</formula>
    </cfRule>
  </conditionalFormatting>
  <conditionalFormatting sqref="D38:D39 F38 E39">
    <cfRule type="containsText" dxfId="1" priority="597" operator="containsText" text="[BSH]">
      <formula>NOT(ISERROR(SEARCH(("[BSH]"),(D38))))</formula>
    </cfRule>
  </conditionalFormatting>
  <conditionalFormatting sqref="D38:D39 F38 E39">
    <cfRule type="containsText" dxfId="1" priority="598" operator="containsText" text="[EH]">
      <formula>NOT(ISERROR(SEARCH(("[EH]"),(D38))))</formula>
    </cfRule>
  </conditionalFormatting>
  <conditionalFormatting sqref="D38:D39 F38 E39">
    <cfRule type="containsText" dxfId="1" priority="599" operator="containsText" text="[RUM]">
      <formula>NOT(ISERROR(SEARCH(("[RUM]"),(D38))))</formula>
    </cfRule>
  </conditionalFormatting>
  <conditionalFormatting sqref="D38:D39 F38 E39">
    <cfRule type="containsText" dxfId="3" priority="600" operator="containsText" text="[ECO]">
      <formula>NOT(ISERROR(SEARCH(("[ECO]"),(D38))))</formula>
    </cfRule>
  </conditionalFormatting>
  <conditionalFormatting sqref="D38:D39 F38 E39">
    <cfRule type="containsText" dxfId="1" priority="601" operator="containsText" text="[MAH]">
      <formula>NOT(ISERROR(SEARCH(("[MAH]"),(D38))))</formula>
    </cfRule>
  </conditionalFormatting>
  <conditionalFormatting sqref="D38:D39 F38 E39">
    <cfRule type="containsText" dxfId="1" priority="602" operator="containsText" text="[DD]">
      <formula>NOT(ISERROR(SEARCH(("[DD]"),(D38))))</formula>
    </cfRule>
  </conditionalFormatting>
  <conditionalFormatting sqref="D38:D39 F38 E39">
    <cfRule type="containsText" dxfId="1" priority="603" operator="containsText" text="[JI]">
      <formula>NOT(ISERROR(SEARCH(("[JI]"),(D38))))</formula>
    </cfRule>
  </conditionalFormatting>
  <conditionalFormatting sqref="H34:H35 J34 D38:E39 F38">
    <cfRule type="containsText" dxfId="1" priority="604" operator="containsText" text="[NEW1]">
      <formula>NOT(ISERROR(SEARCH(("[NEW1]"),(H34))))</formula>
    </cfRule>
  </conditionalFormatting>
  <conditionalFormatting sqref="D38:D39 F38 E39">
    <cfRule type="containsText" dxfId="1" priority="605" operator="containsText" text="[AIM]">
      <formula>NOT(ISERROR(SEARCH(("[AIM]"),(D38))))</formula>
    </cfRule>
  </conditionalFormatting>
  <conditionalFormatting sqref="D38:D39 F38 E39">
    <cfRule type="containsText" dxfId="0" priority="606" operator="containsText" text="ENG">
      <formula>NOT(ISERROR(SEARCH(("ENG"),(D38))))</formula>
    </cfRule>
  </conditionalFormatting>
  <conditionalFormatting sqref="D38:D39 F38 E39">
    <cfRule type="containsText" dxfId="2" priority="607" operator="containsText" text="CHE-1262">
      <formula>NOT(ISERROR(SEARCH(("CHE-1262"),(D38))))</formula>
    </cfRule>
  </conditionalFormatting>
  <conditionalFormatting sqref="D38:D39 F38 E39">
    <cfRule type="containsText" dxfId="1" priority="608" operator="containsText" text="[AU]">
      <formula>NOT(ISERROR(SEARCH(("[AU]"),(D38))))</formula>
    </cfRule>
  </conditionalFormatting>
  <conditionalFormatting sqref="D38:D39 F38 E39">
    <cfRule type="containsText" dxfId="1" priority="609" operator="containsText" text="[NIS]">
      <formula>NOT(ISERROR(SEARCH(("[NIS]"),(D38))))</formula>
    </cfRule>
  </conditionalFormatting>
  <conditionalFormatting sqref="I42">
    <cfRule type="containsText" dxfId="3" priority="610" operator="containsText" text="ENG">
      <formula>NOT(ISERROR(SEARCH(("ENG"),(I42))))</formula>
    </cfRule>
  </conditionalFormatting>
  <conditionalFormatting sqref="I42">
    <cfRule type="containsText" dxfId="1" priority="611" operator="containsText" text="[MAR]">
      <formula>NOT(ISERROR(SEARCH(("[MAR]"),(I42))))</formula>
    </cfRule>
  </conditionalFormatting>
  <conditionalFormatting sqref="I42">
    <cfRule type="containsText" dxfId="1" priority="612" operator="containsText" text="[SKC]">
      <formula>NOT(ISERROR(SEARCH(("[SKC]"),(I42))))</formula>
    </cfRule>
  </conditionalFormatting>
  <conditionalFormatting sqref="I42">
    <cfRule type="containsText" dxfId="1" priority="613" operator="containsText" text="CHE-1262">
      <formula>NOT(ISERROR(SEARCH(("CHE-1262"),(I42))))</formula>
    </cfRule>
  </conditionalFormatting>
  <conditionalFormatting sqref="I42">
    <cfRule type="containsText" dxfId="1" priority="614" operator="containsText" text="[NIM]">
      <formula>NOT(ISERROR(SEARCH(("[NIM]"),(I42))))</formula>
    </cfRule>
  </conditionalFormatting>
  <conditionalFormatting sqref="I42">
    <cfRule type="containsText" dxfId="1" priority="615" operator="containsText" text="[GR]">
      <formula>NOT(ISERROR(SEARCH(("[GR]"),(I42))))</formula>
    </cfRule>
  </conditionalFormatting>
  <conditionalFormatting sqref="I42">
    <cfRule type="containsText" dxfId="3" priority="616" operator="containsText" text="BAN">
      <formula>NOT(ISERROR(SEARCH(("BAN"),(I42))))</formula>
    </cfRule>
  </conditionalFormatting>
  <conditionalFormatting sqref="I42">
    <cfRule type="containsText" dxfId="1" priority="617" operator="containsText" text="[BSH]">
      <formula>NOT(ISERROR(SEARCH(("[BSH]"),(I42))))</formula>
    </cfRule>
  </conditionalFormatting>
  <conditionalFormatting sqref="I42">
    <cfRule type="containsText" dxfId="1" priority="618" operator="containsText" text="[EH]">
      <formula>NOT(ISERROR(SEARCH(("[EH]"),(I42))))</formula>
    </cfRule>
  </conditionalFormatting>
  <conditionalFormatting sqref="I42">
    <cfRule type="containsText" dxfId="1" priority="619" operator="containsText" text="[RUM]">
      <formula>NOT(ISERROR(SEARCH(("[RUM]"),(I42))))</formula>
    </cfRule>
  </conditionalFormatting>
  <conditionalFormatting sqref="I42">
    <cfRule type="containsText" dxfId="3" priority="620" operator="containsText" text="[ECO]">
      <formula>NOT(ISERROR(SEARCH(("[ECO]"),(I42))))</formula>
    </cfRule>
  </conditionalFormatting>
  <conditionalFormatting sqref="I42">
    <cfRule type="containsText" dxfId="1" priority="621" operator="containsText" text="[MAH]">
      <formula>NOT(ISERROR(SEARCH(("[MAH]"),(I42))))</formula>
    </cfRule>
  </conditionalFormatting>
  <conditionalFormatting sqref="I42">
    <cfRule type="containsText" dxfId="1" priority="622" operator="containsText" text="[DD]">
      <formula>NOT(ISERROR(SEARCH(("[DD]"),(I42))))</formula>
    </cfRule>
  </conditionalFormatting>
  <conditionalFormatting sqref="I42">
    <cfRule type="containsText" dxfId="1" priority="623" operator="containsText" text="[JI]">
      <formula>NOT(ISERROR(SEARCH(("[JI]"),(I42))))</formula>
    </cfRule>
  </conditionalFormatting>
  <conditionalFormatting sqref="I42">
    <cfRule type="containsText" dxfId="1" priority="624" operator="containsText" text="[KIM]">
      <formula>NOT(ISERROR(SEARCH(("[KIM]"),(I42))))</formula>
    </cfRule>
  </conditionalFormatting>
  <conditionalFormatting sqref="I42">
    <cfRule type="containsText" dxfId="1" priority="625" operator="containsText" text="[AU]">
      <formula>NOT(ISERROR(SEARCH(("[AU]"),(I42))))</formula>
    </cfRule>
  </conditionalFormatting>
  <conditionalFormatting sqref="I42">
    <cfRule type="containsText" dxfId="1" priority="626" operator="containsText" text="[IFF]">
      <formula>NOT(ISERROR(SEARCH(("[IFF]"),(I42))))</formula>
    </cfRule>
  </conditionalFormatting>
  <conditionalFormatting sqref="I42">
    <cfRule type="containsText" dxfId="1" priority="627" operator="containsText" text="[AT]">
      <formula>NOT(ISERROR(SEARCH(("[AT]"),(I42))))</formula>
    </cfRule>
  </conditionalFormatting>
  <conditionalFormatting sqref="I42">
    <cfRule type="containsText" dxfId="1" priority="628" operator="containsText" text="[MKS]">
      <formula>NOT(ISERROR(SEARCH(("[MKS]"),(I42))))</formula>
    </cfRule>
  </conditionalFormatting>
  <conditionalFormatting sqref="I42">
    <cfRule type="containsText" dxfId="1" priority="629" operator="containsText" text="[DMA]">
      <formula>NOT(ISERROR(SEARCH(("[DMA]"),(I42))))</formula>
    </cfRule>
  </conditionalFormatting>
  <conditionalFormatting sqref="I42">
    <cfRule type="containsText" dxfId="1" priority="630" operator="containsText" text="[NIS]">
      <formula>NOT(ISERROR(SEARCH(("[NIS]"),(I42))))</formula>
    </cfRule>
  </conditionalFormatting>
  <conditionalFormatting sqref="I42">
    <cfRule type="containsText" dxfId="1" priority="631" operator="containsText" text="[AIM]">
      <formula>NOT(ISERROR(SEARCH(("[AIM]"),(I42))))</formula>
    </cfRule>
  </conditionalFormatting>
  <conditionalFormatting sqref="I42">
    <cfRule type="containsText" dxfId="1" priority="632" operator="containsText" text="[PRC]">
      <formula>NOT(ISERROR(SEARCH(("[PRC]"),(I42))))</formula>
    </cfRule>
  </conditionalFormatting>
  <conditionalFormatting sqref="I42">
    <cfRule type="containsText" dxfId="0" priority="633" operator="containsText" text="ENG">
      <formula>NOT(ISERROR(SEARCH(("ENG"),(I42))))</formula>
    </cfRule>
  </conditionalFormatting>
  <conditionalFormatting sqref="I42">
    <cfRule type="containsText" dxfId="1" priority="634" operator="containsText" text="[MAR]">
      <formula>NOT(ISERROR(SEARCH(("[MAR]"),(I42))))</formula>
    </cfRule>
  </conditionalFormatting>
  <conditionalFormatting sqref="I42">
    <cfRule type="containsText" dxfId="1" priority="635" operator="containsText" text="[SKC]">
      <formula>NOT(ISERROR(SEARCH(("[SKC]"),(I42))))</formula>
    </cfRule>
  </conditionalFormatting>
  <conditionalFormatting sqref="I42">
    <cfRule type="containsText" dxfId="2" priority="636" operator="containsText" text="CHE-1262">
      <formula>NOT(ISERROR(SEARCH(("CHE-1262"),(I42))))</formula>
    </cfRule>
  </conditionalFormatting>
  <conditionalFormatting sqref="I42">
    <cfRule type="containsText" dxfId="1" priority="637" operator="containsText" text="[NIM]">
      <formula>NOT(ISERROR(SEARCH(("[NIM]"),(I42))))</formula>
    </cfRule>
  </conditionalFormatting>
  <conditionalFormatting sqref="I42">
    <cfRule type="containsText" dxfId="1" priority="638" operator="containsText" text="[GR]">
      <formula>NOT(ISERROR(SEARCH(("[GR]"),(I42))))</formula>
    </cfRule>
  </conditionalFormatting>
  <conditionalFormatting sqref="I42">
    <cfRule type="containsText" dxfId="3" priority="639" operator="containsText" text="BAN">
      <formula>NOT(ISERROR(SEARCH(("BAN"),(I42))))</formula>
    </cfRule>
  </conditionalFormatting>
  <conditionalFormatting sqref="I42">
    <cfRule type="containsText" dxfId="1" priority="640" operator="containsText" text="[BSH]">
      <formula>NOT(ISERROR(SEARCH(("[BSH]"),(I42))))</formula>
    </cfRule>
  </conditionalFormatting>
  <conditionalFormatting sqref="I42">
    <cfRule type="containsText" dxfId="1" priority="641" operator="containsText" text="[EH]">
      <formula>NOT(ISERROR(SEARCH(("[EH]"),(I42))))</formula>
    </cfRule>
  </conditionalFormatting>
  <conditionalFormatting sqref="I42">
    <cfRule type="containsText" dxfId="1" priority="642" operator="containsText" text="[RUM]">
      <formula>NOT(ISERROR(SEARCH(("[RUM]"),(I42))))</formula>
    </cfRule>
  </conditionalFormatting>
  <conditionalFormatting sqref="I42">
    <cfRule type="containsText" dxfId="3" priority="643" operator="containsText" text="[ECO]">
      <formula>NOT(ISERROR(SEARCH(("[ECO]"),(I42))))</formula>
    </cfRule>
  </conditionalFormatting>
  <conditionalFormatting sqref="I42">
    <cfRule type="containsText" dxfId="1" priority="644" operator="containsText" text="[MAH]">
      <formula>NOT(ISERROR(SEARCH(("[MAH]"),(I42))))</formula>
    </cfRule>
  </conditionalFormatting>
  <conditionalFormatting sqref="I42">
    <cfRule type="containsText" dxfId="1" priority="645" operator="containsText" text="[DD]">
      <formula>NOT(ISERROR(SEARCH(("[DD]"),(I42))))</formula>
    </cfRule>
  </conditionalFormatting>
  <conditionalFormatting sqref="I42">
    <cfRule type="containsText" dxfId="1" priority="646" operator="containsText" text="[JI]">
      <formula>NOT(ISERROR(SEARCH(("[JI]"),(I42))))</formula>
    </cfRule>
  </conditionalFormatting>
  <conditionalFormatting sqref="I42">
    <cfRule type="containsText" dxfId="1" priority="647" operator="containsText" text="[AIM]">
      <formula>NOT(ISERROR(SEARCH(("[AIM]"),(I42))))</formula>
    </cfRule>
  </conditionalFormatting>
  <conditionalFormatting sqref="I42">
    <cfRule type="containsText" dxfId="3" priority="648" operator="containsText" text="ENG">
      <formula>NOT(ISERROR(SEARCH(("ENG"),(I42))))</formula>
    </cfRule>
  </conditionalFormatting>
  <conditionalFormatting sqref="I42">
    <cfRule type="containsText" dxfId="1" priority="649" operator="containsText" text="[MAR]">
      <formula>NOT(ISERROR(SEARCH(("[MAR]"),(I42))))</formula>
    </cfRule>
  </conditionalFormatting>
  <conditionalFormatting sqref="I42">
    <cfRule type="containsText" dxfId="1" priority="650" operator="containsText" text="[SKC]">
      <formula>NOT(ISERROR(SEARCH(("[SKC]"),(I42))))</formula>
    </cfRule>
  </conditionalFormatting>
  <conditionalFormatting sqref="I42">
    <cfRule type="containsText" dxfId="1" priority="651" operator="containsText" text="CHE-1262">
      <formula>NOT(ISERROR(SEARCH(("CHE-1262"),(I42))))</formula>
    </cfRule>
  </conditionalFormatting>
  <conditionalFormatting sqref="I42">
    <cfRule type="containsText" dxfId="1" priority="652" operator="containsText" text="[NIM]">
      <formula>NOT(ISERROR(SEARCH(("[NIM]"),(I42))))</formula>
    </cfRule>
  </conditionalFormatting>
  <conditionalFormatting sqref="I42">
    <cfRule type="containsText" dxfId="2" priority="653" operator="containsText" text="[GR]">
      <formula>NOT(ISERROR(SEARCH(("[GR]"),(I42))))</formula>
    </cfRule>
  </conditionalFormatting>
  <conditionalFormatting sqref="I42">
    <cfRule type="containsText" dxfId="3" priority="654" operator="containsText" text="BAN">
      <formula>NOT(ISERROR(SEARCH(("BAN"),(I42))))</formula>
    </cfRule>
  </conditionalFormatting>
  <conditionalFormatting sqref="I42">
    <cfRule type="containsText" dxfId="1" priority="655" operator="containsText" text="[BSH]">
      <formula>NOT(ISERROR(SEARCH(("[BSH]"),(I42))))</formula>
    </cfRule>
  </conditionalFormatting>
  <conditionalFormatting sqref="I42">
    <cfRule type="containsText" dxfId="1" priority="656" operator="containsText" text="[EH]">
      <formula>NOT(ISERROR(SEARCH(("[EH]"),(I42))))</formula>
    </cfRule>
  </conditionalFormatting>
  <conditionalFormatting sqref="I42">
    <cfRule type="containsText" dxfId="1" priority="657" operator="containsText" text="[RUM]">
      <formula>NOT(ISERROR(SEARCH(("[RUM]"),(I42))))</formula>
    </cfRule>
  </conditionalFormatting>
  <conditionalFormatting sqref="I42">
    <cfRule type="containsText" dxfId="3" priority="658" operator="containsText" text="[ECO]">
      <formula>NOT(ISERROR(SEARCH(("[ECO]"),(I42))))</formula>
    </cfRule>
  </conditionalFormatting>
  <conditionalFormatting sqref="I42">
    <cfRule type="containsText" dxfId="1" priority="659" operator="containsText" text="[MAH]">
      <formula>NOT(ISERROR(SEARCH(("[MAH]"),(I42))))</formula>
    </cfRule>
  </conditionalFormatting>
  <conditionalFormatting sqref="I42">
    <cfRule type="containsText" dxfId="1" priority="660" operator="containsText" text="[DD]">
      <formula>NOT(ISERROR(SEARCH(("[DD]"),(I42))))</formula>
    </cfRule>
  </conditionalFormatting>
  <conditionalFormatting sqref="I42">
    <cfRule type="containsText" dxfId="1" priority="661" operator="containsText" text="[JI]">
      <formula>NOT(ISERROR(SEARCH(("[JI]"),(I42))))</formula>
    </cfRule>
  </conditionalFormatting>
  <conditionalFormatting sqref="I42">
    <cfRule type="containsText" dxfId="1" priority="662" operator="containsText" text="[AIM]">
      <formula>NOT(ISERROR(SEARCH(("[AIM]"),(I42))))</formula>
    </cfRule>
  </conditionalFormatting>
  <conditionalFormatting sqref="H42">
    <cfRule type="containsText" dxfId="3" priority="663" operator="containsText" text="ENG">
      <formula>NOT(ISERROR(SEARCH(("ENG"),(H42))))</formula>
    </cfRule>
  </conditionalFormatting>
  <conditionalFormatting sqref="H42">
    <cfRule type="containsText" dxfId="1" priority="664" operator="containsText" text="[MAR]">
      <formula>NOT(ISERROR(SEARCH(("[MAR]"),(H42))))</formula>
    </cfRule>
  </conditionalFormatting>
  <conditionalFormatting sqref="H42">
    <cfRule type="containsText" dxfId="1" priority="665" operator="containsText" text="[SKC]">
      <formula>NOT(ISERROR(SEARCH(("[SKC]"),(H42))))</formula>
    </cfRule>
  </conditionalFormatting>
  <conditionalFormatting sqref="H42">
    <cfRule type="containsText" dxfId="1" priority="666" operator="containsText" text="CHE-1262">
      <formula>NOT(ISERROR(SEARCH(("CHE-1262"),(H42))))</formula>
    </cfRule>
  </conditionalFormatting>
  <conditionalFormatting sqref="H42">
    <cfRule type="containsText" dxfId="1" priority="667" operator="containsText" text="[NIM]">
      <formula>NOT(ISERROR(SEARCH(("[NIM]"),(H42))))</formula>
    </cfRule>
  </conditionalFormatting>
  <conditionalFormatting sqref="H42">
    <cfRule type="containsText" dxfId="3" priority="668" operator="containsText" text="BAN">
      <formula>NOT(ISERROR(SEARCH(("BAN"),(H42))))</formula>
    </cfRule>
  </conditionalFormatting>
  <conditionalFormatting sqref="H42">
    <cfRule type="containsText" dxfId="1" priority="669" operator="containsText" text="[BSH]">
      <formula>NOT(ISERROR(SEARCH(("[BSH]"),(H42))))</formula>
    </cfRule>
  </conditionalFormatting>
  <conditionalFormatting sqref="H42">
    <cfRule type="containsText" dxfId="1" priority="670" operator="containsText" text="[EH]">
      <formula>NOT(ISERROR(SEARCH(("[EH]"),(H42))))</formula>
    </cfRule>
  </conditionalFormatting>
  <conditionalFormatting sqref="H42">
    <cfRule type="containsText" dxfId="1" priority="671" operator="containsText" text="[RUM]">
      <formula>NOT(ISERROR(SEARCH(("[RUM]"),(H42))))</formula>
    </cfRule>
  </conditionalFormatting>
  <conditionalFormatting sqref="H42">
    <cfRule type="containsText" dxfId="3" priority="672" operator="containsText" text="[ECO]">
      <formula>NOT(ISERROR(SEARCH(("[ECO]"),(H42))))</formula>
    </cfRule>
  </conditionalFormatting>
  <conditionalFormatting sqref="H42">
    <cfRule type="containsText" dxfId="1" priority="673" operator="containsText" text="[MAH]">
      <formula>NOT(ISERROR(SEARCH(("[MAH]"),(H42))))</formula>
    </cfRule>
  </conditionalFormatting>
  <conditionalFormatting sqref="H42">
    <cfRule type="containsText" dxfId="1" priority="674" operator="containsText" text="[DD]">
      <formula>NOT(ISERROR(SEARCH(("[DD]"),(H42))))</formula>
    </cfRule>
  </conditionalFormatting>
  <conditionalFormatting sqref="H42">
    <cfRule type="containsText" dxfId="1" priority="675" operator="containsText" text="[JI]">
      <formula>NOT(ISERROR(SEARCH(("[JI]"),(H42))))</formula>
    </cfRule>
  </conditionalFormatting>
  <conditionalFormatting sqref="H42">
    <cfRule type="containsText" dxfId="1" priority="676" operator="containsText" text="[AIM]">
      <formula>NOT(ISERROR(SEARCH(("[AIM]"),(H42))))</formula>
    </cfRule>
  </conditionalFormatting>
  <conditionalFormatting sqref="H42">
    <cfRule type="containsText" dxfId="2" priority="677" operator="containsText" text="[GR]">
      <formula>NOT(ISERROR(SEARCH(("[GR]"),(H42))))</formula>
    </cfRule>
  </conditionalFormatting>
  <conditionalFormatting sqref="H42">
    <cfRule type="containsText" dxfId="0" priority="678" operator="containsText" text="ENG">
      <formula>NOT(ISERROR(SEARCH(("ENG"),(H42))))</formula>
    </cfRule>
  </conditionalFormatting>
  <conditionalFormatting sqref="H42">
    <cfRule type="containsText" dxfId="1" priority="679" operator="containsText" text="[MAR]">
      <formula>NOT(ISERROR(SEARCH(("[MAR]"),(H42))))</formula>
    </cfRule>
  </conditionalFormatting>
  <conditionalFormatting sqref="H42">
    <cfRule type="containsText" dxfId="1" priority="680" operator="containsText" text="[SKC]">
      <formula>NOT(ISERROR(SEARCH(("[SKC]"),(H42))))</formula>
    </cfRule>
  </conditionalFormatting>
  <conditionalFormatting sqref="H42">
    <cfRule type="containsText" dxfId="2" priority="681" operator="containsText" text="CHE-1262">
      <formula>NOT(ISERROR(SEARCH(("CHE-1262"),(H42))))</formula>
    </cfRule>
  </conditionalFormatting>
  <conditionalFormatting sqref="H42">
    <cfRule type="containsText" dxfId="1" priority="682" operator="containsText" text="[NIM]">
      <formula>NOT(ISERROR(SEARCH(("[NIM]"),(H42))))</formula>
    </cfRule>
  </conditionalFormatting>
  <conditionalFormatting sqref="H42">
    <cfRule type="containsText" dxfId="1" priority="683" operator="containsText" text="[GR]">
      <formula>NOT(ISERROR(SEARCH(("[GR]"),(H42))))</formula>
    </cfRule>
  </conditionalFormatting>
  <conditionalFormatting sqref="H42">
    <cfRule type="containsText" dxfId="3" priority="684" operator="containsText" text="BAN">
      <formula>NOT(ISERROR(SEARCH(("BAN"),(H42))))</formula>
    </cfRule>
  </conditionalFormatting>
  <conditionalFormatting sqref="H42">
    <cfRule type="containsText" dxfId="1" priority="685" operator="containsText" text="[BSH]">
      <formula>NOT(ISERROR(SEARCH(("[BSH]"),(H42))))</formula>
    </cfRule>
  </conditionalFormatting>
  <conditionalFormatting sqref="H42">
    <cfRule type="containsText" dxfId="1" priority="686" operator="containsText" text="[EH]">
      <formula>NOT(ISERROR(SEARCH(("[EH]"),(H42))))</formula>
    </cfRule>
  </conditionalFormatting>
  <conditionalFormatting sqref="H42">
    <cfRule type="containsText" dxfId="1" priority="687" operator="containsText" text="[RUM]">
      <formula>NOT(ISERROR(SEARCH(("[RUM]"),(H42))))</formula>
    </cfRule>
  </conditionalFormatting>
  <conditionalFormatting sqref="H42">
    <cfRule type="containsText" dxfId="3" priority="688" operator="containsText" text="[ECO]">
      <formula>NOT(ISERROR(SEARCH(("[ECO]"),(H42))))</formula>
    </cfRule>
  </conditionalFormatting>
  <conditionalFormatting sqref="H42">
    <cfRule type="containsText" dxfId="1" priority="689" operator="containsText" text="[MAH]">
      <formula>NOT(ISERROR(SEARCH(("[MAH]"),(H42))))</formula>
    </cfRule>
  </conditionalFormatting>
  <conditionalFormatting sqref="H42">
    <cfRule type="containsText" dxfId="1" priority="690" operator="containsText" text="[DD]">
      <formula>NOT(ISERROR(SEARCH(("[DD]"),(H42))))</formula>
    </cfRule>
  </conditionalFormatting>
  <conditionalFormatting sqref="H42">
    <cfRule type="containsText" dxfId="1" priority="691" operator="containsText" text="[JI]">
      <formula>NOT(ISERROR(SEARCH(("[JI]"),(H42))))</formula>
    </cfRule>
  </conditionalFormatting>
  <conditionalFormatting sqref="H42">
    <cfRule type="containsText" dxfId="1" priority="692" operator="containsText" text="[AIM]">
      <formula>NOT(ISERROR(SEARCH(("[AIM]"),(H42))))</formula>
    </cfRule>
  </conditionalFormatting>
  <conditionalFormatting sqref="H42">
    <cfRule type="containsText" dxfId="1" priority="693" operator="containsText" text="[NEW1]">
      <formula>NOT(ISERROR(SEARCH(("[NEW1]"),(H42))))</formula>
    </cfRule>
  </conditionalFormatting>
  <conditionalFormatting sqref="H42">
    <cfRule type="containsText" dxfId="1" priority="694" operator="containsText" text="[PRC]">
      <formula>NOT(ISERROR(SEARCH(("[PRC]"),(H42))))</formula>
    </cfRule>
  </conditionalFormatting>
  <conditionalFormatting sqref="H42">
    <cfRule type="containsText" dxfId="1" priority="695" operator="containsText" text="[NIS]">
      <formula>NOT(ISERROR(SEARCH(("[NIS]"),(H42))))</formula>
    </cfRule>
  </conditionalFormatting>
  <conditionalFormatting sqref="H42">
    <cfRule type="containsText" dxfId="1" priority="696" operator="containsText" text="[DMA]">
      <formula>NOT(ISERROR(SEARCH(("[DMA]"),(H42))))</formula>
    </cfRule>
  </conditionalFormatting>
  <conditionalFormatting sqref="H42">
    <cfRule type="containsText" dxfId="1" priority="697" operator="containsText" text="[MKS]">
      <formula>NOT(ISERROR(SEARCH(("[MKS]"),(H42))))</formula>
    </cfRule>
  </conditionalFormatting>
  <conditionalFormatting sqref="H42">
    <cfRule type="containsText" dxfId="1" priority="698" operator="containsText" text="[AT]">
      <formula>NOT(ISERROR(SEARCH(("[AT]"),(H42))))</formula>
    </cfRule>
  </conditionalFormatting>
  <conditionalFormatting sqref="H42">
    <cfRule type="containsText" dxfId="1" priority="699" operator="containsText" text="[IFF]">
      <formula>NOT(ISERROR(SEARCH(("[IFF]"),(H42))))</formula>
    </cfRule>
  </conditionalFormatting>
  <conditionalFormatting sqref="H42">
    <cfRule type="containsText" dxfId="1" priority="700" operator="containsText" text="[AU]">
      <formula>NOT(ISERROR(SEARCH(("[AU]"),(H42))))</formula>
    </cfRule>
  </conditionalFormatting>
  <conditionalFormatting sqref="H42">
    <cfRule type="containsText" dxfId="1" priority="701" operator="containsText" text="[KIM]">
      <formula>NOT(ISERROR(SEARCH(("[KIM]"),(H42))))</formula>
    </cfRule>
  </conditionalFormatting>
  <conditionalFormatting sqref="F40 I40:I41 H41">
    <cfRule type="containsText" dxfId="0" priority="702" operator="containsText" text="ENG">
      <formula>NOT(ISERROR(SEARCH(("ENG"),(F40))))</formula>
    </cfRule>
  </conditionalFormatting>
  <conditionalFormatting sqref="F40 I40:I41 H41">
    <cfRule type="containsText" dxfId="2" priority="703" operator="containsText" text="CHE-1262">
      <formula>NOT(ISERROR(SEARCH(("CHE-1262"),(F40))))</formula>
    </cfRule>
  </conditionalFormatting>
  <conditionalFormatting sqref="I43">
    <cfRule type="containsText" dxfId="1" priority="704" operator="containsText" text="[NEW1]">
      <formula>NOT(ISERROR(SEARCH(("[NEW1]"),(I43))))</formula>
    </cfRule>
  </conditionalFormatting>
  <conditionalFormatting sqref="I43">
    <cfRule type="containsText" dxfId="1" priority="705" operator="containsText" text="[IFF]">
      <formula>NOT(ISERROR(SEARCH(("[IFF]"),(I43))))</formula>
    </cfRule>
  </conditionalFormatting>
  <conditionalFormatting sqref="E22">
    <cfRule type="containsText" dxfId="4" priority="706" operator="containsText" text="[PRC]">
      <formula>NOT(ISERROR(SEARCH(("[PRC]"),(E22))))</formula>
    </cfRule>
  </conditionalFormatting>
  <conditionalFormatting sqref="E22">
    <cfRule type="containsText" dxfId="4" priority="707" operator="containsText" text="[FNN]">
      <formula>NOT(ISERROR(SEARCH(("[FNN]"),(E22))))</formula>
    </cfRule>
  </conditionalFormatting>
  <conditionalFormatting sqref="E22">
    <cfRule type="containsText" dxfId="4" priority="708" operator="containsText" text="[JC]">
      <formula>NOT(ISERROR(SEARCH(("[JC]"),(E22))))</formula>
    </cfRule>
  </conditionalFormatting>
  <conditionalFormatting sqref="E22">
    <cfRule type="containsText" dxfId="4" priority="709" operator="containsText" text="[AIM]">
      <formula>NOT(ISERROR(SEARCH(("[AIM]"),(E22))))</formula>
    </cfRule>
  </conditionalFormatting>
  <conditionalFormatting sqref="E22">
    <cfRule type="containsText" dxfId="4" priority="710" operator="containsText" text="[NIS]">
      <formula>NOT(ISERROR(SEARCH(("[NIS]"),(E22))))</formula>
    </cfRule>
  </conditionalFormatting>
  <conditionalFormatting sqref="E22">
    <cfRule type="containsText" dxfId="4" priority="711" operator="containsText" text="[DMA]">
      <formula>NOT(ISERROR(SEARCH(("[DMA]"),(E22))))</formula>
    </cfRule>
  </conditionalFormatting>
  <conditionalFormatting sqref="E22">
    <cfRule type="containsText" dxfId="4" priority="712" operator="containsText" text="[MKS]">
      <formula>NOT(ISERROR(SEARCH(("[MKS]"),(E22))))</formula>
    </cfRule>
  </conditionalFormatting>
  <conditionalFormatting sqref="E22">
    <cfRule type="containsText" dxfId="4" priority="713" operator="containsText" text="[NEW1]">
      <formula>NOT(ISERROR(SEARCH(("[NEW1]"),(E22))))</formula>
    </cfRule>
  </conditionalFormatting>
  <conditionalFormatting sqref="E22">
    <cfRule type="containsText" dxfId="4" priority="714" operator="containsText" text="[AT]">
      <formula>NOT(ISERROR(SEARCH(("[AT]"),(E22))))</formula>
    </cfRule>
  </conditionalFormatting>
  <conditionalFormatting sqref="E22">
    <cfRule type="containsText" dxfId="4" priority="715" operator="containsText" text="[IFF]">
      <formula>NOT(ISERROR(SEARCH(("[IFF]"),(E22))))</formula>
    </cfRule>
  </conditionalFormatting>
  <conditionalFormatting sqref="E22">
    <cfRule type="containsText" dxfId="4" priority="716" operator="containsText" text="[AU]">
      <formula>NOT(ISERROR(SEARCH(("[AU]"),(E22))))</formula>
    </cfRule>
  </conditionalFormatting>
  <conditionalFormatting sqref="E22">
    <cfRule type="containsText" dxfId="4" priority="717" operator="containsText" text="[KIM]">
      <formula>NOT(ISERROR(SEARCH(("[KIM]"),(E22))))</formula>
    </cfRule>
  </conditionalFormatting>
  <conditionalFormatting sqref="E22">
    <cfRule type="containsText" dxfId="4" priority="718" operator="containsText" text="[JI]">
      <formula>NOT(ISERROR(SEARCH(("[JI]"),(E22))))</formula>
    </cfRule>
  </conditionalFormatting>
  <conditionalFormatting sqref="E22">
    <cfRule type="containsText" dxfId="4" priority="719" operator="containsText" text="[DD]">
      <formula>NOT(ISERROR(SEARCH(("[DD]"),(E22))))</formula>
    </cfRule>
  </conditionalFormatting>
  <conditionalFormatting sqref="E22">
    <cfRule type="containsText" dxfId="4" priority="720" operator="containsText" text="[MAH]">
      <formula>NOT(ISERROR(SEARCH(("[MAH]"),(E22))))</formula>
    </cfRule>
  </conditionalFormatting>
  <conditionalFormatting sqref="E22">
    <cfRule type="containsText" dxfId="4" priority="721" operator="containsText" text="[ECO]">
      <formula>NOT(ISERROR(SEARCH(("[ECO]"),(E22))))</formula>
    </cfRule>
  </conditionalFormatting>
  <conditionalFormatting sqref="E22">
    <cfRule type="containsText" dxfId="4" priority="722" operator="containsText" text="[RUM]">
      <formula>NOT(ISERROR(SEARCH(("[RUM]"),(E22))))</formula>
    </cfRule>
  </conditionalFormatting>
  <conditionalFormatting sqref="E22">
    <cfRule type="containsText" dxfId="4" priority="723" operator="containsText" text="[EH]">
      <formula>NOT(ISERROR(SEARCH(("[EH]"),(E22))))</formula>
    </cfRule>
  </conditionalFormatting>
  <conditionalFormatting sqref="E22">
    <cfRule type="containsText" dxfId="4" priority="724" operator="containsText" text="[BSH]">
      <formula>NOT(ISERROR(SEARCH(("[BSH]"),(E22))))</formula>
    </cfRule>
  </conditionalFormatting>
  <conditionalFormatting sqref="E22">
    <cfRule type="containsText" dxfId="4" priority="725" operator="containsText" text="BAN">
      <formula>NOT(ISERROR(SEARCH(("BAN"),(E22))))</formula>
    </cfRule>
  </conditionalFormatting>
  <conditionalFormatting sqref="E22">
    <cfRule type="containsText" dxfId="4" priority="726" operator="containsText" text="[GR]">
      <formula>NOT(ISERROR(SEARCH(("[GR]"),(E22))))</formula>
    </cfRule>
  </conditionalFormatting>
  <conditionalFormatting sqref="E22">
    <cfRule type="containsText" dxfId="4" priority="727" operator="containsText" text="[NIM]">
      <formula>NOT(ISERROR(SEARCH(("[NIM]"),(E22))))</formula>
    </cfRule>
  </conditionalFormatting>
  <conditionalFormatting sqref="E22">
    <cfRule type="containsText" dxfId="4" priority="728" operator="containsText" text="CHE-1262">
      <formula>NOT(ISERROR(SEARCH(("CHE-1262"),(E22))))</formula>
    </cfRule>
  </conditionalFormatting>
  <conditionalFormatting sqref="E22">
    <cfRule type="containsText" dxfId="4" priority="729" operator="containsText" text="[SKC]">
      <formula>NOT(ISERROR(SEARCH(("[SKC]"),(E22))))</formula>
    </cfRule>
  </conditionalFormatting>
  <conditionalFormatting sqref="E22">
    <cfRule type="containsText" dxfId="4" priority="730" operator="containsText" text="[MAR]">
      <formula>NOT(ISERROR(SEARCH(("[MAR]"),(E22))))</formula>
    </cfRule>
  </conditionalFormatting>
  <conditionalFormatting sqref="E22">
    <cfRule type="containsText" dxfId="4" priority="731" operator="containsText" text="ENG">
      <formula>NOT(ISERROR(SEARCH(("ENG"),(E22))))</formula>
    </cfRule>
  </conditionalFormatting>
  <conditionalFormatting sqref="I26">
    <cfRule type="containsText" dxfId="1" priority="732" operator="containsText" text="[AIM]">
      <formula>NOT(ISERROR(SEARCH(("[AIM]"),(I26))))</formula>
    </cfRule>
  </conditionalFormatting>
  <conditionalFormatting sqref="I26">
    <cfRule type="containsText" dxfId="1" priority="733" operator="containsText" text="[JI]">
      <formula>NOT(ISERROR(SEARCH(("[JI]"),(I26))))</formula>
    </cfRule>
  </conditionalFormatting>
  <conditionalFormatting sqref="I26">
    <cfRule type="containsText" dxfId="1" priority="734" operator="containsText" text="[DD]">
      <formula>NOT(ISERROR(SEARCH(("[DD]"),(I26))))</formula>
    </cfRule>
  </conditionalFormatting>
  <conditionalFormatting sqref="I26">
    <cfRule type="containsText" dxfId="1" priority="735" operator="containsText" text="[MAH]">
      <formula>NOT(ISERROR(SEARCH(("[MAH]"),(I26))))</formula>
    </cfRule>
  </conditionalFormatting>
  <conditionalFormatting sqref="I26">
    <cfRule type="containsText" dxfId="3" priority="736" operator="containsText" text="[ECO]">
      <formula>NOT(ISERROR(SEARCH(("[ECO]"),(I26))))</formula>
    </cfRule>
  </conditionalFormatting>
  <conditionalFormatting sqref="I26">
    <cfRule type="containsText" dxfId="1" priority="737" operator="containsText" text="[RUM]">
      <formula>NOT(ISERROR(SEARCH(("[RUM]"),(I26))))</formula>
    </cfRule>
  </conditionalFormatting>
  <conditionalFormatting sqref="I26">
    <cfRule type="containsText" dxfId="1" priority="738" operator="containsText" text="[EH]">
      <formula>NOT(ISERROR(SEARCH(("[EH]"),(I26))))</formula>
    </cfRule>
  </conditionalFormatting>
  <conditionalFormatting sqref="I26">
    <cfRule type="containsText" dxfId="1" priority="739" operator="containsText" text="[BSH]">
      <formula>NOT(ISERROR(SEARCH(("[BSH]"),(I26))))</formula>
    </cfRule>
  </conditionalFormatting>
  <conditionalFormatting sqref="I26">
    <cfRule type="containsText" dxfId="3" priority="740" operator="containsText" text="BAN">
      <formula>NOT(ISERROR(SEARCH(("BAN"),(I26))))</formula>
    </cfRule>
  </conditionalFormatting>
  <conditionalFormatting sqref="I26">
    <cfRule type="containsText" dxfId="1" priority="741" operator="containsText" text="[GR]">
      <formula>NOT(ISERROR(SEARCH(("[GR]"),(I26))))</formula>
    </cfRule>
  </conditionalFormatting>
  <conditionalFormatting sqref="I26">
    <cfRule type="containsText" dxfId="1" priority="742" operator="containsText" text="[NIM]">
      <formula>NOT(ISERROR(SEARCH(("[NIM]"),(I26))))</formula>
    </cfRule>
  </conditionalFormatting>
  <conditionalFormatting sqref="I26">
    <cfRule type="containsText" dxfId="2" priority="743" operator="containsText" text="CHE-1262">
      <formula>NOT(ISERROR(SEARCH(("CHE-1262"),(I26))))</formula>
    </cfRule>
  </conditionalFormatting>
  <conditionalFormatting sqref="I26">
    <cfRule type="containsText" dxfId="1" priority="744" operator="containsText" text="[SKC]">
      <formula>NOT(ISERROR(SEARCH(("[SKC]"),(I26))))</formula>
    </cfRule>
  </conditionalFormatting>
  <conditionalFormatting sqref="I26">
    <cfRule type="containsText" dxfId="1" priority="745" operator="containsText" text="[MAR]">
      <formula>NOT(ISERROR(SEARCH(("[MAR]"),(I26))))</formula>
    </cfRule>
  </conditionalFormatting>
  <conditionalFormatting sqref="I26">
    <cfRule type="containsText" dxfId="0" priority="746" operator="containsText" text="ENG">
      <formula>NOT(ISERROR(SEARCH(("ENG"),(I26))))</formula>
    </cfRule>
  </conditionalFormatting>
  <conditionalFormatting sqref="E22">
    <cfRule type="containsText" dxfId="3" priority="747" operator="containsText" text="ENG">
      <formula>NOT(ISERROR(SEARCH(("ENG"),(E22))))</formula>
    </cfRule>
  </conditionalFormatting>
  <conditionalFormatting sqref="E22">
    <cfRule type="containsText" dxfId="1" priority="748" operator="containsText" text="[MAR]">
      <formula>NOT(ISERROR(SEARCH(("[MAR]"),(E22))))</formula>
    </cfRule>
  </conditionalFormatting>
  <conditionalFormatting sqref="E22">
    <cfRule type="containsText" dxfId="1" priority="749" operator="containsText" text="[SKC]">
      <formula>NOT(ISERROR(SEARCH(("[SKC]"),(E22))))</formula>
    </cfRule>
  </conditionalFormatting>
  <conditionalFormatting sqref="E22">
    <cfRule type="containsText" dxfId="1" priority="750" operator="containsText" text="CHE-1262">
      <formula>NOT(ISERROR(SEARCH(("CHE-1262"),(E22))))</formula>
    </cfRule>
  </conditionalFormatting>
  <conditionalFormatting sqref="E22">
    <cfRule type="containsText" dxfId="1" priority="751" operator="containsText" text="[NIM]">
      <formula>NOT(ISERROR(SEARCH(("[NIM]"),(E22))))</formula>
    </cfRule>
  </conditionalFormatting>
  <conditionalFormatting sqref="E22">
    <cfRule type="containsText" dxfId="2" priority="752" operator="containsText" text="[GR]">
      <formula>NOT(ISERROR(SEARCH(("[GR]"),(E22))))</formula>
    </cfRule>
  </conditionalFormatting>
  <conditionalFormatting sqref="E22">
    <cfRule type="containsText" dxfId="3" priority="753" operator="containsText" text="BAN">
      <formula>NOT(ISERROR(SEARCH(("BAN"),(E22))))</formula>
    </cfRule>
  </conditionalFormatting>
  <conditionalFormatting sqref="E22">
    <cfRule type="containsText" dxfId="1" priority="754" operator="containsText" text="[BSH]">
      <formula>NOT(ISERROR(SEARCH(("[BSH]"),(E22))))</formula>
    </cfRule>
  </conditionalFormatting>
  <conditionalFormatting sqref="E22">
    <cfRule type="containsText" dxfId="1" priority="755" operator="containsText" text="[EH]">
      <formula>NOT(ISERROR(SEARCH(("[EH]"),(E22))))</formula>
    </cfRule>
  </conditionalFormatting>
  <conditionalFormatting sqref="E22">
    <cfRule type="containsText" dxfId="1" priority="756" operator="containsText" text="[RUM]">
      <formula>NOT(ISERROR(SEARCH(("[RUM]"),(E22))))</formula>
    </cfRule>
  </conditionalFormatting>
  <conditionalFormatting sqref="E22">
    <cfRule type="containsText" dxfId="3" priority="757" operator="containsText" text="[ECO]">
      <formula>NOT(ISERROR(SEARCH(("[ECO]"),(E22))))</formula>
    </cfRule>
  </conditionalFormatting>
  <conditionalFormatting sqref="E22">
    <cfRule type="containsText" dxfId="1" priority="758" operator="containsText" text="[MAH]">
      <formula>NOT(ISERROR(SEARCH(("[MAH]"),(E22))))</formula>
    </cfRule>
  </conditionalFormatting>
  <conditionalFormatting sqref="E22">
    <cfRule type="containsText" dxfId="1" priority="759" operator="containsText" text="[DD]">
      <formula>NOT(ISERROR(SEARCH(("[DD]"),(E22))))</formula>
    </cfRule>
  </conditionalFormatting>
  <conditionalFormatting sqref="E22">
    <cfRule type="containsText" dxfId="1" priority="760" operator="containsText" text="[JI]">
      <formula>NOT(ISERROR(SEARCH(("[JI]"),(E22))))</formula>
    </cfRule>
  </conditionalFormatting>
  <conditionalFormatting sqref="E22">
    <cfRule type="containsText" dxfId="1" priority="761" operator="containsText" text="[AIM]">
      <formula>NOT(ISERROR(SEARCH(("[AIM]"),(E22))))</formula>
    </cfRule>
  </conditionalFormatting>
  <conditionalFormatting sqref="D13:E13 F40 I40:I41 H41 I43">
    <cfRule type="containsText" dxfId="1" priority="762" operator="containsText" text="[KIM]">
      <formula>NOT(ISERROR(SEARCH(("[KIM]"),(D13))))</formula>
    </cfRule>
  </conditionalFormatting>
  <conditionalFormatting sqref="D13:E13 F40 I40:I41 H41 I43">
    <cfRule type="containsText" dxfId="1" priority="763" operator="containsText" text="[AU]">
      <formula>NOT(ISERROR(SEARCH(("[AU]"),(D13))))</formula>
    </cfRule>
  </conditionalFormatting>
  <conditionalFormatting sqref="D13:E13 F40 I40:I41 H41 I43">
    <cfRule type="containsText" dxfId="1" priority="764" operator="containsText" text="[AT]">
      <formula>NOT(ISERROR(SEARCH(("[AT]"),(D13))))</formula>
    </cfRule>
  </conditionalFormatting>
  <conditionalFormatting sqref="D13:E13 F40 I40:I41 H41 I43">
    <cfRule type="containsText" dxfId="1" priority="765" operator="containsText" text="[MKS]">
      <formula>NOT(ISERROR(SEARCH(("[MKS]"),(D13))))</formula>
    </cfRule>
  </conditionalFormatting>
  <conditionalFormatting sqref="D13:E13 F40 I40:I41 H41 I43">
    <cfRule type="containsText" dxfId="1" priority="766" operator="containsText" text="[DMA]">
      <formula>NOT(ISERROR(SEARCH(("[DMA]"),(D13))))</formula>
    </cfRule>
  </conditionalFormatting>
  <conditionalFormatting sqref="D13:E13 F40 I40:I41 H41 I43">
    <cfRule type="containsText" dxfId="1" priority="767" operator="containsText" text="[NIS]">
      <formula>NOT(ISERROR(SEARCH(("[NIS]"),(D13))))</formula>
    </cfRule>
  </conditionalFormatting>
  <conditionalFormatting sqref="I43">
    <cfRule type="containsText" dxfId="1" priority="768" operator="containsText" text="[JC]">
      <formula>NOT(ISERROR(SEARCH(("[JC]"),(I43))))</formula>
    </cfRule>
  </conditionalFormatting>
  <conditionalFormatting sqref="D13:E13 F40 I40:I41 H41 I43">
    <cfRule type="containsText" dxfId="1" priority="769" operator="containsText" text="[PRC]">
      <formula>NOT(ISERROR(SEARCH(("[PRC]"),(D13))))</formula>
    </cfRule>
  </conditionalFormatting>
  <conditionalFormatting sqref="D13">
    <cfRule type="containsText" dxfId="0" priority="770" operator="containsText" text="ENG">
      <formula>NOT(ISERROR(SEARCH(("ENG"),(D13))))</formula>
    </cfRule>
  </conditionalFormatting>
  <conditionalFormatting sqref="D13">
    <cfRule type="containsText" dxfId="1" priority="771" operator="containsText" text="[MAR]">
      <formula>NOT(ISERROR(SEARCH(("[MAR]"),(D13))))</formula>
    </cfRule>
  </conditionalFormatting>
  <conditionalFormatting sqref="D13">
    <cfRule type="containsText" dxfId="1" priority="772" operator="containsText" text="[SKC]">
      <formula>NOT(ISERROR(SEARCH(("[SKC]"),(D13))))</formula>
    </cfRule>
  </conditionalFormatting>
  <conditionalFormatting sqref="D13">
    <cfRule type="containsText" dxfId="2" priority="773" operator="containsText" text="CHE-1262">
      <formula>NOT(ISERROR(SEARCH(("CHE-1262"),(D13))))</formula>
    </cfRule>
  </conditionalFormatting>
  <conditionalFormatting sqref="D13">
    <cfRule type="containsText" dxfId="1" priority="774" operator="containsText" text="[NIM]">
      <formula>NOT(ISERROR(SEARCH(("[NIM]"),(D13))))</formula>
    </cfRule>
  </conditionalFormatting>
  <conditionalFormatting sqref="D13">
    <cfRule type="containsText" dxfId="1" priority="775" operator="containsText" text="[GR]">
      <formula>NOT(ISERROR(SEARCH(("[GR]"),(D13))))</formula>
    </cfRule>
  </conditionalFormatting>
  <conditionalFormatting sqref="D13">
    <cfRule type="containsText" dxfId="3" priority="776" operator="containsText" text="BAN">
      <formula>NOT(ISERROR(SEARCH(("BAN"),(D13))))</formula>
    </cfRule>
  </conditionalFormatting>
  <conditionalFormatting sqref="D13">
    <cfRule type="containsText" dxfId="1" priority="777" operator="containsText" text="[BSH]">
      <formula>NOT(ISERROR(SEARCH(("[BSH]"),(D13))))</formula>
    </cfRule>
  </conditionalFormatting>
  <conditionalFormatting sqref="D13">
    <cfRule type="containsText" dxfId="1" priority="778" operator="containsText" text="[EH]">
      <formula>NOT(ISERROR(SEARCH(("[EH]"),(D13))))</formula>
    </cfRule>
  </conditionalFormatting>
  <conditionalFormatting sqref="D13">
    <cfRule type="containsText" dxfId="1" priority="779" operator="containsText" text="[RUM]">
      <formula>NOT(ISERROR(SEARCH(("[RUM]"),(D13))))</formula>
    </cfRule>
  </conditionalFormatting>
  <conditionalFormatting sqref="D13">
    <cfRule type="containsText" dxfId="3" priority="780" operator="containsText" text="[ECO]">
      <formula>NOT(ISERROR(SEARCH(("[ECO]"),(D13))))</formula>
    </cfRule>
  </conditionalFormatting>
  <conditionalFormatting sqref="D13">
    <cfRule type="containsText" dxfId="1" priority="781" operator="containsText" text="[MAH]">
      <formula>NOT(ISERROR(SEARCH(("[MAH]"),(D13))))</formula>
    </cfRule>
  </conditionalFormatting>
  <conditionalFormatting sqref="D13">
    <cfRule type="containsText" dxfId="1" priority="782" operator="containsText" text="[DD]">
      <formula>NOT(ISERROR(SEARCH(("[DD]"),(D13))))</formula>
    </cfRule>
  </conditionalFormatting>
  <conditionalFormatting sqref="D13">
    <cfRule type="containsText" dxfId="1" priority="783" operator="containsText" text="[JI]">
      <formula>NOT(ISERROR(SEARCH(("[JI]"),(D13))))</formula>
    </cfRule>
  </conditionalFormatting>
  <conditionalFormatting sqref="D13">
    <cfRule type="containsText" dxfId="1" priority="784" operator="containsText" text="[AIM]">
      <formula>NOT(ISERROR(SEARCH(("[AIM]"),(D13))))</formula>
    </cfRule>
  </conditionalFormatting>
  <conditionalFormatting sqref="E27">
    <cfRule type="containsText" dxfId="3" priority="785" operator="containsText" text="ENG">
      <formula>NOT(ISERROR(SEARCH(("ENG"),(E27))))</formula>
    </cfRule>
  </conditionalFormatting>
  <conditionalFormatting sqref="E27">
    <cfRule type="containsText" dxfId="1" priority="786" operator="containsText" text="[MAR]">
      <formula>NOT(ISERROR(SEARCH(("[MAR]"),(E27))))</formula>
    </cfRule>
  </conditionalFormatting>
  <conditionalFormatting sqref="E27">
    <cfRule type="containsText" dxfId="1" priority="787" operator="containsText" text="[SKC]">
      <formula>NOT(ISERROR(SEARCH(("[SKC]"),(E27))))</formula>
    </cfRule>
  </conditionalFormatting>
  <conditionalFormatting sqref="E27">
    <cfRule type="containsText" dxfId="1" priority="788" operator="containsText" text="CHE-1262">
      <formula>NOT(ISERROR(SEARCH(("CHE-1262"),(E27))))</formula>
    </cfRule>
  </conditionalFormatting>
  <conditionalFormatting sqref="E27">
    <cfRule type="containsText" dxfId="1" priority="789" operator="containsText" text="[NIM]">
      <formula>NOT(ISERROR(SEARCH(("[NIM]"),(E27))))</formula>
    </cfRule>
  </conditionalFormatting>
  <conditionalFormatting sqref="E27">
    <cfRule type="containsText" dxfId="1" priority="790" operator="containsText" text="[GR]">
      <formula>NOT(ISERROR(SEARCH(("[GR]"),(E27))))</formula>
    </cfRule>
  </conditionalFormatting>
  <conditionalFormatting sqref="E27">
    <cfRule type="containsText" dxfId="1" priority="791" operator="containsText" text="[BSH]">
      <formula>NOT(ISERROR(SEARCH(("[BSH]"),(E27))))</formula>
    </cfRule>
  </conditionalFormatting>
  <conditionalFormatting sqref="E27">
    <cfRule type="containsText" dxfId="1" priority="792" operator="containsText" text="[EH]">
      <formula>NOT(ISERROR(SEARCH(("[EH]"),(E27))))</formula>
    </cfRule>
  </conditionalFormatting>
  <conditionalFormatting sqref="E27">
    <cfRule type="containsText" dxfId="1" priority="793" operator="containsText" text="[RUM]">
      <formula>NOT(ISERROR(SEARCH(("[RUM]"),(E27))))</formula>
    </cfRule>
  </conditionalFormatting>
  <conditionalFormatting sqref="E27">
    <cfRule type="containsText" dxfId="3" priority="794" operator="containsText" text="BAN">
      <formula>NOT(ISERROR(SEARCH(("BAN"),(E27))))</formula>
    </cfRule>
  </conditionalFormatting>
  <conditionalFormatting sqref="E27">
    <cfRule type="containsText" dxfId="3" priority="795" operator="containsText" text="[ECO]">
      <formula>NOT(ISERROR(SEARCH(("[ECO]"),(E27))))</formula>
    </cfRule>
  </conditionalFormatting>
  <conditionalFormatting sqref="E27">
    <cfRule type="containsText" dxfId="1" priority="796" operator="containsText" text="[MAH]">
      <formula>NOT(ISERROR(SEARCH(("[MAH]"),(E27))))</formula>
    </cfRule>
  </conditionalFormatting>
  <conditionalFormatting sqref="E27">
    <cfRule type="containsText" dxfId="1" priority="797" operator="containsText" text="[DD]">
      <formula>NOT(ISERROR(SEARCH(("[DD]"),(E27))))</formula>
    </cfRule>
  </conditionalFormatting>
  <conditionalFormatting sqref="E27">
    <cfRule type="containsText" dxfId="1" priority="798" operator="containsText" text="[JI]">
      <formula>NOT(ISERROR(SEARCH(("[JI]"),(E27))))</formula>
    </cfRule>
  </conditionalFormatting>
  <conditionalFormatting sqref="E27">
    <cfRule type="containsText" dxfId="1" priority="799" operator="containsText" text="[KIM]">
      <formula>NOT(ISERROR(SEARCH(("[KIM]"),(E27))))</formula>
    </cfRule>
  </conditionalFormatting>
  <conditionalFormatting sqref="E27">
    <cfRule type="containsText" dxfId="1" priority="800" operator="containsText" text="[AU]">
      <formula>NOT(ISERROR(SEARCH(("[AU]"),(E27))))</formula>
    </cfRule>
  </conditionalFormatting>
  <conditionalFormatting sqref="E27">
    <cfRule type="containsText" dxfId="1" priority="801" operator="containsText" text="[IFF]">
      <formula>NOT(ISERROR(SEARCH(("[IFF]"),(E27))))</formula>
    </cfRule>
  </conditionalFormatting>
  <conditionalFormatting sqref="E27">
    <cfRule type="containsText" dxfId="1" priority="802" operator="containsText" text="[AT]">
      <formula>NOT(ISERROR(SEARCH(("[AT]"),(E27))))</formula>
    </cfRule>
  </conditionalFormatting>
  <conditionalFormatting sqref="E27">
    <cfRule type="containsText" dxfId="1" priority="803" operator="containsText" text="[NEW1]">
      <formula>NOT(ISERROR(SEARCH(("[NEW1]"),(E27))))</formula>
    </cfRule>
  </conditionalFormatting>
  <conditionalFormatting sqref="E27">
    <cfRule type="containsText" dxfId="1" priority="804" operator="containsText" text="[MKS]">
      <formula>NOT(ISERROR(SEARCH(("[MKS]"),(E27))))</formula>
    </cfRule>
  </conditionalFormatting>
  <conditionalFormatting sqref="E27">
    <cfRule type="containsText" dxfId="1" priority="805" operator="containsText" text="[DMA]">
      <formula>NOT(ISERROR(SEARCH(("[DMA]"),(E27))))</formula>
    </cfRule>
  </conditionalFormatting>
  <conditionalFormatting sqref="E27">
    <cfRule type="containsText" dxfId="1" priority="806" operator="containsText" text="[NIS]">
      <formula>NOT(ISERROR(SEARCH(("[NIS]"),(E27))))</formula>
    </cfRule>
  </conditionalFormatting>
  <conditionalFormatting sqref="E27">
    <cfRule type="containsText" dxfId="1" priority="807" operator="containsText" text="[AIM]">
      <formula>NOT(ISERROR(SEARCH(("[AIM]"),(E27))))</formula>
    </cfRule>
  </conditionalFormatting>
  <conditionalFormatting sqref="E27">
    <cfRule type="containsText" dxfId="1" priority="808" operator="containsText" text="[JC]">
      <formula>NOT(ISERROR(SEARCH(("[JC]"),(E27))))</formula>
    </cfRule>
  </conditionalFormatting>
  <conditionalFormatting sqref="E27 I43">
    <cfRule type="containsText" dxfId="1" priority="809" operator="containsText" text="[FNN]">
      <formula>NOT(ISERROR(SEARCH(("[FNN]"),(E27))))</formula>
    </cfRule>
  </conditionalFormatting>
  <conditionalFormatting sqref="E27">
    <cfRule type="containsText" dxfId="1" priority="810" operator="containsText" text="[PRC]">
      <formula>NOT(ISERROR(SEARCH(("[PRC]"),(E27))))</formula>
    </cfRule>
  </conditionalFormatting>
  <conditionalFormatting sqref="J34 H35">
    <cfRule type="containsText" dxfId="0" priority="811" operator="containsText" text="ENG">
      <formula>NOT(ISERROR(SEARCH(("ENG"),(J34))))</formula>
    </cfRule>
  </conditionalFormatting>
  <conditionalFormatting sqref="J34 H35">
    <cfRule type="containsText" dxfId="1" priority="812" operator="containsText" text="[MAR]">
      <formula>NOT(ISERROR(SEARCH(("[MAR]"),(J34))))</formula>
    </cfRule>
  </conditionalFormatting>
  <conditionalFormatting sqref="J34 H35">
    <cfRule type="containsText" dxfId="1" priority="813" operator="containsText" text="[SKC]">
      <formula>NOT(ISERROR(SEARCH(("[SKC]"),(J34))))</formula>
    </cfRule>
  </conditionalFormatting>
  <conditionalFormatting sqref="J34 H35">
    <cfRule type="containsText" dxfId="2" priority="814" operator="containsText" text="CHE-1262">
      <formula>NOT(ISERROR(SEARCH(("CHE-1262"),(J34))))</formula>
    </cfRule>
  </conditionalFormatting>
  <conditionalFormatting sqref="J34 H35">
    <cfRule type="containsText" dxfId="1" priority="815" operator="containsText" text="[NIM]">
      <formula>NOT(ISERROR(SEARCH(("[NIM]"),(J34))))</formula>
    </cfRule>
  </conditionalFormatting>
  <conditionalFormatting sqref="J34 H35">
    <cfRule type="containsText" dxfId="1" priority="816" operator="containsText" text="[GR]">
      <formula>NOT(ISERROR(SEARCH(("[GR]"),(J34))))</formula>
    </cfRule>
  </conditionalFormatting>
  <conditionalFormatting sqref="J34 H35">
    <cfRule type="containsText" dxfId="3" priority="817" operator="containsText" text="BAN">
      <formula>NOT(ISERROR(SEARCH(("BAN"),(J34))))</formula>
    </cfRule>
  </conditionalFormatting>
  <conditionalFormatting sqref="J34 H35">
    <cfRule type="containsText" dxfId="1" priority="818" operator="containsText" text="[BSH]">
      <formula>NOT(ISERROR(SEARCH(("[BSH]"),(J34))))</formula>
    </cfRule>
  </conditionalFormatting>
  <conditionalFormatting sqref="J34 H35">
    <cfRule type="containsText" dxfId="1" priority="819" operator="containsText" text="[EH]">
      <formula>NOT(ISERROR(SEARCH(("[EH]"),(J34))))</formula>
    </cfRule>
  </conditionalFormatting>
  <conditionalFormatting sqref="J34 H35">
    <cfRule type="containsText" dxfId="1" priority="820" operator="containsText" text="[RUM]">
      <formula>NOT(ISERROR(SEARCH(("[RUM]"),(J34))))</formula>
    </cfRule>
  </conditionalFormatting>
  <conditionalFormatting sqref="J34 H35">
    <cfRule type="containsText" dxfId="3" priority="821" operator="containsText" text="[ECO]">
      <formula>NOT(ISERROR(SEARCH(("[ECO]"),(J34))))</formula>
    </cfRule>
  </conditionalFormatting>
  <conditionalFormatting sqref="J34 H35">
    <cfRule type="containsText" dxfId="1" priority="822" operator="containsText" text="[MAH]">
      <formula>NOT(ISERROR(SEARCH(("[MAH]"),(J34))))</formula>
    </cfRule>
  </conditionalFormatting>
  <conditionalFormatting sqref="J34 H35">
    <cfRule type="containsText" dxfId="1" priority="823" operator="containsText" text="[DD]">
      <formula>NOT(ISERROR(SEARCH(("[DD]"),(J34))))</formula>
    </cfRule>
  </conditionalFormatting>
  <conditionalFormatting sqref="J34 H35">
    <cfRule type="containsText" dxfId="1" priority="824" operator="containsText" text="[JI]">
      <formula>NOT(ISERROR(SEARCH(("[JI]"),(J34))))</formula>
    </cfRule>
  </conditionalFormatting>
  <conditionalFormatting sqref="J34 H35">
    <cfRule type="containsText" dxfId="1" priority="825" operator="containsText" text="[AIM]">
      <formula>NOT(ISERROR(SEARCH(("[AIM]"),(J34))))</formula>
    </cfRule>
  </conditionalFormatting>
  <conditionalFormatting sqref="I43">
    <cfRule type="containsText" dxfId="0" priority="826" operator="containsText" text="ENG">
      <formula>NOT(ISERROR(SEARCH(("ENG"),(I43))))</formula>
    </cfRule>
  </conditionalFormatting>
  <conditionalFormatting sqref="I43">
    <cfRule type="containsText" dxfId="2" priority="827" operator="containsText" text="CHE-1262">
      <formula>NOT(ISERROR(SEARCH(("CHE-1262"),(I43))))</formula>
    </cfRule>
  </conditionalFormatting>
  <conditionalFormatting sqref="I43">
    <cfRule type="containsText" dxfId="1" priority="828" operator="containsText" text="[MAR]">
      <formula>NOT(ISERROR(SEARCH(("[MAR]"),(I43))))</formula>
    </cfRule>
  </conditionalFormatting>
  <conditionalFormatting sqref="I43">
    <cfRule type="containsText" dxfId="1" priority="829" operator="containsText" text="[SKC]">
      <formula>NOT(ISERROR(SEARCH(("[SKC]"),(I43))))</formula>
    </cfRule>
  </conditionalFormatting>
  <conditionalFormatting sqref="I43">
    <cfRule type="containsText" dxfId="1" priority="830" operator="containsText" text="[NIM]">
      <formula>NOT(ISERROR(SEARCH(("[NIM]"),(I43))))</formula>
    </cfRule>
  </conditionalFormatting>
  <conditionalFormatting sqref="I43">
    <cfRule type="containsText" dxfId="1" priority="831" operator="containsText" text="[GR]">
      <formula>NOT(ISERROR(SEARCH(("[GR]"),(I43))))</formula>
    </cfRule>
  </conditionalFormatting>
  <conditionalFormatting sqref="I43">
    <cfRule type="containsText" dxfId="3" priority="832" operator="containsText" text="BAN">
      <formula>NOT(ISERROR(SEARCH(("BAN"),(I43))))</formula>
    </cfRule>
  </conditionalFormatting>
  <conditionalFormatting sqref="I43">
    <cfRule type="containsText" dxfId="1" priority="833" operator="containsText" text="[BSH]">
      <formula>NOT(ISERROR(SEARCH(("[BSH]"),(I43))))</formula>
    </cfRule>
  </conditionalFormatting>
  <conditionalFormatting sqref="I43">
    <cfRule type="containsText" dxfId="1" priority="834" operator="containsText" text="[EH]">
      <formula>NOT(ISERROR(SEARCH(("[EH]"),(I43))))</formula>
    </cfRule>
  </conditionalFormatting>
  <conditionalFormatting sqref="I43">
    <cfRule type="containsText" dxfId="1" priority="835" operator="containsText" text="[RUM]">
      <formula>NOT(ISERROR(SEARCH(("[RUM]"),(I43))))</formula>
    </cfRule>
  </conditionalFormatting>
  <conditionalFormatting sqref="I43">
    <cfRule type="containsText" dxfId="3" priority="836" operator="containsText" text="[ECO]">
      <formula>NOT(ISERROR(SEARCH(("[ECO]"),(I43))))</formula>
    </cfRule>
  </conditionalFormatting>
  <conditionalFormatting sqref="I43">
    <cfRule type="containsText" dxfId="1" priority="837" operator="containsText" text="[MAH]">
      <formula>NOT(ISERROR(SEARCH(("[MAH]"),(I43))))</formula>
    </cfRule>
  </conditionalFormatting>
  <conditionalFormatting sqref="I43">
    <cfRule type="containsText" dxfId="1" priority="838" operator="containsText" text="[DD]">
      <formula>NOT(ISERROR(SEARCH(("[DD]"),(I43))))</formula>
    </cfRule>
  </conditionalFormatting>
  <conditionalFormatting sqref="I43">
    <cfRule type="containsText" dxfId="1" priority="839" operator="containsText" text="[JI]">
      <formula>NOT(ISERROR(SEARCH(("[JI]"),(I43))))</formula>
    </cfRule>
  </conditionalFormatting>
  <conditionalFormatting sqref="I43">
    <cfRule type="containsText" dxfId="1" priority="840" operator="containsText" text="[AIM]">
      <formula>NOT(ISERROR(SEARCH(("[AIM]"),(I43))))</formula>
    </cfRule>
  </conditionalFormatting>
  <conditionalFormatting sqref="E40">
    <cfRule type="containsText" dxfId="1" priority="841" operator="containsText" text="[GR]">
      <formula>NOT(ISERROR(SEARCH(("[GR]"),(E40))))</formula>
    </cfRule>
  </conditionalFormatting>
  <conditionalFormatting sqref="E40">
    <cfRule type="containsText" dxfId="1" priority="842" operator="containsText" text="[NEW1]">
      <formula>NOT(ISERROR(SEARCH(("[NEW1]"),(E40))))</formula>
    </cfRule>
  </conditionalFormatting>
  <conditionalFormatting sqref="E40">
    <cfRule type="containsText" dxfId="3" priority="843" operator="containsText" text="ENG">
      <formula>NOT(ISERROR(SEARCH(("ENG"),(E40))))</formula>
    </cfRule>
  </conditionalFormatting>
  <conditionalFormatting sqref="E40">
    <cfRule type="containsText" dxfId="1" priority="844" operator="containsText" text="[MAR]">
      <formula>NOT(ISERROR(SEARCH(("[MAR]"),(E40))))</formula>
    </cfRule>
  </conditionalFormatting>
  <conditionalFormatting sqref="E40">
    <cfRule type="containsText" dxfId="1" priority="845" operator="containsText" text="[SKC]">
      <formula>NOT(ISERROR(SEARCH(("[SKC]"),(E40))))</formula>
    </cfRule>
  </conditionalFormatting>
  <conditionalFormatting sqref="E40">
    <cfRule type="containsText" dxfId="1" priority="846" operator="containsText" text="CHE-1262">
      <formula>NOT(ISERROR(SEARCH(("CHE-1262"),(E40))))</formula>
    </cfRule>
  </conditionalFormatting>
  <conditionalFormatting sqref="E40">
    <cfRule type="containsText" dxfId="1" priority="847" operator="containsText" text="[NIM]">
      <formula>NOT(ISERROR(SEARCH(("[NIM]"),(E40))))</formula>
    </cfRule>
  </conditionalFormatting>
  <conditionalFormatting sqref="E40">
    <cfRule type="containsText" dxfId="3" priority="848" operator="containsText" text="BAN">
      <formula>NOT(ISERROR(SEARCH(("BAN"),(E40))))</formula>
    </cfRule>
  </conditionalFormatting>
  <conditionalFormatting sqref="E40">
    <cfRule type="containsText" dxfId="1" priority="849" operator="containsText" text="[BSH]">
      <formula>NOT(ISERROR(SEARCH(("[BSH]"),(E40))))</formula>
    </cfRule>
  </conditionalFormatting>
  <conditionalFormatting sqref="E40">
    <cfRule type="containsText" dxfId="1" priority="850" operator="containsText" text="[EH]">
      <formula>NOT(ISERROR(SEARCH(("[EH]"),(E40))))</formula>
    </cfRule>
  </conditionalFormatting>
  <conditionalFormatting sqref="E40">
    <cfRule type="containsText" dxfId="1" priority="851" operator="containsText" text="[RUM]">
      <formula>NOT(ISERROR(SEARCH(("[RUM]"),(E40))))</formula>
    </cfRule>
  </conditionalFormatting>
  <conditionalFormatting sqref="E40">
    <cfRule type="containsText" dxfId="3" priority="852" operator="containsText" text="[ECO]">
      <formula>NOT(ISERROR(SEARCH(("[ECO]"),(E40))))</formula>
    </cfRule>
  </conditionalFormatting>
  <conditionalFormatting sqref="E40">
    <cfRule type="containsText" dxfId="1" priority="853" operator="containsText" text="[MAH]">
      <formula>NOT(ISERROR(SEARCH(("[MAH]"),(E40))))</formula>
    </cfRule>
  </conditionalFormatting>
  <conditionalFormatting sqref="E40">
    <cfRule type="containsText" dxfId="1" priority="854" operator="containsText" text="[DD]">
      <formula>NOT(ISERROR(SEARCH(("[DD]"),(E40))))</formula>
    </cfRule>
  </conditionalFormatting>
  <conditionalFormatting sqref="E40">
    <cfRule type="containsText" dxfId="1" priority="855" operator="containsText" text="[JI]">
      <formula>NOT(ISERROR(SEARCH(("[JI]"),(E40))))</formula>
    </cfRule>
  </conditionalFormatting>
  <conditionalFormatting sqref="E40">
    <cfRule type="containsText" dxfId="1" priority="856" operator="containsText" text="[AIM]">
      <formula>NOT(ISERROR(SEARCH(("[AIM]"),(E40))))</formula>
    </cfRule>
  </conditionalFormatting>
  <conditionalFormatting sqref="J23">
    <cfRule type="containsText" dxfId="1" priority="857" operator="containsText" text="[GR]">
      <formula>NOT(ISERROR(SEARCH(("[GR]"),(J23))))</formula>
    </cfRule>
  </conditionalFormatting>
  <conditionalFormatting sqref="J23">
    <cfRule type="containsText" dxfId="1" priority="858" operator="containsText" text="[NEW1]">
      <formula>NOT(ISERROR(SEARCH(("[NEW1]"),(J23))))</formula>
    </cfRule>
  </conditionalFormatting>
  <conditionalFormatting sqref="J23">
    <cfRule type="containsText" dxfId="3" priority="859" operator="containsText" text="ENG">
      <formula>NOT(ISERROR(SEARCH(("ENG"),(J23))))</formula>
    </cfRule>
  </conditionalFormatting>
  <conditionalFormatting sqref="J23">
    <cfRule type="containsText" dxfId="1" priority="860" operator="containsText" text="[MAR]">
      <formula>NOT(ISERROR(SEARCH(("[MAR]"),(J23))))</formula>
    </cfRule>
  </conditionalFormatting>
  <conditionalFormatting sqref="J23">
    <cfRule type="containsText" dxfId="1" priority="861" operator="containsText" text="[SKC]">
      <formula>NOT(ISERROR(SEARCH(("[SKC]"),(J23))))</formula>
    </cfRule>
  </conditionalFormatting>
  <conditionalFormatting sqref="J23">
    <cfRule type="containsText" dxfId="1" priority="862" operator="containsText" text="CHE-1262">
      <formula>NOT(ISERROR(SEARCH(("CHE-1262"),(J23))))</formula>
    </cfRule>
  </conditionalFormatting>
  <conditionalFormatting sqref="J23">
    <cfRule type="containsText" dxfId="1" priority="863" operator="containsText" text="[NIM]">
      <formula>NOT(ISERROR(SEARCH(("[NIM]"),(J23))))</formula>
    </cfRule>
  </conditionalFormatting>
  <conditionalFormatting sqref="J23">
    <cfRule type="containsText" dxfId="3" priority="864" operator="containsText" text="BAN">
      <formula>NOT(ISERROR(SEARCH(("BAN"),(J23))))</formula>
    </cfRule>
  </conditionalFormatting>
  <conditionalFormatting sqref="J23">
    <cfRule type="containsText" dxfId="1" priority="865" operator="containsText" text="[BSH]">
      <formula>NOT(ISERROR(SEARCH(("[BSH]"),(J23))))</formula>
    </cfRule>
  </conditionalFormatting>
  <conditionalFormatting sqref="J23">
    <cfRule type="containsText" dxfId="1" priority="866" operator="containsText" text="[EH]">
      <formula>NOT(ISERROR(SEARCH(("[EH]"),(J23))))</formula>
    </cfRule>
  </conditionalFormatting>
  <conditionalFormatting sqref="J23">
    <cfRule type="containsText" dxfId="1" priority="867" operator="containsText" text="[RUM]">
      <formula>NOT(ISERROR(SEARCH(("[RUM]"),(J23))))</formula>
    </cfRule>
  </conditionalFormatting>
  <conditionalFormatting sqref="J23">
    <cfRule type="containsText" dxfId="3" priority="868" operator="containsText" text="[ECO]">
      <formula>NOT(ISERROR(SEARCH(("[ECO]"),(J23))))</formula>
    </cfRule>
  </conditionalFormatting>
  <conditionalFormatting sqref="J23">
    <cfRule type="containsText" dxfId="1" priority="869" operator="containsText" text="[MAH]">
      <formula>NOT(ISERROR(SEARCH(("[MAH]"),(J23))))</formula>
    </cfRule>
  </conditionalFormatting>
  <conditionalFormatting sqref="J23">
    <cfRule type="containsText" dxfId="1" priority="870" operator="containsText" text="[DD]">
      <formula>NOT(ISERROR(SEARCH(("[DD]"),(J23))))</formula>
    </cfRule>
  </conditionalFormatting>
  <conditionalFormatting sqref="J23">
    <cfRule type="containsText" dxfId="1" priority="871" operator="containsText" text="[JI]">
      <formula>NOT(ISERROR(SEARCH(("[JI]"),(J23))))</formula>
    </cfRule>
  </conditionalFormatting>
  <conditionalFormatting sqref="J23">
    <cfRule type="containsText" dxfId="1" priority="872" operator="containsText" text="[AIM]">
      <formula>NOT(ISERROR(SEARCH(("[AIM]"),(J23))))</formula>
    </cfRule>
  </conditionalFormatting>
  <conditionalFormatting sqref="D45">
    <cfRule type="containsText" dxfId="3" priority="873" operator="containsText" text="ENG">
      <formula>NOT(ISERROR(SEARCH(("ENG"),(D45))))</formula>
    </cfRule>
  </conditionalFormatting>
  <conditionalFormatting sqref="D45">
    <cfRule type="containsText" dxfId="1" priority="874" operator="containsText" text="[MAR]">
      <formula>NOT(ISERROR(SEARCH(("[MAR]"),(D45))))</formula>
    </cfRule>
  </conditionalFormatting>
  <conditionalFormatting sqref="D45">
    <cfRule type="containsText" dxfId="1" priority="875" operator="containsText" text="[SKC]">
      <formula>NOT(ISERROR(SEARCH(("[SKC]"),(D45))))</formula>
    </cfRule>
  </conditionalFormatting>
  <conditionalFormatting sqref="D45">
    <cfRule type="containsText" dxfId="1" priority="876" operator="containsText" text="CHE-1262">
      <formula>NOT(ISERROR(SEARCH(("CHE-1262"),(D45))))</formula>
    </cfRule>
  </conditionalFormatting>
  <conditionalFormatting sqref="D45">
    <cfRule type="containsText" dxfId="1" priority="877" operator="containsText" text="[NIM]">
      <formula>NOT(ISERROR(SEARCH(("[NIM]"),(D45))))</formula>
    </cfRule>
  </conditionalFormatting>
  <conditionalFormatting sqref="D45">
    <cfRule type="containsText" dxfId="1" priority="878" operator="containsText" text="[GR]">
      <formula>NOT(ISERROR(SEARCH(("[GR]"),(D45))))</formula>
    </cfRule>
  </conditionalFormatting>
  <conditionalFormatting sqref="D45">
    <cfRule type="containsText" dxfId="1" priority="879" operator="containsText" text="[BSH]">
      <formula>NOT(ISERROR(SEARCH(("[BSH]"),(D45))))</formula>
    </cfRule>
  </conditionalFormatting>
  <conditionalFormatting sqref="D45">
    <cfRule type="containsText" dxfId="1" priority="880" operator="containsText" text="[EH]">
      <formula>NOT(ISERROR(SEARCH(("[EH]"),(D45))))</formula>
    </cfRule>
  </conditionalFormatting>
  <conditionalFormatting sqref="D45">
    <cfRule type="containsText" dxfId="1" priority="881" operator="containsText" text="[RUM]">
      <formula>NOT(ISERROR(SEARCH(("[RUM]"),(D45))))</formula>
    </cfRule>
  </conditionalFormatting>
  <conditionalFormatting sqref="D45">
    <cfRule type="containsText" dxfId="3" priority="882" operator="containsText" text="BAN">
      <formula>NOT(ISERROR(SEARCH(("BAN"),(D45))))</formula>
    </cfRule>
  </conditionalFormatting>
  <conditionalFormatting sqref="D45">
    <cfRule type="containsText" dxfId="3" priority="883" operator="containsText" text="[ECO]">
      <formula>NOT(ISERROR(SEARCH(("[ECO]"),(D45))))</formula>
    </cfRule>
  </conditionalFormatting>
  <conditionalFormatting sqref="D45">
    <cfRule type="containsText" dxfId="1" priority="884" operator="containsText" text="[MAH]">
      <formula>NOT(ISERROR(SEARCH(("[MAH]"),(D45))))</formula>
    </cfRule>
  </conditionalFormatting>
  <conditionalFormatting sqref="D45">
    <cfRule type="containsText" dxfId="1" priority="885" operator="containsText" text="[DD]">
      <formula>NOT(ISERROR(SEARCH(("[DD]"),(D45))))</formula>
    </cfRule>
  </conditionalFormatting>
  <conditionalFormatting sqref="D45">
    <cfRule type="containsText" dxfId="1" priority="886" operator="containsText" text="[JI]">
      <formula>NOT(ISERROR(SEARCH(("[JI]"),(D45))))</formula>
    </cfRule>
  </conditionalFormatting>
  <conditionalFormatting sqref="D45">
    <cfRule type="containsText" dxfId="1" priority="887" operator="containsText" text="[KIM]">
      <formula>NOT(ISERROR(SEARCH(("[KIM]"),(D45))))</formula>
    </cfRule>
  </conditionalFormatting>
  <conditionalFormatting sqref="D45">
    <cfRule type="containsText" dxfId="1" priority="888" operator="containsText" text="[AU]">
      <formula>NOT(ISERROR(SEARCH(("[AU]"),(D45))))</formula>
    </cfRule>
  </conditionalFormatting>
  <conditionalFormatting sqref="D45">
    <cfRule type="containsText" dxfId="1" priority="889" operator="containsText" text="[IFF]">
      <formula>NOT(ISERROR(SEARCH(("[IFF]"),(D45))))</formula>
    </cfRule>
  </conditionalFormatting>
  <conditionalFormatting sqref="D45">
    <cfRule type="containsText" dxfId="1" priority="890" operator="containsText" text="[AT]">
      <formula>NOT(ISERROR(SEARCH(("[AT]"),(D45))))</formula>
    </cfRule>
  </conditionalFormatting>
  <conditionalFormatting sqref="D45">
    <cfRule type="containsText" dxfId="1" priority="891" operator="containsText" text="[NEW1]">
      <formula>NOT(ISERROR(SEARCH(("[NEW1]"),(D45))))</formula>
    </cfRule>
  </conditionalFormatting>
  <conditionalFormatting sqref="D45">
    <cfRule type="containsText" dxfId="1" priority="892" operator="containsText" text="[MKS]">
      <formula>NOT(ISERROR(SEARCH(("[MKS]"),(D45))))</formula>
    </cfRule>
  </conditionalFormatting>
  <conditionalFormatting sqref="D45">
    <cfRule type="containsText" dxfId="1" priority="893" operator="containsText" text="[DMA]">
      <formula>NOT(ISERROR(SEARCH(("[DMA]"),(D45))))</formula>
    </cfRule>
  </conditionalFormatting>
  <conditionalFormatting sqref="D45">
    <cfRule type="containsText" dxfId="1" priority="894" operator="containsText" text="[NIS]">
      <formula>NOT(ISERROR(SEARCH(("[NIS]"),(D45))))</formula>
    </cfRule>
  </conditionalFormatting>
  <conditionalFormatting sqref="D45">
    <cfRule type="containsText" dxfId="1" priority="895" operator="containsText" text="[AIM]">
      <formula>NOT(ISERROR(SEARCH(("[AIM]"),(D45))))</formula>
    </cfRule>
  </conditionalFormatting>
  <conditionalFormatting sqref="D45">
    <cfRule type="containsText" dxfId="1" priority="896" operator="containsText" text="[JC]">
      <formula>NOT(ISERROR(SEARCH(("[JC]"),(D45))))</formula>
    </cfRule>
  </conditionalFormatting>
  <conditionalFormatting sqref="D45">
    <cfRule type="containsText" dxfId="1" priority="897" operator="containsText" text="[FNN]">
      <formula>NOT(ISERROR(SEARCH(("[FNN]"),(D45))))</formula>
    </cfRule>
  </conditionalFormatting>
  <conditionalFormatting sqref="D45">
    <cfRule type="containsText" dxfId="1" priority="898" operator="containsText" text="[PRC]">
      <formula>NOT(ISERROR(SEARCH(("[PRC]"),(D45))))</formula>
    </cfRule>
  </conditionalFormatting>
  <conditionalFormatting sqref="D26">
    <cfRule type="containsText" dxfId="4" priority="899" operator="containsText" text="ENG">
      <formula>NOT(ISERROR(SEARCH(("ENG"),(D26))))</formula>
    </cfRule>
  </conditionalFormatting>
  <conditionalFormatting sqref="D26">
    <cfRule type="containsText" dxfId="4" priority="900" operator="containsText" text="[MAR]">
      <formula>NOT(ISERROR(SEARCH(("[MAR]"),(D26))))</formula>
    </cfRule>
  </conditionalFormatting>
  <conditionalFormatting sqref="D26">
    <cfRule type="containsText" dxfId="4" priority="901" operator="containsText" text="[SKC]">
      <formula>NOT(ISERROR(SEARCH(("[SKC]"),(D26))))</formula>
    </cfRule>
  </conditionalFormatting>
  <conditionalFormatting sqref="D26">
    <cfRule type="containsText" dxfId="4" priority="902" operator="containsText" text="CHE-1262">
      <formula>NOT(ISERROR(SEARCH(("CHE-1262"),(D26))))</formula>
    </cfRule>
  </conditionalFormatting>
  <conditionalFormatting sqref="D26">
    <cfRule type="containsText" dxfId="4" priority="903" operator="containsText" text="[NIM]">
      <formula>NOT(ISERROR(SEARCH(("[NIM]"),(D26))))</formula>
    </cfRule>
  </conditionalFormatting>
  <conditionalFormatting sqref="D26">
    <cfRule type="containsText" dxfId="4" priority="904" operator="containsText" text="[GR]">
      <formula>NOT(ISERROR(SEARCH(("[GR]"),(D26))))</formula>
    </cfRule>
  </conditionalFormatting>
  <conditionalFormatting sqref="D26">
    <cfRule type="containsText" dxfId="4" priority="905" operator="containsText" text="BAN">
      <formula>NOT(ISERROR(SEARCH(("BAN"),(D26))))</formula>
    </cfRule>
  </conditionalFormatting>
  <conditionalFormatting sqref="D26">
    <cfRule type="containsText" dxfId="4" priority="906" operator="containsText" text="[BSH]">
      <formula>NOT(ISERROR(SEARCH(("[BSH]"),(D26))))</formula>
    </cfRule>
  </conditionalFormatting>
  <conditionalFormatting sqref="D26">
    <cfRule type="containsText" dxfId="4" priority="907" operator="containsText" text="[EH]">
      <formula>NOT(ISERROR(SEARCH(("[EH]"),(D26))))</formula>
    </cfRule>
  </conditionalFormatting>
  <conditionalFormatting sqref="D26">
    <cfRule type="containsText" dxfId="4" priority="908" operator="containsText" text="[RUM]">
      <formula>NOT(ISERROR(SEARCH(("[RUM]"),(D26))))</formula>
    </cfRule>
  </conditionalFormatting>
  <conditionalFormatting sqref="D26">
    <cfRule type="containsText" dxfId="4" priority="909" operator="containsText" text="[ECO]">
      <formula>NOT(ISERROR(SEARCH(("[ECO]"),(D26))))</formula>
    </cfRule>
  </conditionalFormatting>
  <conditionalFormatting sqref="D26">
    <cfRule type="containsText" dxfId="4" priority="910" operator="containsText" text="[MAH]">
      <formula>NOT(ISERROR(SEARCH(("[MAH]"),(D26))))</formula>
    </cfRule>
  </conditionalFormatting>
  <conditionalFormatting sqref="D26">
    <cfRule type="containsText" dxfId="4" priority="911" operator="containsText" text="[DD]">
      <formula>NOT(ISERROR(SEARCH(("[DD]"),(D26))))</formula>
    </cfRule>
  </conditionalFormatting>
  <conditionalFormatting sqref="D26">
    <cfRule type="containsText" dxfId="4" priority="912" operator="containsText" text="[JI]">
      <formula>NOT(ISERROR(SEARCH(("[JI]"),(D26))))</formula>
    </cfRule>
  </conditionalFormatting>
  <conditionalFormatting sqref="D26">
    <cfRule type="containsText" dxfId="4" priority="913" operator="containsText" text="[KIM]">
      <formula>NOT(ISERROR(SEARCH(("[KIM]"),(D26))))</formula>
    </cfRule>
  </conditionalFormatting>
  <conditionalFormatting sqref="D26">
    <cfRule type="containsText" dxfId="4" priority="914" operator="containsText" text="[AU]">
      <formula>NOT(ISERROR(SEARCH(("[AU]"),(D26))))</formula>
    </cfRule>
  </conditionalFormatting>
  <conditionalFormatting sqref="D26">
    <cfRule type="containsText" dxfId="4" priority="915" operator="containsText" text="[IFF]">
      <formula>NOT(ISERROR(SEARCH(("[IFF]"),(D26))))</formula>
    </cfRule>
  </conditionalFormatting>
  <conditionalFormatting sqref="D26">
    <cfRule type="containsText" dxfId="4" priority="916" operator="containsText" text="[AT]">
      <formula>NOT(ISERROR(SEARCH(("[AT]"),(D26))))</formula>
    </cfRule>
  </conditionalFormatting>
  <conditionalFormatting sqref="D26">
    <cfRule type="containsText" dxfId="4" priority="917" operator="containsText" text="[NEW1]">
      <formula>NOT(ISERROR(SEARCH(("[NEW1]"),(D26))))</formula>
    </cfRule>
  </conditionalFormatting>
  <conditionalFormatting sqref="D26">
    <cfRule type="containsText" dxfId="4" priority="918" operator="containsText" text="[MKS]">
      <formula>NOT(ISERROR(SEARCH(("[MKS]"),(D26))))</formula>
    </cfRule>
  </conditionalFormatting>
  <conditionalFormatting sqref="D26">
    <cfRule type="containsText" dxfId="4" priority="919" operator="containsText" text="[DMA]">
      <formula>NOT(ISERROR(SEARCH(("[DMA]"),(D26))))</formula>
    </cfRule>
  </conditionalFormatting>
  <conditionalFormatting sqref="D26">
    <cfRule type="containsText" dxfId="4" priority="920" operator="containsText" text="[NIS]">
      <formula>NOT(ISERROR(SEARCH(("[NIS]"),(D26))))</formula>
    </cfRule>
  </conditionalFormatting>
  <conditionalFormatting sqref="D26">
    <cfRule type="containsText" dxfId="4" priority="921" operator="containsText" text="[AIM]">
      <formula>NOT(ISERROR(SEARCH(("[AIM]"),(D26))))</formula>
    </cfRule>
  </conditionalFormatting>
  <conditionalFormatting sqref="D26">
    <cfRule type="containsText" dxfId="4" priority="922" operator="containsText" text="[JC]">
      <formula>NOT(ISERROR(SEARCH(("[JC]"),(D26))))</formula>
    </cfRule>
  </conditionalFormatting>
  <conditionalFormatting sqref="D26">
    <cfRule type="containsText" dxfId="4" priority="923" operator="containsText" text="[FNN]">
      <formula>NOT(ISERROR(SEARCH(("[FNN]"),(D26))))</formula>
    </cfRule>
  </conditionalFormatting>
  <conditionalFormatting sqref="D26">
    <cfRule type="containsText" dxfId="4" priority="924" operator="containsText" text="[PRC]">
      <formula>NOT(ISERROR(SEARCH(("[PRC]"),(D26))))</formula>
    </cfRule>
  </conditionalFormatting>
  <conditionalFormatting sqref="D50:J75">
    <cfRule type="cellIs" dxfId="6" priority="925" operator="equal">
      <formula>"Available"</formula>
    </cfRule>
  </conditionalFormatting>
  <conditionalFormatting sqref="D50:J75">
    <cfRule type="cellIs" dxfId="7" priority="926" operator="equal">
      <formula>"Not Available"</formula>
    </cfRule>
  </conditionalFormatting>
  <conditionalFormatting sqref="D50:J75">
    <cfRule type="cellIs" dxfId="8" priority="927" operator="equal">
      <formula>"Overlapped"</formula>
    </cfRule>
  </conditionalFormatting>
  <conditionalFormatting sqref="D3:D10 F3:F5 G3:G45 H3:H6 J3:J7 E4:E34 I4:I7 H8:H45 F9:F20 I9:I35 J9:J30 D12:D36 F22:F30 F32:F34 J33:J35 E36:E45 I37:J45 D38:D45 F38:F45">
    <cfRule type="expression" dxfId="9" priority="928">
      <formula>REGEXMATCH(D3, "(?i)(ECO|BAN|ENG)")</formula>
    </cfRule>
  </conditionalFormatting>
  <conditionalFormatting sqref="D3:D10 F3:F5 G3:G45 H3:H6 J3:J7 E4:E34 I4:I7 H8:H45 F9:F20 I9:I35 J9:J30 D12:D36 F22:F30 F32:F34 J33:J35 E36:E45 I37:J45 D38:D45 F38:F45">
    <cfRule type="expression" dxfId="1" priority="929">
      <formula>REGEXMATCH(D3, "(?i)(BSH|JI|MFH|MMI|JEH|SKC|EH|IAK|JH|GR|MHI|ABP|SZ)")</formula>
    </cfRule>
  </conditionalFormatting>
  <conditionalFormatting sqref="D3:D10 F3:F5 G3:G45 H3:H6 J3:J7 E4:E34 I4:I7 H8:H45 F9:F20 I9:I35 J9:J30 D12:D36 F22:F30 F32:F34 J33:J35 E36:E45 I37:J45 D38:D45 F38:F45">
    <cfRule type="expression" dxfId="10" priority="930">
      <formula>REGEXMATCH(D3, "(?i)(SHS|MMR|DMA|JC|ATQ|MTK|FTN|MFI)")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75"/>
    <col customWidth="1" min="2" max="2" width="8.38"/>
    <col customWidth="1" min="3" max="3" width="11.88"/>
    <col customWidth="1" min="4" max="4" width="32.75"/>
    <col customWidth="1" min="5" max="5" width="30.63"/>
    <col customWidth="1" min="6" max="6" width="38.5"/>
    <col customWidth="1" min="7" max="7" width="28.75"/>
    <col customWidth="1" min="8" max="8" width="38.5"/>
    <col customWidth="1" min="9" max="9" width="31.88"/>
    <col customWidth="1" min="10" max="10" width="27.25"/>
  </cols>
  <sheetData>
    <row r="1">
      <c r="A1" s="1" t="s">
        <v>0</v>
      </c>
      <c r="B1" s="1" t="s">
        <v>15</v>
      </c>
      <c r="C1" s="1" t="s">
        <v>1</v>
      </c>
      <c r="D1" s="2" t="s">
        <v>2</v>
      </c>
      <c r="E1" s="3"/>
      <c r="F1" s="3"/>
      <c r="G1" s="3"/>
      <c r="H1" s="3"/>
      <c r="I1" s="3"/>
      <c r="J1" s="4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6"/>
      <c r="B2" s="6"/>
      <c r="C2" s="6"/>
      <c r="D2" s="7" t="s">
        <v>16</v>
      </c>
      <c r="E2" s="7" t="s">
        <v>17</v>
      </c>
      <c r="F2" s="7" t="s">
        <v>18</v>
      </c>
      <c r="G2" s="7" t="s">
        <v>180</v>
      </c>
      <c r="H2" s="7" t="s">
        <v>20</v>
      </c>
      <c r="I2" s="7" t="s">
        <v>21</v>
      </c>
      <c r="J2" s="8" t="s">
        <v>22</v>
      </c>
      <c r="K2" s="119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>
      <c r="A3" s="9"/>
      <c r="B3" s="18" t="s">
        <v>23</v>
      </c>
      <c r="C3" s="11" t="s">
        <v>4</v>
      </c>
      <c r="D3" s="26" t="s">
        <v>444</v>
      </c>
      <c r="E3" s="28" t="s">
        <v>445</v>
      </c>
      <c r="G3" s="67"/>
      <c r="H3" s="120"/>
      <c r="I3" s="26"/>
      <c r="J3" s="69"/>
      <c r="K3" s="121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>
      <c r="A4" s="14"/>
      <c r="B4" s="14"/>
      <c r="C4" s="11" t="s">
        <v>5</v>
      </c>
      <c r="D4" s="32"/>
      <c r="E4" s="26"/>
      <c r="F4" s="25"/>
      <c r="G4" s="16"/>
      <c r="H4" s="25" t="s">
        <v>446</v>
      </c>
      <c r="I4" s="93" t="s">
        <v>447</v>
      </c>
      <c r="J4" s="74" t="s">
        <v>448</v>
      </c>
      <c r="K4" s="122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>
      <c r="A5" s="14"/>
      <c r="B5" s="14"/>
      <c r="C5" s="11" t="s">
        <v>6</v>
      </c>
      <c r="D5" s="40"/>
      <c r="E5" s="26" t="s">
        <v>449</v>
      </c>
      <c r="F5" s="28" t="s">
        <v>450</v>
      </c>
      <c r="G5" s="17"/>
      <c r="I5" s="93" t="s">
        <v>451</v>
      </c>
      <c r="J5" s="69"/>
      <c r="K5" s="121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>
      <c r="A6" s="14"/>
      <c r="B6" s="14"/>
      <c r="C6" s="11" t="s">
        <v>7</v>
      </c>
      <c r="D6" s="32"/>
      <c r="E6" s="26"/>
      <c r="F6" s="25"/>
      <c r="G6" s="16"/>
      <c r="H6" s="74" t="s">
        <v>452</v>
      </c>
      <c r="I6" s="95" t="s">
        <v>453</v>
      </c>
      <c r="K6" s="122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>
      <c r="A7" s="14"/>
      <c r="B7" s="14"/>
      <c r="C7" s="11" t="s">
        <v>8</v>
      </c>
      <c r="D7" s="28" t="s">
        <v>454</v>
      </c>
      <c r="E7" s="95" t="s">
        <v>455</v>
      </c>
      <c r="F7" s="28" t="s">
        <v>456</v>
      </c>
      <c r="G7" s="17"/>
      <c r="H7" s="123"/>
      <c r="I7" s="28"/>
      <c r="J7" s="69"/>
      <c r="K7" s="121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>
      <c r="A8" s="14"/>
      <c r="B8" s="14"/>
      <c r="C8" s="11" t="s">
        <v>9</v>
      </c>
      <c r="D8" s="25" t="s">
        <v>457</v>
      </c>
      <c r="E8" s="25" t="s">
        <v>458</v>
      </c>
      <c r="F8" s="25" t="s">
        <v>448</v>
      </c>
      <c r="G8" s="16"/>
      <c r="H8" s="76"/>
      <c r="I8" s="25"/>
      <c r="J8" s="69"/>
      <c r="K8" s="124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14"/>
      <c r="B9" s="6"/>
      <c r="C9" s="11" t="s">
        <v>10</v>
      </c>
      <c r="D9" s="40"/>
      <c r="E9" s="26"/>
      <c r="F9" s="95" t="s">
        <v>459</v>
      </c>
      <c r="G9" s="17"/>
      <c r="H9" s="28" t="s">
        <v>460</v>
      </c>
      <c r="I9" s="125" t="s">
        <v>461</v>
      </c>
      <c r="J9" s="11"/>
      <c r="K9" s="126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14"/>
      <c r="B10" s="78" t="s">
        <v>24</v>
      </c>
      <c r="C10" s="11" t="s">
        <v>4</v>
      </c>
      <c r="D10" s="32"/>
      <c r="E10" s="32"/>
      <c r="F10" s="25"/>
      <c r="G10" s="16"/>
      <c r="H10" s="11" t="s">
        <v>462</v>
      </c>
      <c r="I10" s="25" t="s">
        <v>286</v>
      </c>
      <c r="J10" s="69"/>
      <c r="K10" s="124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14"/>
      <c r="B11" s="14"/>
      <c r="C11" s="11" t="s">
        <v>5</v>
      </c>
      <c r="D11" s="72"/>
      <c r="E11" s="127" t="s">
        <v>463</v>
      </c>
      <c r="F11" s="35"/>
      <c r="G11" s="17"/>
      <c r="H11" s="81" t="s">
        <v>464</v>
      </c>
      <c r="I11" s="125" t="s">
        <v>465</v>
      </c>
      <c r="J11" s="69"/>
      <c r="K11" s="121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>
      <c r="A12" s="14"/>
      <c r="B12" s="6"/>
      <c r="C12" s="11" t="s">
        <v>6</v>
      </c>
      <c r="D12" s="32"/>
      <c r="E12" s="113" t="s">
        <v>89</v>
      </c>
      <c r="F12" s="26" t="s">
        <v>466</v>
      </c>
      <c r="G12" s="16"/>
      <c r="H12" s="102" t="s">
        <v>467</v>
      </c>
      <c r="I12" s="38"/>
      <c r="J12" s="32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14"/>
      <c r="B13" s="10" t="s">
        <v>25</v>
      </c>
      <c r="C13" s="19" t="s">
        <v>4</v>
      </c>
      <c r="D13" s="28" t="s">
        <v>198</v>
      </c>
      <c r="E13" s="80"/>
      <c r="F13" s="100" t="s">
        <v>468</v>
      </c>
      <c r="G13" s="17"/>
      <c r="H13" s="30"/>
      <c r="J13" s="30"/>
      <c r="K13" s="128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14"/>
      <c r="B14" s="14"/>
      <c r="C14" s="19" t="s">
        <v>5</v>
      </c>
      <c r="D14" s="32"/>
      <c r="E14" s="32"/>
      <c r="F14" s="32"/>
      <c r="G14" s="16"/>
      <c r="H14" s="26" t="s">
        <v>469</v>
      </c>
      <c r="I14" s="113" t="s">
        <v>89</v>
      </c>
      <c r="J14" s="44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14"/>
      <c r="B15" s="14"/>
      <c r="C15" s="19" t="s">
        <v>6</v>
      </c>
      <c r="D15" s="40"/>
      <c r="F15" s="34" t="s">
        <v>470</v>
      </c>
      <c r="G15" s="17"/>
      <c r="H15" s="34" t="s">
        <v>470</v>
      </c>
      <c r="I15" s="6"/>
      <c r="J15" s="21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14"/>
      <c r="B16" s="14"/>
      <c r="C16" s="19" t="s">
        <v>7</v>
      </c>
      <c r="D16" s="34" t="s">
        <v>471</v>
      </c>
      <c r="E16" s="38"/>
      <c r="G16" s="16"/>
      <c r="H16" s="113" t="s">
        <v>89</v>
      </c>
      <c r="I16" s="81" t="s">
        <v>472</v>
      </c>
      <c r="J16" s="44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14"/>
      <c r="B17" s="14"/>
      <c r="C17" s="19" t="s">
        <v>8</v>
      </c>
      <c r="D17" s="40"/>
      <c r="E17" s="40"/>
      <c r="F17" s="81" t="s">
        <v>473</v>
      </c>
      <c r="G17" s="17"/>
      <c r="H17" s="80"/>
      <c r="I17" s="41" t="s">
        <v>474</v>
      </c>
      <c r="K17" s="129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14"/>
      <c r="B18" s="14"/>
      <c r="C18" s="19" t="s">
        <v>9</v>
      </c>
      <c r="D18" s="25" t="s">
        <v>475</v>
      </c>
      <c r="E18" s="81" t="s">
        <v>476</v>
      </c>
      <c r="F18" s="113" t="s">
        <v>302</v>
      </c>
      <c r="G18" s="16"/>
      <c r="H18" s="32"/>
      <c r="I18" s="32"/>
      <c r="J18" s="32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14"/>
      <c r="B19" s="6"/>
      <c r="C19" s="19" t="s">
        <v>10</v>
      </c>
      <c r="E19" s="28" t="s">
        <v>477</v>
      </c>
      <c r="F19" s="80"/>
      <c r="G19" s="17"/>
      <c r="I19" s="40"/>
      <c r="J19" s="101"/>
      <c r="K19" s="129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14"/>
      <c r="B20" s="18" t="s">
        <v>31</v>
      </c>
      <c r="C20" s="11" t="s">
        <v>4</v>
      </c>
      <c r="D20" s="34" t="s">
        <v>478</v>
      </c>
      <c r="E20" s="4"/>
      <c r="F20" s="84" t="s">
        <v>479</v>
      </c>
      <c r="G20" s="14"/>
      <c r="H20" s="11"/>
      <c r="I20" s="43"/>
      <c r="J20" s="43"/>
      <c r="K20" s="4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>
      <c r="A21" s="14"/>
      <c r="B21" s="14"/>
      <c r="C21" s="11" t="s">
        <v>5</v>
      </c>
      <c r="D21" s="11"/>
      <c r="E21" s="11" t="s">
        <v>480</v>
      </c>
      <c r="F21" s="11"/>
      <c r="G21" s="14"/>
      <c r="H21" s="44"/>
      <c r="I21" s="44"/>
      <c r="J21" s="86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>
      <c r="A22" s="14"/>
      <c r="B22" s="14"/>
      <c r="C22" s="11" t="s">
        <v>6</v>
      </c>
      <c r="D22" s="11"/>
      <c r="E22" s="11"/>
      <c r="F22" s="11"/>
      <c r="G22" s="14"/>
      <c r="H22" s="11"/>
      <c r="I22" s="44"/>
      <c r="J22" s="8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>
      <c r="A23" s="14"/>
      <c r="B23" s="6"/>
      <c r="C23" s="11" t="s">
        <v>7</v>
      </c>
      <c r="D23" s="44"/>
      <c r="E23" s="44"/>
      <c r="F23" s="11"/>
      <c r="G23" s="14"/>
      <c r="H23" s="11"/>
      <c r="I23" s="11"/>
      <c r="J23" s="8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>
      <c r="A24" s="14"/>
      <c r="B24" s="10" t="s">
        <v>35</v>
      </c>
      <c r="C24" s="19" t="s">
        <v>4</v>
      </c>
      <c r="D24" s="86"/>
      <c r="E24" s="32"/>
      <c r="F24" s="11"/>
      <c r="G24" s="16"/>
      <c r="H24" s="41"/>
      <c r="I24" s="25"/>
      <c r="J24" s="43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>
      <c r="A25" s="14"/>
      <c r="B25" s="14"/>
      <c r="C25" s="19" t="s">
        <v>5</v>
      </c>
      <c r="D25" s="11"/>
      <c r="E25" s="31"/>
      <c r="F25" s="31"/>
      <c r="G25" s="17"/>
      <c r="H25" s="28"/>
      <c r="I25" s="25"/>
      <c r="J25" s="40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>
      <c r="A26" s="14"/>
      <c r="B26" s="14"/>
      <c r="C26" s="19" t="s">
        <v>6</v>
      </c>
      <c r="D26" s="86"/>
      <c r="E26" s="11"/>
      <c r="F26" s="11"/>
      <c r="G26" s="16"/>
      <c r="H26" s="41"/>
      <c r="I26" s="25"/>
      <c r="J26" s="43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>
      <c r="A27" s="14"/>
      <c r="B27" s="14"/>
      <c r="C27" s="19" t="s">
        <v>7</v>
      </c>
      <c r="D27" s="34" t="s">
        <v>481</v>
      </c>
      <c r="E27" s="35"/>
      <c r="F27" s="11" t="s">
        <v>482</v>
      </c>
      <c r="G27" s="17"/>
      <c r="H27" s="28" t="s">
        <v>483</v>
      </c>
      <c r="I27" s="40"/>
      <c r="J27" s="40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>
      <c r="A28" s="14"/>
      <c r="B28" s="14"/>
      <c r="C28" s="19" t="s">
        <v>8</v>
      </c>
      <c r="D28" s="11" t="s">
        <v>221</v>
      </c>
      <c r="E28" s="25" t="s">
        <v>484</v>
      </c>
      <c r="F28" s="32"/>
      <c r="G28" s="16"/>
      <c r="H28" s="32"/>
      <c r="I28" s="32"/>
      <c r="J28" s="43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>
      <c r="A29" s="14"/>
      <c r="B29" s="6"/>
      <c r="C29" s="19" t="s">
        <v>9</v>
      </c>
      <c r="D29" s="40"/>
      <c r="E29" s="11" t="s">
        <v>221</v>
      </c>
      <c r="F29" s="28" t="s">
        <v>485</v>
      </c>
      <c r="G29" s="17"/>
      <c r="H29" s="41" t="s">
        <v>486</v>
      </c>
      <c r="J29" s="103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>
      <c r="A30" s="14"/>
      <c r="B30" s="18" t="s">
        <v>41</v>
      </c>
      <c r="C30" s="11" t="s">
        <v>4</v>
      </c>
      <c r="D30" s="11"/>
      <c r="E30" s="19"/>
      <c r="F30" s="41"/>
      <c r="G30" s="14"/>
      <c r="H30" s="41"/>
      <c r="I30" s="44"/>
      <c r="J30" s="8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>
      <c r="A31" s="14"/>
      <c r="B31" s="6"/>
      <c r="C31" s="11" t="s">
        <v>5</v>
      </c>
      <c r="D31" s="41"/>
      <c r="F31" s="11"/>
      <c r="G31" s="14"/>
      <c r="H31" s="86"/>
      <c r="I31" s="86"/>
      <c r="J31" s="8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>
      <c r="A32" s="14"/>
      <c r="B32" s="10" t="s">
        <v>47</v>
      </c>
      <c r="C32" s="19" t="s">
        <v>4</v>
      </c>
      <c r="D32" s="19" t="s">
        <v>487</v>
      </c>
      <c r="E32" s="22" t="s">
        <v>488</v>
      </c>
      <c r="F32" s="19" t="s">
        <v>489</v>
      </c>
      <c r="G32" s="14"/>
      <c r="H32" s="41"/>
      <c r="I32" s="19"/>
      <c r="J32" s="21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>
      <c r="A33" s="14"/>
      <c r="B33" s="14"/>
      <c r="C33" s="19" t="s">
        <v>5</v>
      </c>
      <c r="D33" s="19" t="s">
        <v>490</v>
      </c>
      <c r="E33" s="19" t="s">
        <v>491</v>
      </c>
      <c r="F33" s="22" t="s">
        <v>492</v>
      </c>
      <c r="G33" s="14"/>
      <c r="I33" s="41"/>
      <c r="J33" s="44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>
      <c r="A34" s="14"/>
      <c r="B34" s="14"/>
      <c r="C34" s="19" t="s">
        <v>6</v>
      </c>
      <c r="D34" s="44"/>
      <c r="E34" s="44"/>
      <c r="F34" s="19" t="s">
        <v>250</v>
      </c>
      <c r="G34" s="14"/>
      <c r="H34" s="19" t="s">
        <v>493</v>
      </c>
      <c r="I34" s="84" t="s">
        <v>494</v>
      </c>
      <c r="J34" s="44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>
      <c r="A35" s="14"/>
      <c r="B35" s="14"/>
      <c r="C35" s="19" t="s">
        <v>7</v>
      </c>
      <c r="D35" s="44"/>
      <c r="E35" s="19"/>
      <c r="G35" s="14"/>
      <c r="H35" s="19"/>
      <c r="I35" s="44"/>
      <c r="J35" s="21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>
      <c r="A36" s="14"/>
      <c r="B36" s="14"/>
      <c r="C36" s="19" t="s">
        <v>8</v>
      </c>
      <c r="D36" s="41"/>
      <c r="E36" s="41"/>
      <c r="F36" s="44"/>
      <c r="G36" s="14"/>
      <c r="H36" s="130"/>
      <c r="I36" s="44"/>
      <c r="J36" s="44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>
      <c r="A37" s="14"/>
      <c r="B37" s="6"/>
      <c r="C37" s="19" t="s">
        <v>9</v>
      </c>
      <c r="D37" s="19" t="s">
        <v>343</v>
      </c>
      <c r="E37" s="131" t="s">
        <v>344</v>
      </c>
      <c r="F37" s="19" t="s">
        <v>495</v>
      </c>
      <c r="G37" s="14"/>
      <c r="H37" s="44"/>
      <c r="J37" s="21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>
      <c r="A38" s="14"/>
      <c r="B38" s="18" t="s">
        <v>52</v>
      </c>
      <c r="C38" s="11" t="s">
        <v>4</v>
      </c>
      <c r="D38" s="11"/>
      <c r="E38" s="44"/>
      <c r="F38" s="41"/>
      <c r="G38" s="14"/>
      <c r="H38" s="41" t="s">
        <v>164</v>
      </c>
      <c r="I38" s="41" t="s">
        <v>165</v>
      </c>
      <c r="J38" s="44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>
      <c r="A39" s="14"/>
      <c r="B39" s="6"/>
      <c r="C39" s="11" t="s">
        <v>5</v>
      </c>
      <c r="D39" s="11"/>
      <c r="F39" s="41" t="s">
        <v>496</v>
      </c>
      <c r="G39" s="14"/>
      <c r="H39" s="85" t="s">
        <v>428</v>
      </c>
      <c r="I39" s="41" t="s">
        <v>497</v>
      </c>
      <c r="J39" s="44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>
      <c r="A40" s="14"/>
      <c r="B40" s="10" t="s">
        <v>53</v>
      </c>
      <c r="C40" s="19" t="s">
        <v>4</v>
      </c>
      <c r="D40" s="41"/>
      <c r="E40" s="19"/>
      <c r="F40" s="41" t="s">
        <v>260</v>
      </c>
      <c r="G40" s="14"/>
      <c r="H40" s="19" t="s">
        <v>498</v>
      </c>
      <c r="I40" s="85" t="s">
        <v>499</v>
      </c>
      <c r="J40" s="132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>
      <c r="A41" s="14"/>
      <c r="B41" s="14"/>
      <c r="C41" s="19" t="s">
        <v>5</v>
      </c>
      <c r="D41" s="41" t="s">
        <v>500</v>
      </c>
      <c r="E41" s="41" t="s">
        <v>501</v>
      </c>
      <c r="F41" s="19" t="s">
        <v>502</v>
      </c>
      <c r="G41" s="14"/>
      <c r="I41" s="133" t="s">
        <v>322</v>
      </c>
      <c r="J41" s="21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>
      <c r="A42" s="14"/>
      <c r="B42" s="14"/>
      <c r="C42" s="19" t="s">
        <v>6</v>
      </c>
      <c r="D42" s="19"/>
      <c r="E42" s="89" t="s">
        <v>503</v>
      </c>
      <c r="F42" s="85" t="s">
        <v>167</v>
      </c>
      <c r="G42" s="14"/>
      <c r="H42" s="41" t="s">
        <v>166</v>
      </c>
      <c r="I42" s="41"/>
      <c r="J42" s="21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>
      <c r="A43" s="14"/>
      <c r="B43" s="14"/>
      <c r="C43" s="41" t="s">
        <v>7</v>
      </c>
      <c r="D43" s="44"/>
      <c r="E43" s="44"/>
      <c r="F43" s="85" t="s">
        <v>358</v>
      </c>
      <c r="G43" s="14"/>
      <c r="H43" s="41" t="s">
        <v>504</v>
      </c>
      <c r="I43" s="85" t="s">
        <v>505</v>
      </c>
      <c r="J43" s="44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>
      <c r="A44" s="14"/>
      <c r="B44" s="6"/>
      <c r="C44" s="41" t="s">
        <v>8</v>
      </c>
      <c r="D44" s="44"/>
      <c r="E44" s="41"/>
      <c r="F44" s="44"/>
      <c r="G44" s="14"/>
      <c r="I44" s="85" t="s">
        <v>506</v>
      </c>
      <c r="J44" s="85" t="s">
        <v>437</v>
      </c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>
      <c r="A45" s="6"/>
      <c r="B45" s="19"/>
      <c r="C45" s="48" t="s">
        <v>54</v>
      </c>
      <c r="D45" s="48" t="s">
        <v>443</v>
      </c>
      <c r="E45" s="48"/>
      <c r="F45" s="48" t="s">
        <v>507</v>
      </c>
      <c r="G45" s="6"/>
      <c r="H45" s="48"/>
      <c r="I45" s="48" t="s">
        <v>508</v>
      </c>
      <c r="J45" s="94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>
      <c r="A46" s="105"/>
      <c r="B46" s="134"/>
      <c r="C46" s="134"/>
      <c r="D46" s="134"/>
      <c r="E46" s="134"/>
      <c r="F46" s="134"/>
      <c r="G46" s="134"/>
      <c r="H46" s="134"/>
      <c r="I46" s="134"/>
      <c r="J46" s="10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>
      <c r="A48" s="5"/>
      <c r="B48" s="5"/>
      <c r="C48" s="49" t="s">
        <v>55</v>
      </c>
      <c r="D48" s="50" t="s">
        <v>56</v>
      </c>
      <c r="E48" s="3"/>
      <c r="F48" s="3"/>
      <c r="G48" s="3"/>
      <c r="H48" s="3"/>
      <c r="I48" s="3"/>
      <c r="J48" s="4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>
      <c r="A49" s="5"/>
      <c r="B49" s="5"/>
      <c r="C49" s="6"/>
      <c r="D49" s="51" t="s">
        <v>57</v>
      </c>
      <c r="E49" s="51" t="s">
        <v>58</v>
      </c>
      <c r="F49" s="51" t="s">
        <v>59</v>
      </c>
      <c r="G49" s="27"/>
      <c r="H49" s="51" t="s">
        <v>60</v>
      </c>
      <c r="I49" s="51" t="s">
        <v>61</v>
      </c>
      <c r="J49" s="51" t="s">
        <v>62</v>
      </c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>
      <c r="A50" s="5"/>
      <c r="B50" s="5"/>
      <c r="C50" s="21">
        <v>311.0</v>
      </c>
      <c r="D50" s="21" t="str">
        <f>IFERROR(__xludf.DUMMYFUNCTION("IFS(SUM(ARRAYFORMULA(IF(REGEXMATCH(D3:D45, ""\(311\)""), 1, 0))) = 1, ""Not Available"", SUM(ARRAYFORMULA(IF(REGEXMATCH(D3:D45, ""\(311\)""), 1, 0))) = 0, ""Available"", SUM(ARRAYFORMULA(IF(REGEXMATCH(D3:D45, ""\(311\)""), 1, 0))) &gt;= 2, ""Overlapped"")"),"Not Available")</f>
        <v>Not Available</v>
      </c>
      <c r="E50" s="21" t="str">
        <f>IFERROR(__xludf.DUMMYFUNCTION("IFS(SUM(ARRAYFORMULA(IF(REGEXMATCH(E3:E45, ""\(311\)""), 1, 0))) = 1, ""Not Available"", SUM(ARRAYFORMULA(IF(REGEXMATCH(E3:E45, ""\(311\)""), 1, 0))) = 0, ""Available"", SUM(ARRAYFORMULA(IF(REGEXMATCH(E3:E45, ""\(311\)""), 1, 0))) &gt;= 2, ""Overlapped"")"),"Not Available")</f>
        <v>Not Available</v>
      </c>
      <c r="F50" s="21" t="str">
        <f>IFERROR(__xludf.DUMMYFUNCTION("IFS(SUM(ARRAYFORMULA(IF(REGEXMATCH(F3:F45, ""\(311\)""), 1, 0))) = 1, ""Not Available"", SUM(ARRAYFORMULA(IF(REGEXMATCH(F3:F45, ""\(311\)""), 1, 0))) = 0, ""Available"", SUM(ARRAYFORMULA(IF(REGEXMATCH(F3:F45, ""\(311\)""), 1, 0))) &gt;= 2, ""Overlapped"")"),"Not Available")</f>
        <v>Not Available</v>
      </c>
      <c r="G50" s="43"/>
      <c r="H50" s="21" t="str">
        <f>IFERROR(__xludf.DUMMYFUNCTION("IFS(SUM(ARRAYFORMULA(IF(REGEXMATCH(H3:H45, ""\(311\)""), 1, 0))) = 1, ""Not Available"", SUM(ARRAYFORMULA(IF(REGEXMATCH(H3:H45, ""\(311\)""), 1, 0))) = 0, ""Available"", SUM(ARRAYFORMULA(IF(REGEXMATCH(H3:H45, ""\(311\)""), 1, 0))) &gt;= 2, ""Overlapped"")"),"Not Available")</f>
        <v>Not Available</v>
      </c>
      <c r="I50" s="21" t="str">
        <f>IFERROR(__xludf.DUMMYFUNCTION("IFS(SUM(ARRAYFORMULA(IF(REGEXMATCH(I3:I45, ""\(311\)""), 1, 0))) = 1, ""Not Available"", SUM(ARRAYFORMULA(IF(REGEXMATCH(I3:I45, ""\(311\)""), 1, 0))) = 0, ""Available"", SUM(ARRAYFORMULA(IF(REGEXMATCH(I3:I45, ""\(311\)""), 1, 0))) &gt;= 2, ""Overlapped"")"),"Not Available")</f>
        <v>Not Available</v>
      </c>
      <c r="J50" s="21" t="str">
        <f>IFERROR(__xludf.DUMMYFUNCTION("IFS(SUM(ARRAYFORMULA(IF(REGEXMATCH(J3:J45, ""\(311\)""), 1, 0))) = 1, ""Not Available"", SUM(ARRAYFORMULA(IF(REGEXMATCH(J3:J45, ""\(311\)""), 1, 0))) = 0, ""Available"", SUM(ARRAYFORMULA(IF(REGEXMATCH(J3:J45, ""\(311\)""), 1, 0))) &gt;= 2, ""Overlapped"")"),"Available")</f>
        <v>Available</v>
      </c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>
      <c r="A51" s="5"/>
      <c r="B51" s="5"/>
      <c r="C51" s="21">
        <v>313.0</v>
      </c>
      <c r="D51" s="21" t="str">
        <f>IFERROR(__xludf.DUMMYFUNCTION("IFS(SUM(ARRAYFORMULA(IF(REGEXMATCH(D3:D45, ""\(313\)""), 1, 0))) = 1, ""Not Available"", SUM(ARRAYFORMULA(IF(REGEXMATCH(D3:D45, ""\(313\)""), 1, 0))) = 0, ""Available"", SUM(ARRAYFORMULA(IF(REGEXMATCH(D3:D45, ""\(313\)""), 1, 0))) &gt;= 2, ""Overlapped"")"),"Not Available")</f>
        <v>Not Available</v>
      </c>
      <c r="E51" s="21" t="str">
        <f>IFERROR(__xludf.DUMMYFUNCTION("IFS(SUM(ARRAYFORMULA(IF(REGEXMATCH(E3:E45, ""\(313\)""), 1, 0))) = 1, ""Not Available"", SUM(ARRAYFORMULA(IF(REGEXMATCH(E3:E45, ""\(313\)""), 1, 0))) = 0, ""Available"", SUM(ARRAYFORMULA(IF(REGEXMATCH(E3:E45, ""\(313\)""), 1, 0))) &gt;= 2, ""Overlapped"")"),"Not Available")</f>
        <v>Not Available</v>
      </c>
      <c r="F51" s="21" t="str">
        <f>IFERROR(__xludf.DUMMYFUNCTION("IFS(SUM(ARRAYFORMULA(IF(REGEXMATCH(F3:F45, ""\(313\)""), 1, 0))) = 1, ""Not Available"", SUM(ARRAYFORMULA(IF(REGEXMATCH(F3:F45, ""\(313\)""), 1, 0))) = 0, ""Available"", SUM(ARRAYFORMULA(IF(REGEXMATCH(F3:F45, ""\(313\)""), 1, 0))) &gt;= 2, ""Overlapped"")"),"Not Available")</f>
        <v>Not Available</v>
      </c>
      <c r="G51" s="43"/>
      <c r="H51" s="21" t="str">
        <f>IFERROR(__xludf.DUMMYFUNCTION("IFS(SUM(ARRAYFORMULA(IF(REGEXMATCH(H3:H45, ""\(313\)""), 1, 0))) = 1, ""Not Available"", SUM(ARRAYFORMULA(IF(REGEXMATCH(H3:H45, ""\(313\)""), 1, 0))) = 0, ""Available"", SUM(ARRAYFORMULA(IF(REGEXMATCH(H3:H45, ""\(313\)""), 1, 0))) &gt;= 2, ""Overlapped"")"),"Not Available")</f>
        <v>Not Available</v>
      </c>
      <c r="I51" s="21" t="str">
        <f>IFERROR(__xludf.DUMMYFUNCTION("IFS(SUM(ARRAYFORMULA(IF(REGEXMATCH(I3:I45, ""\(313\)""), 1, 0))) = 1, ""Not Available"", SUM(ARRAYFORMULA(IF(REGEXMATCH(I3:I45, ""\(313\)""), 1, 0))) = 0, ""Available"", SUM(ARRAYFORMULA(IF(REGEXMATCH(I3:I45, ""\(313\)""), 1, 0))) &gt;= 2, ""Overlapped"")"),"Not Available")</f>
        <v>Not Available</v>
      </c>
      <c r="J51" s="21" t="str">
        <f>IFERROR(__xludf.DUMMYFUNCTION("IFS(SUM(ARRAYFORMULA(IF(REGEXMATCH(J3:J45, ""\(313\)""), 1, 0))) = 1, ""Not Available"", SUM(ARRAYFORMULA(IF(REGEXMATCH(J3:J45, ""\(313\)""), 1, 0))) = 0, ""Available"", SUM(ARRAYFORMULA(IF(REGEXMATCH(J3:J45, ""\(313\)""), 1, 0))) &gt;= 2, ""Overlapped"")"),"Available")</f>
        <v>Available</v>
      </c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>
      <c r="A52" s="5"/>
      <c r="B52" s="5"/>
      <c r="C52" s="21">
        <v>314.0</v>
      </c>
      <c r="D52" s="21" t="str">
        <f>IFERROR(__xludf.DUMMYFUNCTION("IFS(SUM(ARRAYFORMULA(IF(REGEXMATCH(D3:D45, ""\(314\)""), 1, 0))) = 1, ""Not Available"", SUM(ARRAYFORMULA(IF(REGEXMATCH(D3:D45, ""\(314\)""), 1, 0))) = 0, ""Available"", SUM(ARRAYFORMULA(IF(REGEXMATCH(D3:D45, ""\(314\)""), 1, 0))) &gt;= 2, ""Overlapped"")"),"Not Available")</f>
        <v>Not Available</v>
      </c>
      <c r="E52" s="21" t="str">
        <f>IFERROR(__xludf.DUMMYFUNCTION("IFS(SUM(ARRAYFORMULA(IF(REGEXMATCH(E3:E45, ""\(314\)""), 1, 0))) = 1, ""Not Available"", SUM(ARRAYFORMULA(IF(REGEXMATCH(E3:E45, ""\(314\)""), 1, 0))) = 0, ""Available"", SUM(ARRAYFORMULA(IF(REGEXMATCH(E3:E45, ""\(314\)""), 1, 0))) &gt;= 2, ""Overlapped"")"),"Not Available")</f>
        <v>Not Available</v>
      </c>
      <c r="F52" s="21" t="str">
        <f>IFERROR(__xludf.DUMMYFUNCTION("IFS(SUM(ARRAYFORMULA(IF(REGEXMATCH(F3:F45, ""\(314\)""), 1, 0))) = 1, ""Not Available"", SUM(ARRAYFORMULA(IF(REGEXMATCH(F3:F45, ""\(314\)""), 1, 0))) = 0, ""Available"", SUM(ARRAYFORMULA(IF(REGEXMATCH(F3:F45, ""\(314\)""), 1, 0))) &gt;= 2, ""Overlapped"")"),"Not Available")</f>
        <v>Not Available</v>
      </c>
      <c r="G52" s="43"/>
      <c r="H52" s="21" t="str">
        <f>IFERROR(__xludf.DUMMYFUNCTION("IFS(SUM(ARRAYFORMULA(IF(REGEXMATCH(H3:H45, ""\(314\)""), 1, 0))) = 1, ""Not Available"", SUM(ARRAYFORMULA(IF(REGEXMATCH(H3:H45, ""\(314\)""), 1, 0))) = 0, ""Available"", SUM(ARRAYFORMULA(IF(REGEXMATCH(H3:H45, ""\(314\)""), 1, 0))) &gt;= 2, ""Overlapped"")"),"Available")</f>
        <v>Available</v>
      </c>
      <c r="I52" s="21" t="str">
        <f>IFERROR(__xludf.DUMMYFUNCTION("IFS(SUM(ARRAYFORMULA(IF(REGEXMATCH(I3:I45, ""\(314\)""), 1, 0))) = 1, ""Not Available"", SUM(ARRAYFORMULA(IF(REGEXMATCH(I3:I45, ""\(314\)""), 1, 0))) = 0, ""Available"", SUM(ARRAYFORMULA(IF(REGEXMATCH(I3:I45, ""\(314\)""), 1, 0))) &gt;= 2, ""Overlapped"")"),"Not Available")</f>
        <v>Not Available</v>
      </c>
      <c r="J52" s="21" t="str">
        <f>IFERROR(__xludf.DUMMYFUNCTION("IFS(SUM(ARRAYFORMULA(IF(REGEXMATCH(J3:J45, ""\(314\)""), 1, 0))) = 1, ""Not Available"", SUM(ARRAYFORMULA(IF(REGEXMATCH(J3:J45, ""\(314\)""), 1, 0))) = 0, ""Available"", SUM(ARRAYFORMULA(IF(REGEXMATCH(J3:J45, ""\(314\)""), 1, 0))) &gt;= 2, ""Overlapped"")"),"Available")</f>
        <v>Available</v>
      </c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>
      <c r="A53" s="5"/>
      <c r="B53" s="5"/>
      <c r="C53" s="21">
        <v>408.0</v>
      </c>
      <c r="D53" s="21" t="str">
        <f>IFERROR(__xludf.DUMMYFUNCTION("IFS(SUM(ARRAYFORMULA(IF(REGEXMATCH(D3:D45, ""\(408\)""), 1, 0))) = 1, ""Not Available"", SUM(ARRAYFORMULA(IF(REGEXMATCH(D3:D45, ""\(408\)""), 1, 0))) = 0, ""Available"", SUM(ARRAYFORMULA(IF(REGEXMATCH(D3:D45, ""\(408\)""), 1, 0))) &gt;= 2, ""Overlapped"")"),"Not Available")</f>
        <v>Not Available</v>
      </c>
      <c r="E53" s="21" t="str">
        <f>IFERROR(__xludf.DUMMYFUNCTION("IFS(SUM(ARRAYFORMULA(IF(REGEXMATCH(E3:E45, ""\(408\)""), 1, 0))) = 1, ""Not Available"", SUM(ARRAYFORMULA(IF(REGEXMATCH(E3:E45, ""\(408\)""), 1, 0))) = 0, ""Available"", SUM(ARRAYFORMULA(IF(REGEXMATCH(E3:E45, ""\(408\)""), 1, 0))) &gt;= 2, ""Overlapped"")"),"Not Available")</f>
        <v>Not Available</v>
      </c>
      <c r="F53" s="21" t="str">
        <f>IFERROR(__xludf.DUMMYFUNCTION("IFS(SUM(ARRAYFORMULA(IF(REGEXMATCH(F3:F45, ""\(408\)""), 1, 0))) = 1, ""Not Available"", SUM(ARRAYFORMULA(IF(REGEXMATCH(F3:F45, ""\(408\)""), 1, 0))) = 0, ""Available"", SUM(ARRAYFORMULA(IF(REGEXMATCH(F3:F45, ""\(408\)""), 1, 0))) &gt;= 2, ""Overlapped"")"),"Not Available")</f>
        <v>Not Available</v>
      </c>
      <c r="G53" s="43"/>
      <c r="H53" s="21" t="str">
        <f>IFERROR(__xludf.DUMMYFUNCTION("IFS(SUM(ARRAYFORMULA(IF(REGEXMATCH(H5:H45, ""\(408\)""), 1, 0))) = 1, ""Not Available"", SUM(ARRAYFORMULA(IF(REGEXMATCH(H5:H45, ""\(408\)""), 1, 0))) = 0, ""Available"", SUM(ARRAYFORMULA(IF(REGEXMATCH(H5:H45, ""\(408\)""), 1, 0))) &gt;= 2, ""Overlapped"")"),"Not Available")</f>
        <v>Not Available</v>
      </c>
      <c r="I53" s="21" t="str">
        <f>IFERROR(__xludf.DUMMYFUNCTION("IFS(SUM(ARRAYFORMULA(IF(REGEXMATCH(I3:I45, ""\(408\)""), 1, 0))) = 1, ""Not Available"", SUM(ARRAYFORMULA(IF(REGEXMATCH(I3:I45, ""\(408\)""), 1, 0))) = 0, ""Available"", SUM(ARRAYFORMULA(IF(REGEXMATCH(I3:I45, ""\(408\)""), 1, 0))) &gt;= 2, ""Overlapped"")"),"Not Available")</f>
        <v>Not Available</v>
      </c>
      <c r="J53" s="21" t="str">
        <f>IFERROR(__xludf.DUMMYFUNCTION("IFS(SUM(ARRAYFORMULA(IF(REGEXMATCH(J3:J45, ""\(408\)""), 1, 0))) = 1, ""Not Available"", SUM(ARRAYFORMULA(IF(REGEXMATCH(J3:J45, ""\(408\)""), 1, 0))) = 0, ""Available"", SUM(ARRAYFORMULA(IF(REGEXMATCH(J3:J45, ""\(408\)""), 1, 0))) &gt;= 2, ""Overlapped"")"),"Available")</f>
        <v>Available</v>
      </c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>
      <c r="A54" s="5"/>
      <c r="B54" s="5"/>
      <c r="C54" s="21">
        <v>411.0</v>
      </c>
      <c r="D54" s="21" t="str">
        <f>IFERROR(__xludf.DUMMYFUNCTION("IFS(SUM(ARRAYFORMULA(IF(REGEXMATCH(D3:D45, ""\(411\)""), 1, 0))) = 1, ""Not Available"", SUM(ARRAYFORMULA(IF(REGEXMATCH(D3:D45, ""\(411\)""), 1, 0))) = 0, ""Available"", SUM(ARRAYFORMULA(IF(REGEXMATCH(D3:D45, ""\(411\)""), 1, 0))) &gt;= 2, ""Overlapped"")"),"Available")</f>
        <v>Available</v>
      </c>
      <c r="E54" s="21" t="str">
        <f>IFERROR(__xludf.DUMMYFUNCTION("IFS(SUM(ARRAYFORMULA(IF(REGEXMATCH(E3:E45, ""\(411\)""), 1, 0))) = 1, ""Not Available"", SUM(ARRAYFORMULA(IF(REGEXMATCH(E3:E45, ""\(411\)""), 1, 0))) = 0, ""Available"", SUM(ARRAYFORMULA(IF(REGEXMATCH(E3:E45, ""\(411\)""), 1, 0))) &gt;= 2, ""Overlapped"")"),"Not Available")</f>
        <v>Not Available</v>
      </c>
      <c r="F54" s="21" t="str">
        <f>IFERROR(__xludf.DUMMYFUNCTION("IFS(SUM(ARRAYFORMULA(IF(REGEXMATCH(F3:F45, ""\(411\)""), 1, 0))) = 1, ""Not Available"", SUM(ARRAYFORMULA(IF(REGEXMATCH(F3:F45, ""\(411\)""), 1, 0))) = 0, ""Available"", SUM(ARRAYFORMULA(IF(REGEXMATCH(F3:F45, ""\(411\)""), 1, 0))) &gt;= 2, ""Overlapped"")"),"Not Available")</f>
        <v>Not Available</v>
      </c>
      <c r="G54" s="43"/>
      <c r="H54" s="21" t="str">
        <f>IFERROR(__xludf.DUMMYFUNCTION("IFS(SUM(ARRAYFORMULA(IF(REGEXMATCH(H3:H45, ""\(411\)""), 1, 0))) = 1, ""Not Available"", SUM(ARRAYFORMULA(IF(REGEXMATCH(H3:H45, ""\(411\)""), 1, 0))) = 0, ""Available"", SUM(ARRAYFORMULA(IF(REGEXMATCH(H3:H45, ""\(411\)""), 1, 0))) &gt;= 2, ""Overlapped"")"),"Not Available")</f>
        <v>Not Available</v>
      </c>
      <c r="I54" s="21" t="str">
        <f>IFERROR(__xludf.DUMMYFUNCTION("IFS(SUM(ARRAYFORMULA(IF(REGEXMATCH(I3:I45, ""\(411\)""), 1, 0))) = 1, ""Not Available"", SUM(ARRAYFORMULA(IF(REGEXMATCH(I3:I45, ""\(411\)""), 1, 0))) = 0, ""Available"", SUM(ARRAYFORMULA(IF(REGEXMATCH(I3:I45, ""\(411\)""), 1, 0))) &gt;= 2, ""Overlapped"")"),"Not Available")</f>
        <v>Not Available</v>
      </c>
      <c r="J54" s="21" t="str">
        <f>IFERROR(__xludf.DUMMYFUNCTION("IFS(SUM(ARRAYFORMULA(IF(REGEXMATCH(J3:J45, ""\(411\)""), 1, 0))) = 1, ""Not Available"", SUM(ARRAYFORMULA(IF(REGEXMATCH(J3:J45, ""\(411\)""), 1, 0))) = 0, ""Available"", SUM(ARRAYFORMULA(IF(REGEXMATCH(J3:J45, ""\(411\)""), 1, 0))) &gt;= 2, ""Overlapped"")"),"Available")</f>
        <v>Available</v>
      </c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>
      <c r="A55" s="5"/>
      <c r="B55" s="5"/>
      <c r="C55" s="21">
        <v>412.0</v>
      </c>
      <c r="D55" s="21" t="str">
        <f>IFERROR(__xludf.DUMMYFUNCTION("IFS(SUM(ARRAYFORMULA(IF(REGEXMATCH(D3:D45, ""\(412\)""), 1, 0))) = 1, ""Not Available"", SUM(ARRAYFORMULA(IF(REGEXMATCH(D3:D45, ""\(412\)""), 1, 0))) = 0, ""Available"", SUM(ARRAYFORMULA(IF(REGEXMATCH(D3:D45, ""\(412\)""), 1, 0))) &gt;= 2, ""Overlapped"")"),"Available")</f>
        <v>Available</v>
      </c>
      <c r="E55" s="21" t="str">
        <f>IFERROR(__xludf.DUMMYFUNCTION("IFS(SUM(ARRAYFORMULA(IF(REGEXMATCH(E3:E45, ""\(412\)""), 1, 0))) = 1, ""Not Available"", SUM(ARRAYFORMULA(IF(REGEXMATCH(E3:E45, ""\(412\)""), 1, 0))) = 0, ""Available"", SUM(ARRAYFORMULA(IF(REGEXMATCH(E3:E45, ""\(412\)""), 1, 0))) &gt;= 2, ""Overlapped"")"),"Available")</f>
        <v>Available</v>
      </c>
      <c r="F55" s="21" t="str">
        <f>IFERROR(__xludf.DUMMYFUNCTION("IFS(SUM(ARRAYFORMULA(IF(REGEXMATCH(F3:F45, ""\(412\)""), 1, 0))) = 1, ""Not Available"", SUM(ARRAYFORMULA(IF(REGEXMATCH(F3:F45, ""\(412\)""), 1, 0))) = 0, ""Available"", SUM(ARRAYFORMULA(IF(REGEXMATCH(F3:F45, ""\(412\)""), 1, 0))) &gt;= 2, ""Overlapped"")"),"Not Available")</f>
        <v>Not Available</v>
      </c>
      <c r="G55" s="43"/>
      <c r="H55" s="21" t="str">
        <f>IFERROR(__xludf.DUMMYFUNCTION("IFS(SUM(ARRAYFORMULA(IF(REGEXMATCH(H3:H45, ""\(412\)""), 1, 0))) = 1, ""Not Available"", SUM(ARRAYFORMULA(IF(REGEXMATCH(H3:H45, ""\(412\)""), 1, 0))) = 0, ""Available"", SUM(ARRAYFORMULA(IF(REGEXMATCH(H3:H45, ""\(412\)""), 1, 0))) &gt;= 2, ""Overlapped"")"),"Not Available")</f>
        <v>Not Available</v>
      </c>
      <c r="I55" s="21" t="str">
        <f>IFERROR(__xludf.DUMMYFUNCTION("IFS(SUM(ARRAYFORMULA(IF(REGEXMATCH(I3:I45, ""\(412\)""), 1, 0))) = 1, ""Not Available"", SUM(ARRAYFORMULA(IF(REGEXMATCH(I3:I45, ""\(412\)""), 1, 0))) = 0, ""Available"", SUM(ARRAYFORMULA(IF(REGEXMATCH(I3:I45, ""\(412\)""), 1, 0))) &gt;= 2, ""Overlapped"")"),"Not Available")</f>
        <v>Not Available</v>
      </c>
      <c r="J55" s="21" t="str">
        <f>IFERROR(__xludf.DUMMYFUNCTION("IFS(SUM(ARRAYFORMULA(IF(REGEXMATCH(J3:J45, ""\(412\)""), 1, 0))) = 1, ""Not Available"", SUM(ARRAYFORMULA(IF(REGEXMATCH(J3:J45, ""\(412\)""), 1, 0))) = 0, ""Available"", SUM(ARRAYFORMULA(IF(REGEXMATCH(J3:J45, ""\(412\)""), 1, 0))) &gt;= 2, ""Overlapped"")"),"Available")</f>
        <v>Available</v>
      </c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>
      <c r="A56" s="5"/>
      <c r="B56" s="5"/>
      <c r="C56" s="21">
        <v>413.0</v>
      </c>
      <c r="D56" s="21" t="str">
        <f>IFERROR(__xludf.DUMMYFUNCTION("IFS(SUM(ARRAYFORMULA(IF(REGEXMATCH(D3:D45, ""\(413\)""), 1, 0))) = 1, ""Not Available"", SUM(ARRAYFORMULA(IF(REGEXMATCH(D3:D45, ""\(413\)""), 1, 0))) = 0, ""Available"", SUM(ARRAYFORMULA(IF(REGEXMATCH(D3:D45, ""\(413\)""), 1, 0))) &gt;= 2, ""Overlapped"")"),"Not Available")</f>
        <v>Not Available</v>
      </c>
      <c r="E56" s="21" t="str">
        <f>IFERROR(__xludf.DUMMYFUNCTION("IFS(SUM(ARRAYFORMULA(IF(REGEXMATCH(E3:E45, ""\(413\)""), 1, 0))) = 1, ""Not Available"", SUM(ARRAYFORMULA(IF(REGEXMATCH(E3:E45, ""\(413\)""), 1, 0))) = 0, ""Available"", SUM(ARRAYFORMULA(IF(REGEXMATCH(E3:E45, ""\(413\)""), 1, 0))) &gt;= 2, ""Overlapped"")"),"Not Available")</f>
        <v>Not Available</v>
      </c>
      <c r="F56" s="21" t="str">
        <f>IFERROR(__xludf.DUMMYFUNCTION("IFS(SUM(ARRAYFORMULA(IF(REGEXMATCH(F3:F45, ""\(413\)""), 1, 0))) = 1, ""Not Available"", SUM(ARRAYFORMULA(IF(REGEXMATCH(F3:F45, ""\(413\)""), 1, 0))) = 0, ""Available"", SUM(ARRAYFORMULA(IF(REGEXMATCH(F3:F45, ""\(413\)""), 1, 0))) &gt;= 2, ""Overlapped"")"),"Not Available")</f>
        <v>Not Available</v>
      </c>
      <c r="G56" s="43"/>
      <c r="H56" s="21" t="str">
        <f>IFERROR(__xludf.DUMMYFUNCTION("IFS(SUM(ARRAYFORMULA(IF(REGEXMATCH(H3:H45, ""\(413\)""), 1, 0))) = 1, ""Not Available"", SUM(ARRAYFORMULA(IF(REGEXMATCH(H3:H45, ""\(413\)""), 1, 0))) = 0, ""Available"", SUM(ARRAYFORMULA(IF(REGEXMATCH(H3:H45, ""\(413\)""), 1, 0))) &gt;= 2, ""Overlapped"")"),"Not Available")</f>
        <v>Not Available</v>
      </c>
      <c r="I56" s="21" t="str">
        <f>IFERROR(__xludf.DUMMYFUNCTION("IFS(SUM(ARRAYFORMULA(IF(REGEXMATCH(I3:I45, ""\(413\)""), 1, 0))) = 1, ""Not Available"", SUM(ARRAYFORMULA(IF(REGEXMATCH(I3:I45, ""\(413\)""), 1, 0))) = 0, ""Available"", SUM(ARRAYFORMULA(IF(REGEXMATCH(I3:I45, ""\(413\)""), 1, 0))) &gt;= 2, ""Overlapped"")"),"Available")</f>
        <v>Available</v>
      </c>
      <c r="J56" s="21" t="str">
        <f>IFERROR(__xludf.DUMMYFUNCTION("IFS(SUM(ARRAYFORMULA(IF(REGEXMATCH(J3:J45, ""\(413\)""), 1, 0))) = 1, ""Not Available"", SUM(ARRAYFORMULA(IF(REGEXMATCH(J3:J45, ""\(413\)""), 1, 0))) = 0, ""Available"", SUM(ARRAYFORMULA(IF(REGEXMATCH(J3:J45, ""\(413\)""), 1, 0))) &gt;= 2, ""Overlapped"")"),"Available")</f>
        <v>Available</v>
      </c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>
      <c r="A57" s="5"/>
      <c r="B57" s="5"/>
      <c r="C57" s="21">
        <v>414.0</v>
      </c>
      <c r="D57" s="52" t="str">
        <f>IFERROR(__xludf.DUMMYFUNCTION("IFS(SUM(ARRAYFORMULA(IF(REGEXMATCH(D3:D45, ""\(414\)""), 1, 0))) = 1, ""Not Available"", SUM(ARRAYFORMULA(IF(REGEXMATCH(D3:D45, ""\(414\)""), 1, 0))) = 0, ""Available"", SUM(ARRAYFORMULA(IF(REGEXMATCH(D3:D45, ""\(414\)""), 1, 0))) &gt;= 2, ""Overlapped"")"),"Available")</f>
        <v>Available</v>
      </c>
      <c r="E57" s="52" t="str">
        <f>IFERROR(__xludf.DUMMYFUNCTION("IFS(SUM(ARRAYFORMULA(IF(REGEXMATCH(E3:E45, ""\(414\)""), 1, 0))) = 1, ""Not Available"", SUM(ARRAYFORMULA(IF(REGEXMATCH(E3:E45, ""\(414\)""), 1, 0))) = 0, ""Available"", SUM(ARRAYFORMULA(IF(REGEXMATCH(E3:E45, ""\(414\)""), 1, 0))) &gt;= 2, ""Overlapped"")"),"Not Available")</f>
        <v>Not Available</v>
      </c>
      <c r="F57" s="52" t="str">
        <f>IFERROR(__xludf.DUMMYFUNCTION("IFS(SUM(ARRAYFORMULA(IF(REGEXMATCH(F3:F45, ""\(414\)""), 1, 0))) = 1, ""Not Available"", SUM(ARRAYFORMULA(IF(REGEXMATCH(F3:F45, ""\(414\)""), 1, 0))) = 0, ""Available"", SUM(ARRAYFORMULA(IF(REGEXMATCH(F3:F45, ""\(414\)""), 1, 0))) &gt;= 2, ""Overlapped"")"),"Not Available")</f>
        <v>Not Available</v>
      </c>
      <c r="G57" s="43"/>
      <c r="H57" s="52" t="str">
        <f>IFERROR(__xludf.DUMMYFUNCTION("IFS(SUM(ARRAYFORMULA(IF(REGEXMATCH(H3:H45, ""\(414\)""), 1, 0))) = 1, ""Not Available"", SUM(ARRAYFORMULA(IF(REGEXMATCH(H3:H45, ""\(414\)""), 1, 0))) = 0, ""Available"", SUM(ARRAYFORMULA(IF(REGEXMATCH(H3:H45, ""\(414\)""), 1, 0))) &gt;= 2, ""Overlapped"")"),"Not Available")</f>
        <v>Not Available</v>
      </c>
      <c r="I57" s="52" t="str">
        <f>IFERROR(__xludf.DUMMYFUNCTION("IFS(SUM(ARRAYFORMULA(IF(REGEXMATCH(I3:I45, ""\(414\)""), 1, 0))) = 1, ""Not Available"", SUM(ARRAYFORMULA(IF(REGEXMATCH(I3:I45, ""\(414\)""), 1, 0))) = 0, ""Available"", SUM(ARRAYFORMULA(IF(REGEXMATCH(I3:I45, ""\(414\)""), 1, 0))) &gt;= 2, ""Overlapped"")"),"Available")</f>
        <v>Available</v>
      </c>
      <c r="J57" s="52" t="str">
        <f>IFERROR(__xludf.DUMMYFUNCTION("IFS(SUM(ARRAYFORMULA(IF(REGEXMATCH(J3:J45, ""\(414\)""), 1, 0))) = 1, ""Not Available"", SUM(ARRAYFORMULA(IF(REGEXMATCH(J3:J45, ""\(414\)""), 1, 0))) = 0, ""Available"", SUM(ARRAYFORMULA(IF(REGEXMATCH(J3:J45, ""\(414\)""), 1, 0))) &gt;= 2, ""Overlapped"")"),"Available")</f>
        <v>Available</v>
      </c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>
      <c r="A58" s="5"/>
      <c r="B58" s="5"/>
      <c r="C58" s="21">
        <v>509.0</v>
      </c>
      <c r="D58" s="21" t="str">
        <f>IFERROR(__xludf.DUMMYFUNCTION("IFS(SUM(ARRAYFORMULA(IF(REGEXMATCH(D3:D45, ""\(509\)""), 1, 0))) = 1, ""Not Available"", SUM(ARRAYFORMULA(IF(REGEXMATCH(D3:D45, ""\(509\)""), 1, 0))) = 0, ""Available"", SUM(ARRAYFORMULA(IF(REGEXMATCH(D3:D45, ""\(509\)""), 1, 0))) &gt;= 2, ""Overlapped"")"),"Available")</f>
        <v>Available</v>
      </c>
      <c r="E58" s="21" t="str">
        <f>IFERROR(__xludf.DUMMYFUNCTION("IFS(SUM(ARRAYFORMULA(IF(REGEXMATCH(E3:E45, ""\(509\)""), 1, 0))) = 1, ""Not Available"", SUM(ARRAYFORMULA(IF(REGEXMATCH(E3:E45, ""\(509\)""), 1, 0))) = 0, ""Available"", SUM(ARRAYFORMULA(IF(REGEXMATCH(E3:E45, ""\(509\)""), 1, 0))) &gt;= 2, ""Overlapped"")"),"Available")</f>
        <v>Available</v>
      </c>
      <c r="F58" s="21" t="str">
        <f>IFERROR(__xludf.DUMMYFUNCTION("IFS(SUM(ARRAYFORMULA(IF(REGEXMATCH(F3:F45, ""\(509\)""), 1, 0))) = 1, ""Not Available"", SUM(ARRAYFORMULA(IF(REGEXMATCH(F3:F45, ""\(509\)""), 1, 0))) = 0, ""Available"", SUM(ARRAYFORMULA(IF(REGEXMATCH(F3:F45, ""\(509\)""), 1, 0))) &gt;= 2, ""Overlapped"")"),"Not Available")</f>
        <v>Not Available</v>
      </c>
      <c r="G58" s="43"/>
      <c r="H58" s="21" t="str">
        <f>IFERROR(__xludf.DUMMYFUNCTION("IFS(SUM(ARRAYFORMULA(IF(REGEXMATCH(H3:H45, ""\(509\)""), 1, 0))) = 1, ""Not Available"", SUM(ARRAYFORMULA(IF(REGEXMATCH(H3:H45, ""\(509\)""), 1, 0))) = 0, ""Available"", SUM(ARRAYFORMULA(IF(REGEXMATCH(H3:H45, ""\(509\)""), 1, 0))) &gt;= 2, ""Overlapped"")"),"Not Available")</f>
        <v>Not Available</v>
      </c>
      <c r="I58" s="21" t="str">
        <f>IFERROR(__xludf.DUMMYFUNCTION("IFS(SUM(ARRAYFORMULA(IF(REGEXMATCH(I3:I45, ""\(509\)""), 1, 0))) = 1, ""Not Available"", SUM(ARRAYFORMULA(IF(REGEXMATCH(I3:I45, ""\(509\)""), 1, 0))) = 0, ""Available"", SUM(ARRAYFORMULA(IF(REGEXMATCH(I3:I45, ""\(509\)""), 1, 0))) &gt;= 2, ""Overlapped"")"),"Not Available")</f>
        <v>Not Available</v>
      </c>
      <c r="J58" s="21" t="str">
        <f>IFERROR(__xludf.DUMMYFUNCTION("IFS(SUM(ARRAYFORMULA(IF(REGEXMATCH(J3:J45, ""\(509\)""), 1, 0))) = 1, ""Not Available"", SUM(ARRAYFORMULA(IF(REGEXMATCH(J3:J45, ""\(509\)""), 1, 0))) = 0, ""Available"", SUM(ARRAYFORMULA(IF(REGEXMATCH(J3:J45, ""\(509\)""), 1, 0))) &gt;= 2, ""Overlapped"")"),"Available")</f>
        <v>Available</v>
      </c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>
      <c r="A59" s="5"/>
      <c r="B59" s="5"/>
      <c r="C59" s="21">
        <v>511.0</v>
      </c>
      <c r="D59" s="21" t="str">
        <f>IFERROR(__xludf.DUMMYFUNCTION("IFS(SUM(ARRAYFORMULA(IF(REGEXMATCH(D3:D45, ""\(511\)""), 1, 0))) = 1, ""Not Available"", SUM(ARRAYFORMULA(IF(REGEXMATCH(D3:D45, ""\(511\)""), 1, 0))) = 0, ""Available"", SUM(ARRAYFORMULA(IF(REGEXMATCH(D3:D45, ""\(511\)""), 1, 0))) &gt;= 2, ""Overlapped"")"),"Not Available")</f>
        <v>Not Available</v>
      </c>
      <c r="E59" s="21" t="str">
        <f>IFERROR(__xludf.DUMMYFUNCTION("IFS(SUM(ARRAYFORMULA(IF(REGEXMATCH(E3:E45, ""\(511\)""), 1, 0))) = 1, ""Not Available"", SUM(ARRAYFORMULA(IF(REGEXMATCH(E3:E45, ""\(511\)""), 1, 0))) = 0, ""Available"", SUM(ARRAYFORMULA(IF(REGEXMATCH(E3:E45, ""\(511\)""), 1, 0))) &gt;= 2, ""Overlapped"")"),"Not Available")</f>
        <v>Not Available</v>
      </c>
      <c r="F59" s="21" t="str">
        <f>IFERROR(__xludf.DUMMYFUNCTION("IFS(SUM(ARRAYFORMULA(IF(REGEXMATCH(F3:F45, ""\(511\)""), 1, 0))) = 1, ""Not Available"", SUM(ARRAYFORMULA(IF(REGEXMATCH(F3:F45, ""\(511\)""), 1, 0))) = 0, ""Available"", SUM(ARRAYFORMULA(IF(REGEXMATCH(F3:F45, ""\(511\)""), 1, 0))) &gt;= 2, ""Overlapped"")"),"Not Available")</f>
        <v>Not Available</v>
      </c>
      <c r="G59" s="43"/>
      <c r="H59" s="21" t="str">
        <f>IFERROR(__xludf.DUMMYFUNCTION("IFS(SUM(ARRAYFORMULA(IF(REGEXMATCH(H3:H45, ""\(511\)""), 1, 0))) = 1, ""Not Available"", SUM(ARRAYFORMULA(IF(REGEXMATCH(H3:H45, ""\(511\)""), 1, 0))) = 0, ""Available"", SUM(ARRAYFORMULA(IF(REGEXMATCH(H3:H45, ""\(511\)""), 1, 0))) &gt;= 2, ""Overlapped"")"),"Not Available")</f>
        <v>Not Available</v>
      </c>
      <c r="I59" s="21" t="str">
        <f>IFERROR(__xludf.DUMMYFUNCTION("IFS(SUM(ARRAYFORMULA(IF(REGEXMATCH(I3:I45, ""\(511\)""), 1, 0))) = 1, ""Not Available"", SUM(ARRAYFORMULA(IF(REGEXMATCH(I3:I45, ""\(511\)""), 1, 0))) = 0, ""Available"", SUM(ARRAYFORMULA(IF(REGEXMATCH(I3:I45, ""\(511\)""), 1, 0))) &gt;= 2, ""Overlapped"")"),"Not Available")</f>
        <v>Not Available</v>
      </c>
      <c r="J59" s="21" t="str">
        <f>IFERROR(__xludf.DUMMYFUNCTION("IFS(SUM(ARRAYFORMULA(IF(REGEXMATCH(J3:J45, ""\(511\)""), 1, 0))) = 1, ""Not Available"", SUM(ARRAYFORMULA(IF(REGEXMATCH(J3:J45, ""\(511\)""), 1, 0))) = 0, ""Available"", SUM(ARRAYFORMULA(IF(REGEXMATCH(J3:J45, ""\(511\)""), 1, 0))) &gt;= 2, ""Overlapped"")"),"Available")</f>
        <v>Available</v>
      </c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>
      <c r="A60" s="5"/>
      <c r="B60" s="5"/>
      <c r="C60" s="21">
        <v>512.0</v>
      </c>
      <c r="D60" s="21" t="str">
        <f>IFERROR(__xludf.DUMMYFUNCTION("IFS(SUM(ARRAYFORMULA(IF(REGEXMATCH(D3:D45, ""\(512\)""), 1, 0))) = 1, ""Not Available"", SUM(ARRAYFORMULA(IF(REGEXMATCH(D3:D45, ""\(512\)""), 1, 0))) = 0, ""Available"", SUM(ARRAYFORMULA(IF(REGEXMATCH(D3:D45, ""\(512\)""), 1, 0))) &gt;= 2, ""Overlapped"")"),"Available")</f>
        <v>Available</v>
      </c>
      <c r="E60" s="21" t="str">
        <f>IFERROR(__xludf.DUMMYFUNCTION("IFS(SUM(ARRAYFORMULA(IF(REGEXMATCH(E3:E45, ""\(512\)""), 1, 0))) = 1, ""Not Available"", SUM(ARRAYFORMULA(IF(REGEXMATCH(E3:E45, ""\(512\)""), 1, 0))) = 0, ""Available"", SUM(ARRAYFORMULA(IF(REGEXMATCH(E3:E45, ""\(512\)""), 1, 0))) &gt;= 2, ""Overlapped"")"),"Available")</f>
        <v>Available</v>
      </c>
      <c r="F60" s="21" t="str">
        <f>IFERROR(__xludf.DUMMYFUNCTION("IFS(SUM(ARRAYFORMULA(IF(REGEXMATCH(F3:F45, ""\(512\)""), 1, 0))) = 1, ""Not Available"", SUM(ARRAYFORMULA(IF(REGEXMATCH(F3:F45, ""\(512\)""), 1, 0))) = 0, ""Available"", SUM(ARRAYFORMULA(IF(REGEXMATCH(F3:F45, ""\(512\)""), 1, 0))) &gt;= 2, ""Overlapped"")"),"Not Available")</f>
        <v>Not Available</v>
      </c>
      <c r="G60" s="43"/>
      <c r="H60" s="21" t="str">
        <f>IFERROR(__xludf.DUMMYFUNCTION("IFS(SUM(ARRAYFORMULA(IF(REGEXMATCH(H3:H45, ""\(512\)""), 1, 0))) = 1, ""Not Available"", SUM(ARRAYFORMULA(IF(REGEXMATCH(H3:H45, ""\(512\)""), 1, 0))) = 0, ""Available"", SUM(ARRAYFORMULA(IF(REGEXMATCH(H3:H45, ""\(512\)""), 1, 0))) &gt;= 2, ""Overlapped"")"),"Not Available")</f>
        <v>Not Available</v>
      </c>
      <c r="I60" s="21" t="str">
        <f>IFERROR(__xludf.DUMMYFUNCTION("IFS(SUM(ARRAYFORMULA(IF(REGEXMATCH(I3:I45, ""\(512\)""), 1, 0))) = 1, ""Not Available"", SUM(ARRAYFORMULA(IF(REGEXMATCH(I3:I45, ""\(512\)""), 1, 0))) = 0, ""Available"", SUM(ARRAYFORMULA(IF(REGEXMATCH(I3:I45, ""\(512\)""), 1, 0))) &gt;= 2, ""Overlapped"")"),"Not Available")</f>
        <v>Not Available</v>
      </c>
      <c r="J60" s="21" t="str">
        <f>IFERROR(__xludf.DUMMYFUNCTION("IFS(SUM(ARRAYFORMULA(IF(REGEXMATCH(J3:J45, ""\(512\)""), 1, 0))) = 1, ""Not Available"", SUM(ARRAYFORMULA(IF(REGEXMATCH(J3:J45, ""\(512\)""), 1, 0))) = 0, ""Available"", SUM(ARRAYFORMULA(IF(REGEXMATCH(J3:J45, ""\(512\)""), 1, 0))) &gt;= 2, ""Overlapped"")"),"Available")</f>
        <v>Available</v>
      </c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>
      <c r="A61" s="5"/>
      <c r="B61" s="5"/>
      <c r="C61" s="21">
        <v>513.0</v>
      </c>
      <c r="D61" s="21" t="str">
        <f>IFERROR(__xludf.DUMMYFUNCTION("IFS(SUM(ARRAYFORMULA(IF(REGEXMATCH(D3:D45, ""\(513\)""), 1, 0))) = 1, ""Not Available"", SUM(ARRAYFORMULA(IF(REGEXMATCH(D3:D45, ""\(513\)""), 1, 0))) = 0, ""Available"", SUM(ARRAYFORMULA(IF(REGEXMATCH(D3:D45, ""\(513\)""), 1, 0))) &gt;= 2, ""Overlapped"")"),"Not Available")</f>
        <v>Not Available</v>
      </c>
      <c r="E61" s="21" t="str">
        <f>IFERROR(__xludf.DUMMYFUNCTION("IFS(SUM(ARRAYFORMULA(IF(REGEXMATCH(E3:E45, ""\(513\)""), 1, 0))) = 1, ""Not Available"", SUM(ARRAYFORMULA(IF(REGEXMATCH(E3:E45, ""\(513\)""), 1, 0))) = 0, ""Available"", SUM(ARRAYFORMULA(IF(REGEXMATCH(E3:E45, ""\(513\)""), 1, 0))) &gt;= 2, ""Overlapped"")"),"Available")</f>
        <v>Available</v>
      </c>
      <c r="F61" s="21" t="str">
        <f>IFERROR(__xludf.DUMMYFUNCTION("IFS(SUM(ARRAYFORMULA(IF(REGEXMATCH(F3:F45, ""\(513\)""), 1, 0))) = 1, ""Not Available"", SUM(ARRAYFORMULA(IF(REGEXMATCH(F3:F45, ""\(513\)""), 1, 0))) = 0, ""Available"", SUM(ARRAYFORMULA(IF(REGEXMATCH(F3:F45, ""\(513\)""), 1, 0))) &gt;= 2, ""Overlapped"")"),"Not Available")</f>
        <v>Not Available</v>
      </c>
      <c r="G61" s="43"/>
      <c r="H61" s="21" t="str">
        <f>IFERROR(__xludf.DUMMYFUNCTION("IFS(SUM(ARRAYFORMULA(IF(REGEXMATCH(H3:H45, ""\(513\)""), 1, 0))) = 1, ""Not Available"", SUM(ARRAYFORMULA(IF(REGEXMATCH(H3:H45, ""\(513\)""), 1, 0))) = 0, ""Available"", SUM(ARRAYFORMULA(IF(REGEXMATCH(H3:H45, ""\(513\)""), 1, 0))) &gt;= 2, ""Overlapped"")"),"Not Available")</f>
        <v>Not Available</v>
      </c>
      <c r="I61" s="21" t="str">
        <f>IFERROR(__xludf.DUMMYFUNCTION("IFS(SUM(ARRAYFORMULA(IF(REGEXMATCH(I3:I45, ""\(513\)""), 1, 0))) = 1, ""Not Available"", SUM(ARRAYFORMULA(IF(REGEXMATCH(I3:I45, ""\(513\)""), 1, 0))) = 0, ""Available"", SUM(ARRAYFORMULA(IF(REGEXMATCH(I3:I45, ""\(513\)""), 1, 0))) &gt;= 2, ""Overlapped"")"),"Not Available")</f>
        <v>Not Available</v>
      </c>
      <c r="J61" s="21" t="str">
        <f>IFERROR(__xludf.DUMMYFUNCTION("IFS(SUM(ARRAYFORMULA(IF(REGEXMATCH(J3:J45, ""\(513\)""), 1, 0))) = 1, ""Not Available"", SUM(ARRAYFORMULA(IF(REGEXMATCH(J3:J45, ""\(513\)""), 1, 0))) = 0, ""Available"", SUM(ARRAYFORMULA(IF(REGEXMATCH(J3:J45, ""\(513\)""), 1, 0))) &gt;= 2, ""Overlapped"")"),"Not Available")</f>
        <v>Not Available</v>
      </c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>
      <c r="A62" s="5"/>
      <c r="B62" s="5"/>
      <c r="C62" s="21">
        <v>514.0</v>
      </c>
      <c r="D62" s="21" t="str">
        <f>IFERROR(__xludf.DUMMYFUNCTION("IFS(SUM(ARRAYFORMULA(IF(REGEXMATCH(D3:D45, ""\(514\)""), 1, 0))) = 1, ""Not Available"", SUM(ARRAYFORMULA(IF(REGEXMATCH(D3:D45, ""\(514\)""), 1, 0))) = 0, ""Available"", SUM(ARRAYFORMULA(IF(REGEXMATCH(D3:D45, ""\(514\)""), 1, 0))) &gt;= 2, ""Overlapped"")"),"Available")</f>
        <v>Available</v>
      </c>
      <c r="E62" s="21" t="str">
        <f>IFERROR(__xludf.DUMMYFUNCTION("IFS(SUM(ARRAYFORMULA(IF(REGEXMATCH(E3:E45, ""\(514\)""), 1, 0))) = 1, ""Not Available"", SUM(ARRAYFORMULA(IF(REGEXMATCH(E3:E45, ""\(514\)""), 1, 0))) = 0, ""Available"", SUM(ARRAYFORMULA(IF(REGEXMATCH(E3:E45, ""\(514\)""), 1, 0))) &gt;= 2, ""Overlapped"")"),"Not Available")</f>
        <v>Not Available</v>
      </c>
      <c r="F62" s="21" t="str">
        <f>IFERROR(__xludf.DUMMYFUNCTION("IFS(SUM(ARRAYFORMULA(IF(REGEXMATCH(F3:F45, ""\(514\)""), 1, 0))) = 1, ""Not Available"", SUM(ARRAYFORMULA(IF(REGEXMATCH(F3:F45, ""\(514\)""), 1, 0))) = 0, ""Available"", SUM(ARRAYFORMULA(IF(REGEXMATCH(F3:F45, ""\(514\)""), 1, 0))) &gt;= 2, ""Overlapped"")"),"Not Available")</f>
        <v>Not Available</v>
      </c>
      <c r="G62" s="43"/>
      <c r="H62" s="21" t="str">
        <f>IFERROR(__xludf.DUMMYFUNCTION("IFS(SUM(ARRAYFORMULA(IF(REGEXMATCH(H3:H45, ""\(514\)""), 1, 0))) = 1, ""Not Available"", SUM(ARRAYFORMULA(IF(REGEXMATCH(H3:H45, ""\(514\)""), 1, 0))) = 0, ""Available"", SUM(ARRAYFORMULA(IF(REGEXMATCH(H3:H45, ""\(514\)""), 1, 0))) &gt;= 2, ""Overlapped"")"),"Available")</f>
        <v>Available</v>
      </c>
      <c r="I62" s="21" t="str">
        <f>IFERROR(__xludf.DUMMYFUNCTION("IFS(SUM(ARRAYFORMULA(IF(REGEXMATCH(I3:I45, ""\(514\)""), 1, 0))) = 1, ""Not Available"", SUM(ARRAYFORMULA(IF(REGEXMATCH(I3:I45, ""\(514\)""), 1, 0))) = 0, ""Available"", SUM(ARRAYFORMULA(IF(REGEXMATCH(I3:I45, ""\(514\)""), 1, 0))) &gt;= 2, ""Overlapped"")"),"Not Available")</f>
        <v>Not Available</v>
      </c>
      <c r="J62" s="21" t="str">
        <f>IFERROR(__xludf.DUMMYFUNCTION("IFS(SUM(ARRAYFORMULA(IF(REGEXMATCH(J3:J45, ""\(514\)""), 1, 0))) = 1, ""Not Available"", SUM(ARRAYFORMULA(IF(REGEXMATCH(J3:J45, ""\(514\)""), 1, 0))) = 0, ""Available"", SUM(ARRAYFORMULA(IF(REGEXMATCH(J3:J45, ""\(514\)""), 1, 0))) &gt;= 2, ""Overlapped"")"),"Available")</f>
        <v>Available</v>
      </c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>
      <c r="A63" s="5"/>
      <c r="B63" s="5"/>
      <c r="C63" s="21">
        <v>812.0</v>
      </c>
      <c r="D63" s="52" t="str">
        <f>IFERROR(__xludf.DUMMYFUNCTION("IFS(SUM(ARRAYFORMULA(IF(REGEXMATCH(D3:D45, ""\(812\)""), 1, 0))) = 1, ""Not Available"", SUM(ARRAYFORMULA(IF(REGEXMATCH(D3:D45, ""\(812\)""), 1, 0))) = 0, ""Available"", SUM(ARRAYFORMULA(IF(REGEXMATCH(D3:D45, ""\(812\)""), 1, 0))) &gt;= 2, ""Overlapped"")"),"Available")</f>
        <v>Available</v>
      </c>
      <c r="E63" s="52" t="str">
        <f>IFERROR(__xludf.DUMMYFUNCTION("IFS(SUM(ARRAYFORMULA(IF(REGEXMATCH(E3:E45, ""\(812\)""), 1, 0))) = 1, ""Not Available"", SUM(ARRAYFORMULA(IF(REGEXMATCH(E3:E45, ""\(812\)""), 1, 0))) = 0, ""Available"", SUM(ARRAYFORMULA(IF(REGEXMATCH(E3:E45, ""\(812\)""), 1, 0))) &gt;= 2, ""Overlapped"")"),"Available")</f>
        <v>Available</v>
      </c>
      <c r="F63" s="52" t="str">
        <f>IFERROR(__xludf.DUMMYFUNCTION("IFS(SUM(ARRAYFORMULA(IF(REGEXMATCH(F3:F45, ""\(812\)""), 1, 0))) = 1, ""Not Available"", SUM(ARRAYFORMULA(IF(REGEXMATCH(F3:F45, ""\(812\)""), 1, 0))) = 0, ""Available"", SUM(ARRAYFORMULA(IF(REGEXMATCH(F3:F45, ""\(812\)""), 1, 0))) &gt;= 2, ""Overlapped"")"),"Not Available")</f>
        <v>Not Available</v>
      </c>
      <c r="G63" s="43"/>
      <c r="H63" s="52" t="str">
        <f>IFERROR(__xludf.DUMMYFUNCTION("IFS(SUM(ARRAYFORMULA(IF(REGEXMATCH(H3:H45, ""\(812\)""), 1, 0))) = 1, ""Not Available"", SUM(ARRAYFORMULA(IF(REGEXMATCH(H3:H45, ""\(812\)""), 1, 0))) = 0, ""Available"", SUM(ARRAYFORMULA(IF(REGEXMATCH(H3:H45, ""\(812\)""), 1, 0))) &gt;= 2, ""Overlapped"")"),"Not Available")</f>
        <v>Not Available</v>
      </c>
      <c r="I63" s="52" t="str">
        <f>IFERROR(__xludf.DUMMYFUNCTION("IFS(SUM(ARRAYFORMULA(IF(REGEXMATCH(I3:I45, ""\(812\)""), 1, 0))) = 1, ""Not Available"", SUM(ARRAYFORMULA(IF(REGEXMATCH(I3:I45, ""\(812\)""), 1, 0))) = 0, ""Available"", SUM(ARRAYFORMULA(IF(REGEXMATCH(I3:I45, ""\(812\)""), 1, 0))) &gt;= 2, ""Overlapped"")"),"Not Available")</f>
        <v>Not Available</v>
      </c>
      <c r="J63" s="52" t="str">
        <f>IFERROR(__xludf.DUMMYFUNCTION("IFS(SUM(ARRAYFORMULA(IF(REGEXMATCH(J3:J45, ""\(812\)""), 1, 0))) = 1, ""Not Available"", SUM(ARRAYFORMULA(IF(REGEXMATCH(J3:J45, ""\(812\)""), 1, 0))) = 0, ""Available"", SUM(ARRAYFORMULA(IF(REGEXMATCH(J3:J45, ""\(812\)""), 1, 0))) &gt;= 2, ""Overlapped"")"),"Available")</f>
        <v>Available</v>
      </c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>
      <c r="A64" s="5"/>
      <c r="B64" s="5"/>
      <c r="C64" s="21">
        <v>814.0</v>
      </c>
      <c r="D64" s="52" t="str">
        <f>IFERROR(__xludf.DUMMYFUNCTION("IFS(SUM(ARRAYFORMULA(IF(REGEXMATCH(D3:D45, ""\(814\)""), 1, 0))) = 1, ""Not Available"", SUM(ARRAYFORMULA(IF(REGEXMATCH(D3:D45, ""\(814\)""), 1, 0))) = 0, ""Available"", SUM(ARRAYFORMULA(IF(REGEXMATCH(D3:D45, ""\(814\)""), 1, 0))) &gt;= 2, ""Overlapped"")"),"Available")</f>
        <v>Available</v>
      </c>
      <c r="E64" s="52" t="str">
        <f>IFERROR(__xludf.DUMMYFUNCTION("IFS(SUM(ARRAYFORMULA(IF(REGEXMATCH(E3:E45, ""\(814\)""), 1, 0))) = 1, ""Not Available"", SUM(ARRAYFORMULA(IF(REGEXMATCH(E3:E45, ""\(814\)""), 1, 0))) = 0, ""Available"", SUM(ARRAYFORMULA(IF(REGEXMATCH(E3:E45, ""\(814\)""), 1, 0))) &gt;= 2, ""Overlapped"")"),"Available")</f>
        <v>Available</v>
      </c>
      <c r="F64" s="52" t="str">
        <f>IFERROR(__xludf.DUMMYFUNCTION("IFS(SUM(ARRAYFORMULA(IF(REGEXMATCH(F3:F45, ""\(814\)""), 1, 0))) = 1, ""Not Available"", SUM(ARRAYFORMULA(IF(REGEXMATCH(F3:F45, ""\(814\)""), 1, 0))) = 0, ""Available"", SUM(ARRAYFORMULA(IF(REGEXMATCH(F3:F45, ""\(814\)""), 1, 0))) &gt;= 2, ""Overlapped"")"),"Not Available")</f>
        <v>Not Available</v>
      </c>
      <c r="G64" s="43"/>
      <c r="H64" s="52" t="str">
        <f>IFERROR(__xludf.DUMMYFUNCTION("IFS(SUM(ARRAYFORMULA(IF(REGEXMATCH(H5:H45, ""\(814\)""), 1, 0))) = 1, ""Not Available"", SUM(ARRAYFORMULA(IF(REGEXMATCH(H5:H45, ""\(814\)""), 1, 0))) = 0, ""Available"", SUM(ARRAYFORMULA(IF(REGEXMATCH(H5:H45, ""\(814\)""), 1, 0))) &gt;= 2, ""Overlapped"")"),"Available")</f>
        <v>Available</v>
      </c>
      <c r="I64" s="52" t="str">
        <f>IFERROR(__xludf.DUMMYFUNCTION("IFS(SUM(ARRAYFORMULA(IF(REGEXMATCH(I3:I45, ""\(814\)""), 1, 0))) = 1, ""Not Available"", SUM(ARRAYFORMULA(IF(REGEXMATCH(I3:I45, ""\(814\)""), 1, 0))) = 0, ""Available"", SUM(ARRAYFORMULA(IF(REGEXMATCH(I3:I45, ""\(814\)""), 1, 0))) &gt;= 2, ""Overlapped"")"),"Available")</f>
        <v>Available</v>
      </c>
      <c r="J64" s="52" t="str">
        <f>IFERROR(__xludf.DUMMYFUNCTION("IFS(SUM(ARRAYFORMULA(IF(REGEXMATCH(J3:J45, ""\(814\)""), 1, 0))) = 1, ""Not Available"", SUM(ARRAYFORMULA(IF(REGEXMATCH(J3:J45, ""\(814\)""), 1, 0))) = 0, ""Available"", SUM(ARRAYFORMULA(IF(REGEXMATCH(J3:J45, ""\(814\)""), 1, 0))) &gt;= 2, ""Overlapped"")"),"Available")</f>
        <v>Available</v>
      </c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>
      <c r="A65" s="5"/>
      <c r="B65" s="5"/>
      <c r="C65" s="19">
        <v>1011.0</v>
      </c>
      <c r="D65" s="21" t="str">
        <f>IFERROR(__xludf.DUMMYFUNCTION("IFS(SUM(ARRAYFORMULA(IF(REGEXMATCH(D3:D45, ""\(1011\)""), 1, 0))) = 1, ""Not Available"", SUM(ARRAYFORMULA(IF(REGEXMATCH(D3:D45, ""\(1011\)""), 1, 0))) = 0, ""Available"", SUM(ARRAYFORMULA(IF(REGEXMATCH(D3:D45, ""\(1011\)""), 1, 0))) &gt;= 2, ""Overlapped"")"),"Not Available")</f>
        <v>Not Available</v>
      </c>
      <c r="E65" s="21" t="str">
        <f>IFERROR(__xludf.DUMMYFUNCTION("IFS(SUM(ARRAYFORMULA(IF(REGEXMATCH(E3:E45, ""\(1011\)""), 1, 0))) = 1, ""Not Available"", SUM(ARRAYFORMULA(IF(REGEXMATCH(E3:E45, ""\(1011\)""), 1, 0))) = 0, ""Available"", SUM(ARRAYFORMULA(IF(REGEXMATCH(E3:E45, ""\(1011\)""), 1, 0))) &gt;= 2, ""Overlapped"")"),"Not Available")</f>
        <v>Not Available</v>
      </c>
      <c r="F65" s="21" t="str">
        <f>IFERROR(__xludf.DUMMYFUNCTION("IFS(SUM(ARRAYFORMULA(IF(REGEXMATCH(F3:F45, ""\(1011\)""), 1, 0))) = 1, ""Not Available"", SUM(ARRAYFORMULA(IF(REGEXMATCH(F3:F45, ""\(1011\)""), 1, 0))) = 0, ""Available"", SUM(ARRAYFORMULA(IF(REGEXMATCH(F3:F45, ""\(1011\)""), 1, 0))) &gt;= 2, ""Overlapped"")"),"Not Available")</f>
        <v>Not Available</v>
      </c>
      <c r="G65" s="43"/>
      <c r="H65" s="21" t="str">
        <f>IFERROR(__xludf.DUMMYFUNCTION("IFS(SUM(ARRAYFORMULA(IF(REGEXMATCH(H3:H45, ""\(1011\)""), 1, 0))) = 1, ""Not Available"", SUM(ARRAYFORMULA(IF(REGEXMATCH(H3:H45, ""\(1011\)""), 1, 0))) = 0, ""Available"", SUM(ARRAYFORMULA(IF(REGEXMATCH(H3:H45, ""\(1011\)""), 1, 0))) &gt;= 2, ""Overlapped"")"),"Available")</f>
        <v>Available</v>
      </c>
      <c r="I65" s="21" t="str">
        <f>IFERROR(__xludf.DUMMYFUNCTION("IFS(SUM(ARRAYFORMULA(IF(REGEXMATCH(I3:I45, ""\(1011\)""), 1, 0))) = 1, ""Not Available"", SUM(ARRAYFORMULA(IF(REGEXMATCH(I3:I45, ""\(1011\)""), 1, 0))) = 0, ""Available"", SUM(ARRAYFORMULA(IF(REGEXMATCH(I3:I45, ""\(1011\)""), 1, 0))) &gt;= 2, ""Overlapped"")"),"Not Available")</f>
        <v>Not Available</v>
      </c>
      <c r="J65" s="21" t="str">
        <f>IFERROR(__xludf.DUMMYFUNCTION("IFS(SUM(ARRAYFORMULA(IF(REGEXMATCH(J3:J45, ""\(1011\)""), 1, 0))) = 1, ""Not Available"", SUM(ARRAYFORMULA(IF(REGEXMATCH(J3:J45, ""\(1011\)""), 1, 0))) = 0, ""Available"", SUM(ARRAYFORMULA(IF(REGEXMATCH(J3:J45, ""\(1011\)""), 1, 0))) &gt;= 2, ""Overlapped"")"),"Available")</f>
        <v>Available</v>
      </c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>
      <c r="A66" s="5"/>
      <c r="B66" s="5"/>
      <c r="C66" s="19">
        <v>1012.0</v>
      </c>
      <c r="D66" s="21" t="str">
        <f>IFERROR(__xludf.DUMMYFUNCTION("IFS(SUM(ARRAYFORMULA(IF(REGEXMATCH(D3:D45, ""\(1012\)""), 1, 0))) = 1, ""Not Available"", SUM(ARRAYFORMULA(IF(REGEXMATCH(D3:D45, ""\(1012\)""), 1, 0))) = 0, ""Available"", SUM(ARRAYFORMULA(IF(REGEXMATCH(D3:D45, ""\(1012\)""), 1, 0))) &gt;= 2, ""Overlapped"")"),"Not Available")</f>
        <v>Not Available</v>
      </c>
      <c r="E66" s="21" t="str">
        <f>IFERROR(__xludf.DUMMYFUNCTION("IFS(SUM(ARRAYFORMULA(IF(REGEXMATCH(E3:E45, ""\(1012\)""), 1, 0))) = 1, ""Not Available"", SUM(ARRAYFORMULA(IF(REGEXMATCH(E3:E45, ""\(1012\)""), 1, 0))) = 0, ""Available"", SUM(ARRAYFORMULA(IF(REGEXMATCH(E3:E45, ""\(1012\)""), 1, 0))) &gt;= 2, ""Overlapped"")"),"Not Available")</f>
        <v>Not Available</v>
      </c>
      <c r="F66" s="21" t="str">
        <f>IFERROR(__xludf.DUMMYFUNCTION("IFS(SUM(ARRAYFORMULA(IF(REGEXMATCH(F3:F45, ""\(1012\)""), 1, 0))) = 1, ""Not Available"", SUM(ARRAYFORMULA(IF(REGEXMATCH(F3:F45, ""\(1012\)""), 1, 0))) = 0, ""Available"", SUM(ARRAYFORMULA(IF(REGEXMATCH(F3:F45, ""\(1012\)""), 1, 0))) &gt;= 2, ""Overlapped"")"),"Not Available")</f>
        <v>Not Available</v>
      </c>
      <c r="G66" s="43"/>
      <c r="H66" s="21" t="str">
        <f>IFERROR(__xludf.DUMMYFUNCTION("IFS(SUM(ARRAYFORMULA(IF(REGEXMATCH(H3:H45, ""\(1012\)""), 1, 0))) = 1, ""Not Available"", SUM(ARRAYFORMULA(IF(REGEXMATCH(H3:H45, ""\(1012\)""), 1, 0))) = 0, ""Available"", SUM(ARRAYFORMULA(IF(REGEXMATCH(H3:H45, ""\(1012\)""), 1, 0))) &gt;= 2, ""Overlapped"")"),"Available")</f>
        <v>Available</v>
      </c>
      <c r="I66" s="21" t="str">
        <f>IFERROR(__xludf.DUMMYFUNCTION("IFS(SUM(ARRAYFORMULA(IF(REGEXMATCH(I3:I45, ""\(1012\)""), 1, 0))) = 1, ""Not Available"", SUM(ARRAYFORMULA(IF(REGEXMATCH(I3:I45, ""\(1012\)""), 1, 0))) = 0, ""Available"", SUM(ARRAYFORMULA(IF(REGEXMATCH(I3:I45, ""\(1012\)""), 1, 0))) &gt;= 2, ""Overlapped"")"),"Available")</f>
        <v>Available</v>
      </c>
      <c r="J66" s="21" t="str">
        <f>IFERROR(__xludf.DUMMYFUNCTION("IFS(SUM(ARRAYFORMULA(IF(REGEXMATCH(J3:J45, ""\(1012\)""), 1, 0))) = 1, ""Not Available"", SUM(ARRAYFORMULA(IF(REGEXMATCH(J3:J45, ""\(1012\)""), 1, 0))) = 0, ""Available"", SUM(ARRAYFORMULA(IF(REGEXMATCH(J3:J45, ""\(1012\)""), 1, 0))) &gt;= 2, ""Overlapped"")"),"Available")</f>
        <v>Available</v>
      </c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>
      <c r="A67" s="5"/>
      <c r="B67" s="5"/>
      <c r="C67" s="18">
        <v>1013.0</v>
      </c>
      <c r="D67" s="53" t="str">
        <f>IFERROR(__xludf.DUMMYFUNCTION("IFS(SUM(ARRAYFORMULA(IF(REGEXMATCH(D3:D45, ""\(1013\)""), 1, 0))) = 1, ""Not Available"", SUM(ARRAYFORMULA(IF(REGEXMATCH(D3:D45, ""\(1013\)""), 1, 0))) = 0, ""Available"", SUM(ARRAYFORMULA(IF(REGEXMATCH(D3:D45, ""\(1013\)""), 1, 0))) &gt;= 2, ""Overlapped"")"),"Not Available")</f>
        <v>Not Available</v>
      </c>
      <c r="E67" s="53" t="str">
        <f>IFERROR(__xludf.DUMMYFUNCTION("IFS(SUM(ARRAYFORMULA(IF(REGEXMATCH(E3:E45, ""\(1013\)""), 1, 0))) = 1, ""Not Available"", SUM(ARRAYFORMULA(IF(REGEXMATCH(E3:E45, ""\(1013\)""), 1, 0))) = 0, ""Available"", SUM(ARRAYFORMULA(IF(REGEXMATCH(E3:E45, ""\(1013\)""), 1, 0))) &gt;= 2, ""Overlapped"")"),"Not Available")</f>
        <v>Not Available</v>
      </c>
      <c r="F67" s="53" t="str">
        <f>IFERROR(__xludf.DUMMYFUNCTION("IFS(SUM(ARRAYFORMULA(IF(REGEXMATCH(F3:F45, ""\(1013\)""), 1, 0))) = 1, ""Not Available"", SUM(ARRAYFORMULA(IF(REGEXMATCH(F3:F45, ""\(1013\)""), 1, 0))) = 0, ""Available"", SUM(ARRAYFORMULA(IF(REGEXMATCH(F3:F45, ""\(1013\)""), 1, 0))) &gt;= 2, ""Overlapped"")"),"Not Available")</f>
        <v>Not Available</v>
      </c>
      <c r="G67" s="54"/>
      <c r="H67" s="53" t="str">
        <f>IFERROR(__xludf.DUMMYFUNCTION("IFS(SUM(ARRAYFORMULA(IF(REGEXMATCH(H3:H45, ""\(1013\)""), 1, 0))) = 1, ""Not Available"", SUM(ARRAYFORMULA(IF(REGEXMATCH(H3:H45, ""\(1013\)""), 1, 0))) = 0, ""Available"", SUM(ARRAYFORMULA(IF(REGEXMATCH(H3:H45, ""\(1013\)""), 1, 0))) &gt;= 2, ""Overlapped"")"),"Available")</f>
        <v>Available</v>
      </c>
      <c r="I67" s="53" t="str">
        <f>IFERROR(__xludf.DUMMYFUNCTION("IFS(SUM(ARRAYFORMULA(IF(REGEXMATCH(I3:I45, ""\(1013\)""), 1, 0))) = 1, ""Not Available"", SUM(ARRAYFORMULA(IF(REGEXMATCH(I3:I45, ""\(1013\)""), 1, 0))) = 0, ""Available"", SUM(ARRAYFORMULA(IF(REGEXMATCH(I3:I45, ""\(1013\)""), 1, 0))) &gt;= 2, ""Overlapped"")"),"Available")</f>
        <v>Available</v>
      </c>
      <c r="J67" s="53" t="str">
        <f>IFERROR(__xludf.DUMMYFUNCTION("IFS(SUM(ARRAYFORMULA(IF(REGEXMATCH(J3:J45, ""\(1013\)""), 1, 0))) = 1, ""Not Available"", SUM(ARRAYFORMULA(IF(REGEXMATCH(J3:J45, ""\(1013\)""), 1, 0))) = 0, ""Available"", SUM(ARRAYFORMULA(IF(REGEXMATCH(J3:J45, ""\(1013\)""), 1, 0))) &gt;= 2, ""Overlapped"")"),"Available")</f>
        <v>Available</v>
      </c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>
      <c r="A68" s="5"/>
      <c r="B68" s="5"/>
      <c r="C68" s="55" t="s">
        <v>63</v>
      </c>
      <c r="D68" s="56" t="str">
        <f>IFERROR(__xludf.DUMMYFUNCTION("IFS(SUM(ARRAYFORMULA(IF(REGEXMATCH(D3:D45, ""\(CNL\)""), 1, 0))) = 1, ""Not Available"", SUM(ARRAYFORMULA(IF(REGEXMATCH(D3:D45, ""\(CNL\)""), 1, 0))) = 0, ""Available"", SUM(ARRAYFORMULA(IF(REGEXMATCH(D3:D45, ""\(CNL\)""), 1, 0))) &gt;= 2, ""Overlapped"")"),"Available")</f>
        <v>Available</v>
      </c>
      <c r="E68" s="56" t="str">
        <f>IFERROR(__xludf.DUMMYFUNCTION("IFS(SUM(ARRAYFORMULA(IF(REGEXMATCH(E3:E45, ""\(CNL\)""), 1, 0))) = 1, ""Not Available"", SUM(ARRAYFORMULA(IF(REGEXMATCH(E3:E45, ""\(CNL\)""), 1, 0))) = 0, ""Available"", SUM(ARRAYFORMULA(IF(REGEXMATCH(E3:E45, ""\(CNL\)""), 1, 0))) &gt;= 2, ""Overlapped"")"),"Available")</f>
        <v>Available</v>
      </c>
      <c r="F68" s="56" t="str">
        <f>IFERROR(__xludf.DUMMYFUNCTION("IFS(SUM(ARRAYFORMULA(IF(REGEXMATCH(F3:F45, ""\(CNL\)""), 1, 0))) = 1, ""Not Available"", SUM(ARRAYFORMULA(IF(REGEXMATCH(F3:F45, ""\(CNL\)""), 1, 0))) = 0, ""Available"", SUM(ARRAYFORMULA(IF(REGEXMATCH(F3:F45, ""\(CNL\)""), 1, 0))) &gt;= 2, ""Overlapped"")"),"Not Available")</f>
        <v>Not Available</v>
      </c>
      <c r="G68" s="56"/>
      <c r="H68" s="56" t="str">
        <f>IFERROR(__xludf.DUMMYFUNCTION("IFS(SUM(ARRAYFORMULA(IF(REGEXMATCH(H3:H45, ""\(CNL\)""), 1, 0))) = 1, ""Not Available"", SUM(ARRAYFORMULA(IF(REGEXMATCH(H3:H45, ""\(CNL\)""), 1, 0))) = 0, ""Available"", SUM(ARRAYFORMULA(IF(REGEXMATCH(H3:H45, ""\(CNL\)""), 1, 0))) &gt;= 2, ""Overlapped"")"),"Available")</f>
        <v>Available</v>
      </c>
      <c r="I68" s="56" t="str">
        <f>IFERROR(__xludf.DUMMYFUNCTION("IFS(SUM(ARRAYFORMULA(IF(REGEXMATCH(I3:I45, ""\(CNL\)""), 1, 0))) = 1, ""Not Available"", SUM(ARRAYFORMULA(IF(REGEXMATCH(I3:I45, ""\(CNL\)""), 1, 0))) = 0, ""Available"", SUM(ARRAYFORMULA(IF(REGEXMATCH(I3:I45, ""\(CNL\)""), 1, 0))) &gt;= 2, ""Overlapped"")"),"Not Available")</f>
        <v>Not Available</v>
      </c>
      <c r="J68" s="56" t="str">
        <f>IFERROR(__xludf.DUMMYFUNCTION("IFS(SUM(ARRAYFORMULA(IF(REGEXMATCH(J3:J45, ""\(CNL\)""), 1, 0))) = 1, ""Not Available"", SUM(ARRAYFORMULA(IF(REGEXMATCH(J3:J45, ""\(CNL\)""), 1, 0))) = 0, ""Available"", SUM(ARRAYFORMULA(IF(REGEXMATCH(J3:J45, ""\(CNL\)""), 1, 0))) &gt;= 2, ""Overlapped"")"),"Available")</f>
        <v>Available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"/>
      <c r="B69" s="5"/>
      <c r="C69" s="58" t="s">
        <v>64</v>
      </c>
      <c r="D69" s="52" t="str">
        <f>IFERROR(__xludf.DUMMYFUNCTION("IFS(SUM(ARRAYFORMULA(IF(REGEXMATCH(D3:D45, ""\(SEL\)""), 1, 0))) = 1, ""Not Available"", SUM(ARRAYFORMULA(IF(REGEXMATCH(D3:D45, ""\(SEL\)""), 1, 0))) = 0, ""Available"", SUM(ARRAYFORMULA(IF(REGEXMATCH(D3:D45, ""\(SEL\)""), 1, 0))) &gt;= 2, ""Overlapped"")"),"Not Available")</f>
        <v>Not Available</v>
      </c>
      <c r="E69" s="52" t="str">
        <f>IFERROR(__xludf.DUMMYFUNCTION("IFS(SUM(ARRAYFORMULA(IF(REGEXMATCH(E3:E45, ""\(SEL\)""), 1, 0))) = 1, ""Not Available"", SUM(ARRAYFORMULA(IF(REGEXMATCH(E3:E45, ""\(SEL\)""), 1, 0))) = 0, ""Available"", SUM(ARRAYFORMULA(IF(REGEXMATCH(E3:E45, ""\(SEL\)""), 1, 0))) &gt;= 2, ""Overlapped"")"),"Available")</f>
        <v>Available</v>
      </c>
      <c r="F69" s="52" t="str">
        <f>IFERROR(__xludf.DUMMYFUNCTION("IFS(SUM(ARRAYFORMULA(IF(REGEXMATCH(F3:F45, ""\(SEL\)""), 1, 0))) = 1, ""Not Available"", SUM(ARRAYFORMULA(IF(REGEXMATCH(F3:F45, ""\(SEL\)""), 1, 0))) = 0, ""Available"", SUM(ARRAYFORMULA(IF(REGEXMATCH(F3:F45, ""\(SEL\)""), 1, 0))) &gt;= 2, ""Overlapped"")"),"Not Available")</f>
        <v>Not Available</v>
      </c>
      <c r="G69" s="43"/>
      <c r="H69" s="52" t="str">
        <f>IFERROR(__xludf.DUMMYFUNCTION("IFS(SUM(ARRAYFORMULA(IF(REGEXMATCH(H3:H45, ""\(SEL\)""), 1, 0))) = 1, ""Not Available"", SUM(ARRAYFORMULA(IF(REGEXMATCH(H3:H45, ""\(SEL\)""), 1, 0))) = 0, ""Available"", SUM(ARRAYFORMULA(IF(REGEXMATCH(H3:H45, ""\(SEL\)""), 1, 0))) &gt;= 2, ""Overlapped"")"),"Not Available")</f>
        <v>Not Available</v>
      </c>
      <c r="I69" s="52" t="str">
        <f>IFERROR(__xludf.DUMMYFUNCTION("IFS(SUM(ARRAYFORMULA(IF(REGEXMATCH(I3:I45, ""\(SEL\)""), 1, 0))) = 1, ""Not Available"", SUM(ARRAYFORMULA(IF(REGEXMATCH(I3:I45, ""\(SEL\)""), 1, 0))) = 0, ""Available"", SUM(ARRAYFORMULA(IF(REGEXMATCH(I3:I45, ""\(SEL\)""), 1, 0))) &gt;= 2, ""Overlapped"")"),"Not Available")</f>
        <v>Not Available</v>
      </c>
      <c r="J69" s="52" t="str">
        <f>IFERROR(__xludf.DUMMYFUNCTION("IFS(SUM(ARRAYFORMULA(IF(REGEXMATCH(J3:J45, ""\(SEL\)""), 1, 0))) = 1, ""Not Available"", SUM(ARRAYFORMULA(IF(REGEXMATCH(J3:J45, ""\(SEL\)""), 1, 0))) = 0, ""Available"", SUM(ARRAYFORMULA(IF(REGEXMATCH(J3:J45, ""\(SEL\)""), 1, 0))) &gt;= 2, ""Overlapped"")"),"Available")</f>
        <v>Available</v>
      </c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>
      <c r="A70" s="5"/>
      <c r="B70" s="5"/>
      <c r="C70" s="58" t="s">
        <v>65</v>
      </c>
      <c r="D70" s="21" t="str">
        <f>IFERROR(__xludf.DUMMYFUNCTION("IFS(SUM(ARRAYFORMULA(IF(REGEXMATCH(D3:D45, ""\(BCL\)""), 1, 0))) = 1, ""Not Available"", SUM(ARRAYFORMULA(IF(REGEXMATCH(D3:D45, ""\(BCL\)""), 1, 0))) = 0, ""Available"", SUM(ARRAYFORMULA(IF(REGEXMATCH(D3:D45, ""\(BCL\)""), 1, 0))) &gt;= 2, ""Overlapped"")"),"Available")</f>
        <v>Available</v>
      </c>
      <c r="E70" s="21" t="str">
        <f>IFERROR(__xludf.DUMMYFUNCTION("IFS(SUM(ARRAYFORMULA(IF(REGEXMATCH(E3:E45, ""\(BCL\)""), 1, 0))) = 1, ""Not Available"", SUM(ARRAYFORMULA(IF(REGEXMATCH(E3:E45, ""\(BCL\)""), 1, 0))) = 0, ""Available"", SUM(ARRAYFORMULA(IF(REGEXMATCH(E3:E45, ""\(BCL\)""), 1, 0))) &gt;= 2, ""Overlapped"")"),"Not Available")</f>
        <v>Not Available</v>
      </c>
      <c r="F70" s="21" t="str">
        <f>IFERROR(__xludf.DUMMYFUNCTION("IFS(SUM(ARRAYFORMULA(IF(REGEXMATCH(F3:F45, ""\(BCL\)""), 1, 0))) = 1, ""Not Available"", SUM(ARRAYFORMULA(IF(REGEXMATCH(F3:F45, ""\(BCL\)""), 1, 0))) = 0, ""Available"", SUM(ARRAYFORMULA(IF(REGEXMATCH(F3:F45, ""\(BCL\)""), 1, 0))) &gt;= 2, ""Overlapped"")"),"Available")</f>
        <v>Available</v>
      </c>
      <c r="G70" s="43"/>
      <c r="H70" s="21" t="str">
        <f>IFERROR(__xludf.DUMMYFUNCTION("IFS(SUM(ARRAYFORMULA(IF(REGEXMATCH(H3:H45, ""\(BCL\)""), 1, 0))) = 1, ""Not Available"", SUM(ARRAYFORMULA(IF(REGEXMATCH(H3:H45, ""\(BCL\)""), 1, 0))) = 0, ""Available"", SUM(ARRAYFORMULA(IF(REGEXMATCH(H3:H45, ""\(BCL\)""), 1, 0))) &gt;= 2, ""Overlapped"")"),"Not Available")</f>
        <v>Not Available</v>
      </c>
      <c r="I70" s="21" t="str">
        <f>IFERROR(__xludf.DUMMYFUNCTION("IFS(SUM(ARRAYFORMULA(IF(REGEXMATCH(I3:I45, ""\(BCL\)""), 1, 0))) = 1, ""Not Available"", SUM(ARRAYFORMULA(IF(REGEXMATCH(I3:I45, ""\(BCL\)""), 1, 0))) = 0, ""Available"", SUM(ARRAYFORMULA(IF(REGEXMATCH(I3:I45, ""\(BCL\)""), 1, 0))) &gt;= 2, ""Overlapped"")"),"Available")</f>
        <v>Available</v>
      </c>
      <c r="J70" s="21" t="str">
        <f>IFERROR(__xludf.DUMMYFUNCTION("IFS(SUM(ARRAYFORMULA(IF(REGEXMATCH(J3:J45, ""\(BCL\)""), 1, 0))) = 1, ""Not Available"", SUM(ARRAYFORMULA(IF(REGEXMATCH(J3:J45, ""\(BCL\)""), 1, 0))) = 0, ""Available"", SUM(ARRAYFORMULA(IF(REGEXMATCH(J3:J45, ""\(BCL\)""), 1, 0))) &gt;= 2, ""Overlapped"")"),"Available")</f>
        <v>Available</v>
      </c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>
      <c r="A71" s="5"/>
      <c r="B71" s="5"/>
      <c r="C71" s="58" t="s">
        <v>66</v>
      </c>
      <c r="D71" s="21" t="str">
        <f>IFERROR(__xludf.DUMMYFUNCTION("IFS(SUM(ARRAYFORMULA(IF(REGEXMATCH(D3:D45, ""\(DMSL\)""), 1, 0))) = 1, ""Not Available"", SUM(ARRAYFORMULA(IF(REGEXMATCH(D3:D45, ""\(DMSL\)""), 1, 0))) = 0, ""Available"", SUM(ARRAYFORMULA(IF(REGEXMATCH(D3:D45, ""\(DMSL\)""), 1, 0))) &gt;= 2, ""Overlapped"")"),"Not Available")</f>
        <v>Not Available</v>
      </c>
      <c r="E71" s="21" t="str">
        <f>IFERROR(__xludf.DUMMYFUNCTION("IFS(SUM(ARRAYFORMULA(IF(REGEXMATCH(E3:E45, ""\(DMSL\)""), 1, 0))) = 1, ""Not Available"", SUM(ARRAYFORMULA(IF(REGEXMATCH(E3:E45, ""\(DMSL\)""), 1, 0))) = 0, ""Available"", SUM(ARRAYFORMULA(IF(REGEXMATCH(E3:E45, ""\(DMSL\)""), 1, 0))) &gt;= 2, ""Overlapped"")"),"Available")</f>
        <v>Available</v>
      </c>
      <c r="F71" s="21" t="str">
        <f>IFERROR(__xludf.DUMMYFUNCTION("IFS(SUM(ARRAYFORMULA(IF(REGEXMATCH(F3:F45, ""\(DMSL\)""), 1, 0))) = 1, ""Not Available"", SUM(ARRAYFORMULA(IF(REGEXMATCH(F3:F45, ""\(DMSL\)""), 1, 0))) = 0, ""Available"", SUM(ARRAYFORMULA(IF(REGEXMATCH(F3:F45, ""\(DMSL\)""), 1, 0))) &gt;= 2, ""Overlapped"")"),"Available")</f>
        <v>Available</v>
      </c>
      <c r="G71" s="43"/>
      <c r="H71" s="21" t="str">
        <f>IFERROR(__xludf.DUMMYFUNCTION("IFS(SUM(ARRAYFORMULA(IF(REGEXMATCH(H3:H45, ""\(DMSL\)""), 1, 0))) = 1, ""Not Available"", SUM(ARRAYFORMULA(IF(REGEXMATCH(H3:H45, ""\(DMSL\)""), 1, 0))) = 0, ""Available"", SUM(ARRAYFORMULA(IF(REGEXMATCH(H3:H45, ""\(DMSL\)""), 1, 0))) &gt;= 2, ""Overlapped"")"),"Not Available")</f>
        <v>Not Available</v>
      </c>
      <c r="I71" s="21" t="str">
        <f>IFERROR(__xludf.DUMMYFUNCTION("IFS(SUM(ARRAYFORMULA(IF(REGEXMATCH(I3:I45, ""\(DMSL\)""), 1, 0))) = 1, ""Not Available"", SUM(ARRAYFORMULA(IF(REGEXMATCH(I3:I45, ""\(DMSL\)""), 1, 0))) = 0, ""Available"", SUM(ARRAYFORMULA(IF(REGEXMATCH(I3:I45, ""\(DMSL\)""), 1, 0))) &gt;= 2, ""Overlapped"")"),"Available")</f>
        <v>Available</v>
      </c>
      <c r="J71" s="21" t="str">
        <f>IFERROR(__xludf.DUMMYFUNCTION("IFS(SUM(ARRAYFORMULA(IF(REGEXMATCH(J3:J45, ""\(DMSL\)""), 1, 0))) = 1, ""Not Available"", SUM(ARRAYFORMULA(IF(REGEXMATCH(J3:J45, ""\(DMSL\)""), 1, 0))) = 0, ""Available"", SUM(ARRAYFORMULA(IF(REGEXMATCH(J3:J45, ""\(DMSL\)""), 1, 0))) &gt;= 2, ""Overlapped"")"),"Not Available")</f>
        <v>Not Available</v>
      </c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>
      <c r="A72" s="5"/>
      <c r="B72" s="5"/>
      <c r="C72" s="59" t="s">
        <v>67</v>
      </c>
      <c r="D72" s="60" t="str">
        <f>IFERROR(__xludf.DUMMYFUNCTION("IFS(SUM(ARRAYFORMULA(IF(REGEXMATCH(D3:D45, ""\(DSAL\)""), 1, 0))) = 1, ""Not Available"", SUM(ARRAYFORMULA(IF(REGEXMATCH(D3:D45, ""\(DSAL\)""), 1, 0))) = 0, ""Available"", SUM(ARRAYFORMULA(IF(REGEXMATCH(D3:D45, ""\(DSAL\)""), 1, 0))) &gt;= 2, ""Overlapped"")"),"Not Available")</f>
        <v>Not Available</v>
      </c>
      <c r="E72" s="60" t="str">
        <f>IFERROR(__xludf.DUMMYFUNCTION("IFS(SUM(ARRAYFORMULA(IF(REGEXMATCH(E3:E45, ""\(DSAL\)""), 1, 0))) = 1, ""Not Available"", SUM(ARRAYFORMULA(IF(REGEXMATCH(E3:E45, ""\(DSAL\)""), 1, 0))) = 0, ""Available"", SUM(ARRAYFORMULA(IF(REGEXMATCH(E3:E45, ""\(DSAL\)""), 1, 0))) &gt;= 2, ""Overlapped"")"),"Available")</f>
        <v>Available</v>
      </c>
      <c r="F72" s="60" t="str">
        <f>IFERROR(__xludf.DUMMYFUNCTION("IFS(SUM(ARRAYFORMULA(IF(REGEXMATCH(F3:F45, ""\(DSAL\)""), 1, 0))) = 1, ""Not Available"", SUM(ARRAYFORMULA(IF(REGEXMATCH(F3:F45, ""\(DSAL\)""), 1, 0))) = 0, ""Available"", SUM(ARRAYFORMULA(IF(REGEXMATCH(F3:F45, ""\(DSAL\)""), 1, 0))) &gt;= 2, ""Overlapped"")"),"Not Available")</f>
        <v>Not Available</v>
      </c>
      <c r="G72" s="61"/>
      <c r="H72" s="60" t="str">
        <f>IFERROR(__xludf.DUMMYFUNCTION("IFS(SUM(ARRAYFORMULA(IF(REGEXMATCH(H3:H45, ""\(DSAL\)""), 1, 0))) = 1, ""Not Available"", SUM(ARRAYFORMULA(IF(REGEXMATCH(H3:H45, ""\(DSAL\)""), 1, 0))) = 0, ""Available"", SUM(ARRAYFORMULA(IF(REGEXMATCH(H3:H45, ""\(DSAL\)""), 1, 0))) &gt;= 2, ""Overlapped"")"),"Not Available")</f>
        <v>Not Available</v>
      </c>
      <c r="I72" s="60" t="str">
        <f>IFERROR(__xludf.DUMMYFUNCTION("IFS(SUM(ARRAYFORMULA(IF(REGEXMATCH(I3:I45, ""\(DSAL\)""), 1, 0))) = 1, ""Not Available"", SUM(ARRAYFORMULA(IF(REGEXMATCH(I3:I45, ""\(DSAL\)""), 1, 0))) = 0, ""Available"", SUM(ARRAYFORMULA(IF(REGEXMATCH(I3:I45, ""\(DSAL\)""), 1, 0))) &gt;= 2, ""Overlapped"")"),"Available")</f>
        <v>Available</v>
      </c>
      <c r="J72" s="60" t="str">
        <f>IFERROR(__xludf.DUMMYFUNCTION("IFS(SUM(ARRAYFORMULA(IF(REGEXMATCH(J3:J45, ""\(DSAL\)""), 1, 0))) = 1, ""Not Available"", SUM(ARRAYFORMULA(IF(REGEXMATCH(J3:J45, ""\(DSAL\)""), 1, 0))) = 0, ""Available"", SUM(ARRAYFORMULA(IF(REGEXMATCH(J3:J45, ""\(DSAL\)""), 1, 0))) &gt;= 2, ""Overlapped"")"),"Available")</f>
        <v>Available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62" t="s">
        <v>68</v>
      </c>
      <c r="D73" s="63" t="str">
        <f>IFERROR(__xludf.DUMMYFUNCTION("IFS(SUM(ARRAYFORMULA(IF(REGEXMATCH(D3:D45, ""\(MIL\)""), 1, 0))) = 1, ""Not Available"", SUM(ARRAYFORMULA(IF(REGEXMATCH(D3:D45, ""\(MIL\)""), 1, 0))) = 0, ""Available"", SUM(ARRAYFORMULA(IF(REGEXMATCH(D3:D45, ""\(MIL\)""), 1, 0))) &gt;= 2, ""Overlapped"")"),"Available")</f>
        <v>Available</v>
      </c>
      <c r="E73" s="63" t="str">
        <f>IFERROR(__xludf.DUMMYFUNCTION("IFS(SUM(ARRAYFORMULA(IF(REGEXMATCH(E3:E45, ""\(MIL\)""), 1, 0))) = 1, ""Not Available"", SUM(ARRAYFORMULA(IF(REGEXMATCH(E3:E45, ""\(MIL\)""), 1, 0))) = 0, ""Available"", SUM(ARRAYFORMULA(IF(REGEXMATCH(E3:E45, ""\(MIL\)""), 1, 0))) &gt;= 2, ""Overlapped"")"),"Available")</f>
        <v>Available</v>
      </c>
      <c r="F73" s="63" t="str">
        <f>IFERROR(__xludf.DUMMYFUNCTION("IFS(SUM(ARRAYFORMULA(IF(REGEXMATCH(F3:F45, ""\(MIL\)""), 1, 0))) = 1, ""Not Available"", SUM(ARRAYFORMULA(IF(REGEXMATCH(F3:F45, ""\(MIL\)""), 1, 0))) = 0, ""Available"", SUM(ARRAYFORMULA(IF(REGEXMATCH(F3:F45, ""\(MIL\)""), 1, 0))) &gt;= 2, ""Overlapped"")"),"Available")</f>
        <v>Available</v>
      </c>
      <c r="G73" s="64"/>
      <c r="H73" s="63" t="str">
        <f>IFERROR(__xludf.DUMMYFUNCTION("IFS(SUM(ARRAYFORMULA(IF(REGEXMATCH(H3:H45, ""\(MIL\)""), 1, 0))) = 1, ""Not Available"", SUM(ARRAYFORMULA(IF(REGEXMATCH(H3:H45, ""\(MIL\)""), 1, 0))) = 0, ""Available"", SUM(ARRAYFORMULA(IF(REGEXMATCH(H3:H45, ""\(MIL\)""), 1, 0))) &gt;= 2, ""Overlapped"")"),"Available")</f>
        <v>Available</v>
      </c>
      <c r="I73" s="63" t="str">
        <f>IFERROR(__xludf.DUMMYFUNCTION("IFS(SUM(ARRAYFORMULA(IF(REGEXMATCH(I3:I45, ""\(MIL\)""), 1, 0))) = 1, ""Not Available"", SUM(ARRAYFORMULA(IF(REGEXMATCH(I3:I45, ""\(MIL\)""), 1, 0))) = 0, ""Available"", SUM(ARRAYFORMULA(IF(REGEXMATCH(I3:I45, ""\(MIL\)""), 1, 0))) &gt;= 2, ""Overlapped"")"),"Available")</f>
        <v>Available</v>
      </c>
      <c r="J73" s="63" t="str">
        <f>IFERROR(__xludf.DUMMYFUNCTION("IFS(SUM(ARRAYFORMULA(IF(REGEXMATCH(J3:J45, ""\(MIL\)""), 1, 0))) = 1, ""Not Available"", SUM(ARRAYFORMULA(IF(REGEXMATCH(J3:J45, ""\(MIL\)""), 1, 0))) = 0, ""Available"", SUM(ARRAYFORMULA(IF(REGEXMATCH(J3:J45, ""\(MIL\)""), 1, 0))) &gt;= 2, ""Overlapped"")"),"Available")</f>
        <v>Available</v>
      </c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>
      <c r="A74" s="5"/>
      <c r="B74" s="5"/>
      <c r="C74" s="21" t="s">
        <v>69</v>
      </c>
      <c r="D74" s="52" t="str">
        <f>IFERROR(__xludf.DUMMYFUNCTION("IFS(SUM(ARRAYFORMULA(IF(REGEXMATCH(D3:D45, ""\(EEL\)""), 1, 0))) = 1, ""Not Available"", SUM(ARRAYFORMULA(IF(REGEXMATCH(D3:D45, ""\(EEL\)""), 1, 0))) = 0, ""Available"", SUM(ARRAYFORMULA(IF(REGEXMATCH(D3:D45, ""\(EEL\)""), 1, 0))) &gt;= 2, ""Overlapped"")"),"Available")</f>
        <v>Available</v>
      </c>
      <c r="E74" s="52" t="str">
        <f>IFERROR(__xludf.DUMMYFUNCTION("IFS(SUM(ARRAYFORMULA(IF(REGEXMATCH(E3:E45, ""\(EEL\)""), 1, 0))) = 1, ""Not Available"", SUM(ARRAYFORMULA(IF(REGEXMATCH(E3:E45, ""\(EEL\)""), 1, 0))) = 0, ""Available"", SUM(ARRAYFORMULA(IF(REGEXMATCH(E3:E45, ""\(EEL\)""), 1, 0))) &gt;= 2, ""Overlapped"")"),"Not Available")</f>
        <v>Not Available</v>
      </c>
      <c r="F74" s="52" t="str">
        <f>IFERROR(__xludf.DUMMYFUNCTION("IFS(SUM(ARRAYFORMULA(IF(REGEXMATCH(F3:F45, ""\(EEL\)""), 1, 0))) = 1, ""Not Available"", SUM(ARRAYFORMULA(IF(REGEXMATCH(F3:F45, ""\(EEL\)""), 1, 0))) = 0, ""Available"", SUM(ARRAYFORMULA(IF(REGEXMATCH(F3:F45, ""\(EEL\)""), 1, 0))) &gt;= 2, ""Overlapped"")"),"Available")</f>
        <v>Available</v>
      </c>
      <c r="G74" s="43"/>
      <c r="H74" s="52" t="str">
        <f>IFERROR(__xludf.DUMMYFUNCTION("IFS(SUM(ARRAYFORMULA(IF(REGEXMATCH(H3:H45, ""\(EEL\)""), 1, 0))) = 1, ""Not Available"", SUM(ARRAYFORMULA(IF(REGEXMATCH(H3:H45, ""\(EEL\)""), 1, 0))) = 0, ""Available"", SUM(ARRAYFORMULA(IF(REGEXMATCH(H3:H45, ""\(EEL\)""), 1, 0))) &gt;= 2, ""Overlapped"")"),"Available")</f>
        <v>Available</v>
      </c>
      <c r="I74" s="52" t="str">
        <f>IFERROR(__xludf.DUMMYFUNCTION("IFS(SUM(ARRAYFORMULA(IF(REGEXMATCH(I3:I45, ""\(EEL\)""), 1, 0))) = 1, ""Not Available"", SUM(ARRAYFORMULA(IF(REGEXMATCH(I3:I45, ""\(EEL\)""), 1, 0))) = 0, ""Available"", SUM(ARRAYFORMULA(IF(REGEXMATCH(I3:I45, ""\(EEL\)""), 1, 0))) &gt;= 2, ""Overlapped"")"),"Available")</f>
        <v>Available</v>
      </c>
      <c r="J74" s="52" t="str">
        <f>IFERROR(__xludf.DUMMYFUNCTION("IFS(SUM(ARRAYFORMULA(IF(REGEXMATCH(J3:J45, ""\(EEL\)""), 1, 0))) = 1, ""Not Available"", SUM(ARRAYFORMULA(IF(REGEXMATCH(J3:J45, ""\(EEL\)""), 1, 0))) = 0, ""Available"", SUM(ARRAYFORMULA(IF(REGEXMATCH(J3:J45, ""\(EEL\)""), 1, 0))) &gt;= 2, ""Overlapped"")"),"Available")</f>
        <v>Available</v>
      </c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>
      <c r="A75" s="5"/>
      <c r="B75" s="5"/>
      <c r="C75" s="22" t="s">
        <v>70</v>
      </c>
      <c r="D75" s="52" t="str">
        <f>IFERROR(__xludf.DUMMYFUNCTION("IFS(SUM(ARRAYFORMULA(IF(REGEXMATCH(D3:D45, ""\(DSCAL\)""), 1, 0))) = 1, ""Not Available"", SUM(ARRAYFORMULA(IF(REGEXMATCH(D3:D45, ""\(DSCAL\)""), 1, 0))) = 0, ""Available"", SUM(ARRAYFORMULA(IF(REGEXMATCH(D3:D45, ""\(DSCAL\)""), 1, 0))) &gt;= 2, ""Overlapped"&amp;""")"),"Not Available")</f>
        <v>Not Available</v>
      </c>
      <c r="E75" s="52" t="str">
        <f>IFERROR(__xludf.DUMMYFUNCTION("IFS(SUM(ARRAYFORMULA(IF(REGEXMATCH(E3:E45, ""\(DSCAL\)""), 1, 0))) = 1, ""Not Available"", SUM(ARRAYFORMULA(IF(REGEXMATCH(E3:E45, ""\(DSCAL\)""), 1, 0))) = 0, ""Available"", SUM(ARRAYFORMULA(IF(REGEXMATCH(E3:E45, ""\(DSCAL\)""), 1, 0))) &gt;= 2, ""Overlapped"&amp;""")"),"Not Available")</f>
        <v>Not Available</v>
      </c>
      <c r="F75" s="52" t="str">
        <f>IFERROR(__xludf.DUMMYFUNCTION("IFS(SUM(ARRAYFORMULA(IF(REGEXMATCH(F3:F45, ""\(DSCAL\)""), 1, 0))) = 1, ""Not Available"", SUM(ARRAYFORMULA(IF(REGEXMATCH(F3:F45, ""\(DSCAL\)""), 1, 0))) = 0, ""Available"", SUM(ARRAYFORMULA(IF(REGEXMATCH(F3:F45, ""\(DSCAL\)""), 1, 0))) &gt;= 2, ""Overlapped"&amp;""")"),"Available")</f>
        <v>Available</v>
      </c>
      <c r="G75" s="43"/>
      <c r="H75" s="52" t="str">
        <f>IFERROR(__xludf.DUMMYFUNCTION("IFS(SUM(ARRAYFORMULA(IF(REGEXMATCH(H3:H45, ""\(DSCAL\)""), 1, 0))) = 1, ""Not Available"", SUM(ARRAYFORMULA(IF(REGEXMATCH(H3:H45, ""\(DSCAL\)""), 1, 0))) = 0, ""Available"", SUM(ARRAYFORMULA(IF(REGEXMATCH(H3:H45, ""\(DSCAL\)""), 1, 0))) &gt;= 2, ""Overlapped"&amp;""")"),"Available")</f>
        <v>Available</v>
      </c>
      <c r="I75" s="52" t="str">
        <f>IFERROR(__xludf.DUMMYFUNCTION("IFS(SUM(ARRAYFORMULA(IF(REGEXMATCH(I3:I45, ""\(DSCAL\)""), 1, 0))) = 1, ""Not Available"", SUM(ARRAYFORMULA(IF(REGEXMATCH(I3:I45, ""\(DSCAL\)""), 1, 0))) = 0, ""Available"", SUM(ARRAYFORMULA(IF(REGEXMATCH(I3:I45, ""\(DSCAL\)""), 1, 0))) &gt;= 2, ""Overlapped"&amp;""")"),"Available")</f>
        <v>Available</v>
      </c>
      <c r="J75" s="52" t="str">
        <f>IFERROR(__xludf.DUMMYFUNCTION("IFS(SUM(ARRAYFORMULA(IF(REGEXMATCH(J3:J45, ""\(DSCAL\)""), 1, 0))) = 1, ""Not Available"", SUM(ARRAYFORMULA(IF(REGEXMATCH(J3:J45, ""\(DSCAL\)""), 1, 0))) = 0, ""Available"", SUM(ARRAYFORMULA(IF(REGEXMATCH(J3:J45, ""\(DSCAL\)""), 1, 0))) &gt;= 2, ""Overlapped"&amp;""")"),"Available")</f>
        <v>Available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</row>
    <row r="1002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</row>
    <row r="1003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</row>
    <row r="1004">
      <c r="A1004" s="57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</row>
    <row r="1005">
      <c r="A1005" s="57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</row>
  </sheetData>
  <mergeCells count="26">
    <mergeCell ref="B10:B12"/>
    <mergeCell ref="E11:F11"/>
    <mergeCell ref="E12:E13"/>
    <mergeCell ref="H12:I12"/>
    <mergeCell ref="B13:B19"/>
    <mergeCell ref="I14:I15"/>
    <mergeCell ref="D16:E16"/>
    <mergeCell ref="H16:H17"/>
    <mergeCell ref="F18:F19"/>
    <mergeCell ref="B20:B23"/>
    <mergeCell ref="D20:E20"/>
    <mergeCell ref="B24:B29"/>
    <mergeCell ref="D27:E27"/>
    <mergeCell ref="B30:B31"/>
    <mergeCell ref="B32:B37"/>
    <mergeCell ref="B38:B39"/>
    <mergeCell ref="B40:B44"/>
    <mergeCell ref="C48:C49"/>
    <mergeCell ref="A1:A2"/>
    <mergeCell ref="B1:B2"/>
    <mergeCell ref="C1:C2"/>
    <mergeCell ref="D1:J1"/>
    <mergeCell ref="A3:A45"/>
    <mergeCell ref="B3:B9"/>
    <mergeCell ref="G3:G45"/>
    <mergeCell ref="D48:J48"/>
  </mergeCells>
  <conditionalFormatting sqref="E21">
    <cfRule type="expression" dxfId="9" priority="1">
      <formula>REGEXMATCH(E21, "(?i)(ECO|BAN|ENG)")</formula>
    </cfRule>
  </conditionalFormatting>
  <conditionalFormatting sqref="E21">
    <cfRule type="expression" dxfId="1" priority="2">
      <formula>REGEXMATCH(E21, "(?i)(BSH|JI|MFH|MMI|JEH|SKC|EH|IAK|JH|GR|MHI|ABP|SZ)")</formula>
    </cfRule>
  </conditionalFormatting>
  <conditionalFormatting sqref="E21">
    <cfRule type="expression" dxfId="10" priority="3">
      <formula>REGEXMATCH(E21, "(?i)(SHS|MMR|DMA|JC|ATQ|MTK|FTN|MFI)")</formula>
    </cfRule>
  </conditionalFormatting>
  <conditionalFormatting sqref="E21">
    <cfRule type="containsText" dxfId="1" priority="4" operator="containsText" text="[AIM]">
      <formula>NOT(ISERROR(SEARCH(("[AIM]"),(E21))))</formula>
    </cfRule>
  </conditionalFormatting>
  <conditionalFormatting sqref="E21">
    <cfRule type="containsText" dxfId="1" priority="5" operator="containsText" text="[NEW1]">
      <formula>NOT(ISERROR(SEARCH(("[NEW1]"),(E21))))</formula>
    </cfRule>
  </conditionalFormatting>
  <conditionalFormatting sqref="E21">
    <cfRule type="containsText" dxfId="1" priority="6" operator="containsText" text="[JI]">
      <formula>NOT(ISERROR(SEARCH(("[JI]"),(E21))))</formula>
    </cfRule>
  </conditionalFormatting>
  <conditionalFormatting sqref="E21">
    <cfRule type="containsText" dxfId="1" priority="7" operator="containsText" text="[DD]">
      <formula>NOT(ISERROR(SEARCH(("[DD]"),(E21))))</formula>
    </cfRule>
  </conditionalFormatting>
  <conditionalFormatting sqref="E21">
    <cfRule type="containsText" dxfId="1" priority="8" operator="containsText" text="[MAH]">
      <formula>NOT(ISERROR(SEARCH(("[MAH]"),(E21))))</formula>
    </cfRule>
  </conditionalFormatting>
  <conditionalFormatting sqref="E21">
    <cfRule type="containsText" dxfId="3" priority="9" operator="containsText" text="[ECO]">
      <formula>NOT(ISERROR(SEARCH(("[ECO]"),(E21))))</formula>
    </cfRule>
  </conditionalFormatting>
  <conditionalFormatting sqref="E21">
    <cfRule type="containsText" dxfId="1" priority="10" operator="containsText" text="[RUM]">
      <formula>NOT(ISERROR(SEARCH(("[RUM]"),(E21))))</formula>
    </cfRule>
  </conditionalFormatting>
  <conditionalFormatting sqref="I40">
    <cfRule type="expression" dxfId="9" priority="11">
      <formula>REGEXMATCH(I40, "(?i)(ECO|BAN|ENG)")</formula>
    </cfRule>
  </conditionalFormatting>
  <conditionalFormatting sqref="I40">
    <cfRule type="expression" dxfId="1" priority="12">
      <formula>REGEXMATCH(I40, "(?i)(BSH|JI|MFH|MMI|JEH|SKC|EH|IAK|JH|GR|MHI|ABP|SZ)")</formula>
    </cfRule>
  </conditionalFormatting>
  <conditionalFormatting sqref="I40">
    <cfRule type="expression" dxfId="10" priority="13">
      <formula>REGEXMATCH(I40, "(?i)(SHS|MMR|DMA|JC|ATQ|MTK|FTN|MFI)")</formula>
    </cfRule>
  </conditionalFormatting>
  <conditionalFormatting sqref="H11">
    <cfRule type="expression" dxfId="10" priority="14">
      <formula>REGEXMATCH(H11, "(?i)(SHS|MMR|DMA|JC|SAM|MTK|FTN|MFI)")</formula>
    </cfRule>
  </conditionalFormatting>
  <conditionalFormatting sqref="H11">
    <cfRule type="expression" dxfId="1" priority="15">
      <formula>REGEXMATCH(H11, "(?i)(BSH|JI|MFH|MMI|JEH|SKC|EH|IAK|JH|GR|MHI|ABP|SZ)")</formula>
    </cfRule>
  </conditionalFormatting>
  <conditionalFormatting sqref="H11">
    <cfRule type="expression" dxfId="9" priority="16">
      <formula>REGEXMATCH(H11, "(?i)(ECO|BAN|ENG)")</formula>
    </cfRule>
  </conditionalFormatting>
  <conditionalFormatting sqref="E8">
    <cfRule type="expression" dxfId="10" priority="17">
      <formula>REGEXMATCH(E8, "(?i)(SHS|MMR|DMA|JC|SAM|MTK|FTN|MFI)")</formula>
    </cfRule>
  </conditionalFormatting>
  <conditionalFormatting sqref="E8">
    <cfRule type="expression" dxfId="1" priority="18">
      <formula>REGEXMATCH(E8, "(?i)(BSH|JI|MFH|MMI|JEH|SKC|EH|IAK|JH|GR|MHI|ABP|SZ)")</formula>
    </cfRule>
  </conditionalFormatting>
  <conditionalFormatting sqref="E8">
    <cfRule type="expression" dxfId="9" priority="19">
      <formula>REGEXMATCH(E8, "(?i)(ECO|BAN|ENG)")</formula>
    </cfRule>
  </conditionalFormatting>
  <conditionalFormatting sqref="F40">
    <cfRule type="containsText" dxfId="0" priority="20" operator="containsText" text="ENG">
      <formula>NOT(ISERROR(SEARCH(("ENG"),(F40))))</formula>
    </cfRule>
  </conditionalFormatting>
  <conditionalFormatting sqref="F40">
    <cfRule type="containsText" dxfId="2" priority="21" operator="containsText" text="CHE-1262">
      <formula>NOT(ISERROR(SEARCH(("CHE-1262"),(F40))))</formula>
    </cfRule>
  </conditionalFormatting>
  <conditionalFormatting sqref="F40">
    <cfRule type="containsText" dxfId="1" priority="22" operator="containsText" text="[IFF]">
      <formula>NOT(ISERROR(SEARCH(("[IFF]"),(F40))))</formula>
    </cfRule>
  </conditionalFormatting>
  <conditionalFormatting sqref="F40">
    <cfRule type="containsText" dxfId="1" priority="23" operator="containsText" text="[KIM]">
      <formula>NOT(ISERROR(SEARCH(("[KIM]"),(F40))))</formula>
    </cfRule>
  </conditionalFormatting>
  <conditionalFormatting sqref="F40">
    <cfRule type="containsText" dxfId="1" priority="24" operator="containsText" text="[AU]">
      <formula>NOT(ISERROR(SEARCH(("[AU]"),(F40))))</formula>
    </cfRule>
  </conditionalFormatting>
  <conditionalFormatting sqref="F40">
    <cfRule type="containsText" dxfId="1" priority="25" operator="containsText" text="[AT]">
      <formula>NOT(ISERROR(SEARCH(("[AT]"),(F40))))</formula>
    </cfRule>
  </conditionalFormatting>
  <conditionalFormatting sqref="F40">
    <cfRule type="containsText" dxfId="1" priority="26" operator="containsText" text="[MKS]">
      <formula>NOT(ISERROR(SEARCH(("[MKS]"),(F40))))</formula>
    </cfRule>
  </conditionalFormatting>
  <conditionalFormatting sqref="F40">
    <cfRule type="containsText" dxfId="1" priority="27" operator="containsText" text="[DMA]">
      <formula>NOT(ISERROR(SEARCH(("[DMA]"),(F40))))</formula>
    </cfRule>
  </conditionalFormatting>
  <conditionalFormatting sqref="F40">
    <cfRule type="containsText" dxfId="1" priority="28" operator="containsText" text="[NIS]">
      <formula>NOT(ISERROR(SEARCH(("[NIS]"),(F40))))</formula>
    </cfRule>
  </conditionalFormatting>
  <conditionalFormatting sqref="F40">
    <cfRule type="containsText" dxfId="1" priority="29" operator="containsText" text="[PRC]">
      <formula>NOT(ISERROR(SEARCH(("[PRC]"),(F40))))</formula>
    </cfRule>
  </conditionalFormatting>
  <conditionalFormatting sqref="F40">
    <cfRule type="expression" dxfId="9" priority="30">
      <formula>REGEXMATCH(F40, "(?i)(ECO|BAN|ENG)")</formula>
    </cfRule>
  </conditionalFormatting>
  <conditionalFormatting sqref="F40">
    <cfRule type="expression" dxfId="1" priority="31">
      <formula>REGEXMATCH(F40, "(?i)(BSH|JI|MFH|MMI|JEH|SKC|EH|IAK|JH|GR|MHI|ABP|SZ)")</formula>
    </cfRule>
  </conditionalFormatting>
  <conditionalFormatting sqref="F40">
    <cfRule type="expression" dxfId="10" priority="32">
      <formula>REGEXMATCH(F40, "(?i)(SHS|MMR|DMA|JC|SAM|MTK|FTN|MFI)")</formula>
    </cfRule>
  </conditionalFormatting>
  <conditionalFormatting sqref="H38">
    <cfRule type="containsText" dxfId="1" priority="33" operator="containsText" text="[NEW1]">
      <formula>NOT(ISERROR(SEARCH(("[NEW1]"),(H38))))</formula>
    </cfRule>
  </conditionalFormatting>
  <conditionalFormatting sqref="H38">
    <cfRule type="containsText" dxfId="1" priority="34" operator="containsText" text="[PRC]">
      <formula>NOT(ISERROR(SEARCH(("[PRC]"),(H38))))</formula>
    </cfRule>
  </conditionalFormatting>
  <conditionalFormatting sqref="H38">
    <cfRule type="containsText" dxfId="1" priority="35" operator="containsText" text="[NIS]">
      <formula>NOT(ISERROR(SEARCH(("[NIS]"),(H38))))</formula>
    </cfRule>
  </conditionalFormatting>
  <conditionalFormatting sqref="H38">
    <cfRule type="containsText" dxfId="1" priority="36" operator="containsText" text="[DMA]">
      <formula>NOT(ISERROR(SEARCH(("[DMA]"),(H38))))</formula>
    </cfRule>
  </conditionalFormatting>
  <conditionalFormatting sqref="H38">
    <cfRule type="containsText" dxfId="1" priority="37" operator="containsText" text="[MKS]">
      <formula>NOT(ISERROR(SEARCH(("[MKS]"),(H38))))</formula>
    </cfRule>
  </conditionalFormatting>
  <conditionalFormatting sqref="H38">
    <cfRule type="containsText" dxfId="1" priority="38" operator="containsText" text="[AT]">
      <formula>NOT(ISERROR(SEARCH(("[AT]"),(H38))))</formula>
    </cfRule>
  </conditionalFormatting>
  <conditionalFormatting sqref="H38">
    <cfRule type="containsText" dxfId="1" priority="39" operator="containsText" text="[IFF]">
      <formula>NOT(ISERROR(SEARCH(("[IFF]"),(H38))))</formula>
    </cfRule>
  </conditionalFormatting>
  <conditionalFormatting sqref="H38">
    <cfRule type="containsText" dxfId="1" priority="40" operator="containsText" text="[AU]">
      <formula>NOT(ISERROR(SEARCH(("[AU]"),(H38))))</formula>
    </cfRule>
  </conditionalFormatting>
  <conditionalFormatting sqref="H38">
    <cfRule type="containsText" dxfId="1" priority="41" operator="containsText" text="[KIM]">
      <formula>NOT(ISERROR(SEARCH(("[KIM]"),(H38))))</formula>
    </cfRule>
  </conditionalFormatting>
  <conditionalFormatting sqref="H38">
    <cfRule type="containsText" dxfId="1" priority="42" operator="containsText" text="[AIM]">
      <formula>NOT(ISERROR(SEARCH(("[AIM]"),(H38))))</formula>
    </cfRule>
  </conditionalFormatting>
  <conditionalFormatting sqref="H38">
    <cfRule type="containsText" dxfId="1" priority="43" operator="containsText" text="[JI]">
      <formula>NOT(ISERROR(SEARCH(("[JI]"),(H38))))</formula>
    </cfRule>
  </conditionalFormatting>
  <conditionalFormatting sqref="H38">
    <cfRule type="containsText" dxfId="1" priority="44" operator="containsText" text="[DD]">
      <formula>NOT(ISERROR(SEARCH(("[DD]"),(H38))))</formula>
    </cfRule>
  </conditionalFormatting>
  <conditionalFormatting sqref="H38">
    <cfRule type="containsText" dxfId="1" priority="45" operator="containsText" text="[MAH]">
      <formula>NOT(ISERROR(SEARCH(("[MAH]"),(H38))))</formula>
    </cfRule>
  </conditionalFormatting>
  <conditionalFormatting sqref="H38">
    <cfRule type="containsText" dxfId="3" priority="46" operator="containsText" text="[ECO]">
      <formula>NOT(ISERROR(SEARCH(("[ECO]"),(H38))))</formula>
    </cfRule>
  </conditionalFormatting>
  <conditionalFormatting sqref="H38">
    <cfRule type="containsText" dxfId="1" priority="47" operator="containsText" text="[RUM]">
      <formula>NOT(ISERROR(SEARCH(("[RUM]"),(H38))))</formula>
    </cfRule>
  </conditionalFormatting>
  <conditionalFormatting sqref="H38">
    <cfRule type="containsText" dxfId="1" priority="48" operator="containsText" text="[EH]">
      <formula>NOT(ISERROR(SEARCH(("[EH]"),(H38))))</formula>
    </cfRule>
  </conditionalFormatting>
  <conditionalFormatting sqref="H38">
    <cfRule type="containsText" dxfId="1" priority="49" operator="containsText" text="[BSH]">
      <formula>NOT(ISERROR(SEARCH(("[BSH]"),(H38))))</formula>
    </cfRule>
  </conditionalFormatting>
  <conditionalFormatting sqref="H38">
    <cfRule type="containsText" dxfId="3" priority="50" operator="containsText" text="BAN">
      <formula>NOT(ISERROR(SEARCH(("BAN"),(H38))))</formula>
    </cfRule>
  </conditionalFormatting>
  <conditionalFormatting sqref="H38">
    <cfRule type="containsText" dxfId="2" priority="51" operator="containsText" text="[GR]">
      <formula>NOT(ISERROR(SEARCH(("[GR]"),(H38))))</formula>
    </cfRule>
  </conditionalFormatting>
  <conditionalFormatting sqref="H38">
    <cfRule type="containsText" dxfId="1" priority="52" operator="containsText" text="[NIM]">
      <formula>NOT(ISERROR(SEARCH(("[NIM]"),(H38))))</formula>
    </cfRule>
  </conditionalFormatting>
  <conditionalFormatting sqref="H38">
    <cfRule type="containsText" dxfId="1" priority="53" operator="containsText" text="CHE-1262">
      <formula>NOT(ISERROR(SEARCH(("CHE-1262"),(H38))))</formula>
    </cfRule>
  </conditionalFormatting>
  <conditionalFormatting sqref="H38">
    <cfRule type="containsText" dxfId="1" priority="54" operator="containsText" text="[SKC]">
      <formula>NOT(ISERROR(SEARCH(("[SKC]"),(H38))))</formula>
    </cfRule>
  </conditionalFormatting>
  <conditionalFormatting sqref="H38">
    <cfRule type="containsText" dxfId="1" priority="55" operator="containsText" text="[MAR]">
      <formula>NOT(ISERROR(SEARCH(("[MAR]"),(H38))))</formula>
    </cfRule>
  </conditionalFormatting>
  <conditionalFormatting sqref="H38">
    <cfRule type="containsText" dxfId="3" priority="56" operator="containsText" text="ENG">
      <formula>NOT(ISERROR(SEARCH(("ENG"),(H38))))</formula>
    </cfRule>
  </conditionalFormatting>
  <conditionalFormatting sqref="H38">
    <cfRule type="containsText" dxfId="1" priority="57" operator="containsText" text="[PRC]">
      <formula>NOT(ISERROR(SEARCH(("[PRC]"),(H38))))</formula>
    </cfRule>
  </conditionalFormatting>
  <conditionalFormatting sqref="H38">
    <cfRule type="containsText" dxfId="1" priority="58" operator="containsText" text="[FNN]">
      <formula>NOT(ISERROR(SEARCH(("[FNN]"),(H38))))</formula>
    </cfRule>
  </conditionalFormatting>
  <conditionalFormatting sqref="H38">
    <cfRule type="containsText" dxfId="1" priority="59" operator="containsText" text="[JC]">
      <formula>NOT(ISERROR(SEARCH(("[JC]"),(H38))))</formula>
    </cfRule>
  </conditionalFormatting>
  <conditionalFormatting sqref="H38">
    <cfRule type="containsText" dxfId="1" priority="60" operator="containsText" text="[AIM]">
      <formula>NOT(ISERROR(SEARCH(("[AIM]"),(H38))))</formula>
    </cfRule>
  </conditionalFormatting>
  <conditionalFormatting sqref="H38">
    <cfRule type="containsText" dxfId="1" priority="61" operator="containsText" text="[NIS]">
      <formula>NOT(ISERROR(SEARCH(("[NIS]"),(H38))))</formula>
    </cfRule>
  </conditionalFormatting>
  <conditionalFormatting sqref="H38">
    <cfRule type="containsText" dxfId="1" priority="62" operator="containsText" text="[DMA]">
      <formula>NOT(ISERROR(SEARCH(("[DMA]"),(H38))))</formula>
    </cfRule>
  </conditionalFormatting>
  <conditionalFormatting sqref="H38">
    <cfRule type="containsText" dxfId="1" priority="63" operator="containsText" text="[MKS]">
      <formula>NOT(ISERROR(SEARCH(("[MKS]"),(H38))))</formula>
    </cfRule>
  </conditionalFormatting>
  <conditionalFormatting sqref="H38">
    <cfRule type="containsText" dxfId="1" priority="64" operator="containsText" text="[NEW1]">
      <formula>NOT(ISERROR(SEARCH(("[NEW1]"),(H38))))</formula>
    </cfRule>
  </conditionalFormatting>
  <conditionalFormatting sqref="H38">
    <cfRule type="containsText" dxfId="1" priority="65" operator="containsText" text="[AT]">
      <formula>NOT(ISERROR(SEARCH(("[AT]"),(H38))))</formula>
    </cfRule>
  </conditionalFormatting>
  <conditionalFormatting sqref="H38">
    <cfRule type="containsText" dxfId="1" priority="66" operator="containsText" text="[IFF]">
      <formula>NOT(ISERROR(SEARCH(("[IFF]"),(H38))))</formula>
    </cfRule>
  </conditionalFormatting>
  <conditionalFormatting sqref="H38">
    <cfRule type="containsText" dxfId="1" priority="67" operator="containsText" text="[AU]">
      <formula>NOT(ISERROR(SEARCH(("[AU]"),(H38))))</formula>
    </cfRule>
  </conditionalFormatting>
  <conditionalFormatting sqref="H38">
    <cfRule type="containsText" dxfId="1" priority="68" operator="containsText" text="[KIM]">
      <formula>NOT(ISERROR(SEARCH(("[KIM]"),(H38))))</formula>
    </cfRule>
  </conditionalFormatting>
  <conditionalFormatting sqref="H38">
    <cfRule type="containsText" dxfId="1" priority="69" operator="containsText" text="[JI]">
      <formula>NOT(ISERROR(SEARCH(("[JI]"),(H38))))</formula>
    </cfRule>
  </conditionalFormatting>
  <conditionalFormatting sqref="H38">
    <cfRule type="containsText" dxfId="1" priority="70" operator="containsText" text="[DD]">
      <formula>NOT(ISERROR(SEARCH(("[DD]"),(H38))))</formula>
    </cfRule>
  </conditionalFormatting>
  <conditionalFormatting sqref="H38">
    <cfRule type="containsText" dxfId="1" priority="71" operator="containsText" text="[MAH]">
      <formula>NOT(ISERROR(SEARCH(("[MAH]"),(H38))))</formula>
    </cfRule>
  </conditionalFormatting>
  <conditionalFormatting sqref="H38">
    <cfRule type="containsText" dxfId="3" priority="72" operator="containsText" text="[ECO]">
      <formula>NOT(ISERROR(SEARCH(("[ECO]"),(H38))))</formula>
    </cfRule>
  </conditionalFormatting>
  <conditionalFormatting sqref="H38">
    <cfRule type="containsText" dxfId="1" priority="73" operator="containsText" text="[RUM]">
      <formula>NOT(ISERROR(SEARCH(("[RUM]"),(H38))))</formula>
    </cfRule>
  </conditionalFormatting>
  <conditionalFormatting sqref="H38">
    <cfRule type="containsText" dxfId="1" priority="74" operator="containsText" text="[EH]">
      <formula>NOT(ISERROR(SEARCH(("[EH]"),(H38))))</formula>
    </cfRule>
  </conditionalFormatting>
  <conditionalFormatting sqref="H38">
    <cfRule type="containsText" dxfId="1" priority="75" operator="containsText" text="[BSH]">
      <formula>NOT(ISERROR(SEARCH(("[BSH]"),(H38))))</formula>
    </cfRule>
  </conditionalFormatting>
  <conditionalFormatting sqref="H38">
    <cfRule type="containsText" dxfId="3" priority="76" operator="containsText" text="BAN">
      <formula>NOT(ISERROR(SEARCH(("BAN"),(H38))))</formula>
    </cfRule>
  </conditionalFormatting>
  <conditionalFormatting sqref="H38">
    <cfRule type="containsText" dxfId="1" priority="77" operator="containsText" text="[GR]">
      <formula>NOT(ISERROR(SEARCH(("[GR]"),(H38))))</formula>
    </cfRule>
  </conditionalFormatting>
  <conditionalFormatting sqref="H38">
    <cfRule type="containsText" dxfId="1" priority="78" operator="containsText" text="[NIM]">
      <formula>NOT(ISERROR(SEARCH(("[NIM]"),(H38))))</formula>
    </cfRule>
  </conditionalFormatting>
  <conditionalFormatting sqref="H38">
    <cfRule type="containsText" dxfId="1" priority="79" operator="containsText" text="CHE-1262">
      <formula>NOT(ISERROR(SEARCH(("CHE-1262"),(H38))))</formula>
    </cfRule>
  </conditionalFormatting>
  <conditionalFormatting sqref="H38">
    <cfRule type="containsText" dxfId="1" priority="80" operator="containsText" text="[SKC]">
      <formula>NOT(ISERROR(SEARCH(("[SKC]"),(H38))))</formula>
    </cfRule>
  </conditionalFormatting>
  <conditionalFormatting sqref="H38">
    <cfRule type="containsText" dxfId="1" priority="81" operator="containsText" text="[MAR]">
      <formula>NOT(ISERROR(SEARCH(("[MAR]"),(H38))))</formula>
    </cfRule>
  </conditionalFormatting>
  <conditionalFormatting sqref="H38">
    <cfRule type="containsText" dxfId="3" priority="82" operator="containsText" text="ENG">
      <formula>NOT(ISERROR(SEARCH(("ENG"),(H38))))</formula>
    </cfRule>
  </conditionalFormatting>
  <conditionalFormatting sqref="H38">
    <cfRule type="containsText" dxfId="1" priority="83" operator="containsText" text="[GR]">
      <formula>NOT(ISERROR(SEARCH(("[GR]"),(H38))))</formula>
    </cfRule>
  </conditionalFormatting>
  <conditionalFormatting sqref="H38">
    <cfRule type="containsText" dxfId="2" priority="84" operator="containsText" text="CHE-1262">
      <formula>NOT(ISERROR(SEARCH(("CHE-1262"),(H38))))</formula>
    </cfRule>
  </conditionalFormatting>
  <conditionalFormatting sqref="H38">
    <cfRule type="containsText" dxfId="0" priority="85" operator="containsText" text="ENG">
      <formula>NOT(ISERROR(SEARCH(("ENG"),(H38))))</formula>
    </cfRule>
  </conditionalFormatting>
  <conditionalFormatting sqref="H38">
    <cfRule type="containsText" dxfId="1" priority="86" operator="containsText" text="[AIM]">
      <formula>NOT(ISERROR(SEARCH(("[AIM]"),(H38))))</formula>
    </cfRule>
  </conditionalFormatting>
  <conditionalFormatting sqref="H38">
    <cfRule type="containsText" dxfId="1" priority="87" operator="containsText" text="[JI]">
      <formula>NOT(ISERROR(SEARCH(("[JI]"),(H38))))</formula>
    </cfRule>
  </conditionalFormatting>
  <conditionalFormatting sqref="H38">
    <cfRule type="containsText" dxfId="1" priority="88" operator="containsText" text="[DD]">
      <formula>NOT(ISERROR(SEARCH(("[DD]"),(H38))))</formula>
    </cfRule>
  </conditionalFormatting>
  <conditionalFormatting sqref="H38">
    <cfRule type="containsText" dxfId="1" priority="89" operator="containsText" text="[MAH]">
      <formula>NOT(ISERROR(SEARCH(("[MAH]"),(H38))))</formula>
    </cfRule>
  </conditionalFormatting>
  <conditionalFormatting sqref="H38">
    <cfRule type="containsText" dxfId="3" priority="90" operator="containsText" text="[ECO]">
      <formula>NOT(ISERROR(SEARCH(("[ECO]"),(H38))))</formula>
    </cfRule>
  </conditionalFormatting>
  <conditionalFormatting sqref="H38">
    <cfRule type="containsText" dxfId="1" priority="91" operator="containsText" text="[RUM]">
      <formula>NOT(ISERROR(SEARCH(("[RUM]"),(H38))))</formula>
    </cfRule>
  </conditionalFormatting>
  <conditionalFormatting sqref="H38">
    <cfRule type="containsText" dxfId="1" priority="92" operator="containsText" text="[EH]">
      <formula>NOT(ISERROR(SEARCH(("[EH]"),(H38))))</formula>
    </cfRule>
  </conditionalFormatting>
  <conditionalFormatting sqref="H38">
    <cfRule type="containsText" dxfId="1" priority="93" operator="containsText" text="[BSH]">
      <formula>NOT(ISERROR(SEARCH(("[BSH]"),(H38))))</formula>
    </cfRule>
  </conditionalFormatting>
  <conditionalFormatting sqref="H38">
    <cfRule type="containsText" dxfId="3" priority="94" operator="containsText" text="BAN">
      <formula>NOT(ISERROR(SEARCH(("BAN"),(H38))))</formula>
    </cfRule>
  </conditionalFormatting>
  <conditionalFormatting sqref="H38">
    <cfRule type="containsText" dxfId="2" priority="95" operator="containsText" text="[GR]">
      <formula>NOT(ISERROR(SEARCH(("[GR]"),(H38))))</formula>
    </cfRule>
  </conditionalFormatting>
  <conditionalFormatting sqref="H38">
    <cfRule type="containsText" dxfId="1" priority="96" operator="containsText" text="[NIM]">
      <formula>NOT(ISERROR(SEARCH(("[NIM]"),(H38))))</formula>
    </cfRule>
  </conditionalFormatting>
  <conditionalFormatting sqref="H38">
    <cfRule type="containsText" dxfId="1" priority="97" operator="containsText" text="CHE-1262">
      <formula>NOT(ISERROR(SEARCH(("CHE-1262"),(H38))))</formula>
    </cfRule>
  </conditionalFormatting>
  <conditionalFormatting sqref="H38">
    <cfRule type="containsText" dxfId="1" priority="98" operator="containsText" text="[SKC]">
      <formula>NOT(ISERROR(SEARCH(("[SKC]"),(H38))))</formula>
    </cfRule>
  </conditionalFormatting>
  <conditionalFormatting sqref="H38">
    <cfRule type="containsText" dxfId="1" priority="99" operator="containsText" text="[MAR]">
      <formula>NOT(ISERROR(SEARCH(("[MAR]"),(H38))))</formula>
    </cfRule>
  </conditionalFormatting>
  <conditionalFormatting sqref="H38">
    <cfRule type="containsText" dxfId="3" priority="100" operator="containsText" text="ENG">
      <formula>NOT(ISERROR(SEARCH(("ENG"),(H38))))</formula>
    </cfRule>
  </conditionalFormatting>
  <conditionalFormatting sqref="H38">
    <cfRule type="expression" dxfId="9" priority="101">
      <formula>REGEXMATCH(H38, "(?i)(ECO|BAN|ENG)")</formula>
    </cfRule>
  </conditionalFormatting>
  <conditionalFormatting sqref="H38">
    <cfRule type="expression" dxfId="1" priority="102">
      <formula>REGEXMATCH(H38, "(?i)(BSH|JI|MFH|MMI|JEH|SKC|EH|IAK|JH|GR|MHI|ABP|SZ)")</formula>
    </cfRule>
  </conditionalFormatting>
  <conditionalFormatting sqref="H38">
    <cfRule type="expression" dxfId="10" priority="103">
      <formula>REGEXMATCH(H38, "(?i)(SHS|MMR|DMA|JC|SAM|MTK|FTN|MFI)")</formula>
    </cfRule>
  </conditionalFormatting>
  <conditionalFormatting sqref="H4 H14">
    <cfRule type="expression" dxfId="9" priority="104">
      <formula>REGEXMATCH(H4, "(?i)(ECO|BAN|ENG)")</formula>
    </cfRule>
  </conditionalFormatting>
  <conditionalFormatting sqref="H4 H14">
    <cfRule type="expression" dxfId="1" priority="105">
      <formula>REGEXMATCH(H4, "(?i)(BSH|JI|MFH|MMI|JEH|SKC|EH|IAK|JH|GR|MHI|ABP|SZ)")</formula>
    </cfRule>
  </conditionalFormatting>
  <conditionalFormatting sqref="H4 H14">
    <cfRule type="expression" dxfId="10" priority="106">
      <formula>REGEXMATCH(H4, "(?i)(SHS|MMR|DMA|JC|SAM|MTK|FTN|MFI)")</formula>
    </cfRule>
  </conditionalFormatting>
  <conditionalFormatting sqref="F37">
    <cfRule type="expression" dxfId="9" priority="107">
      <formula>REGEXMATCH(F37, "(?i)(ECO|BAN|ENG)")</formula>
    </cfRule>
  </conditionalFormatting>
  <conditionalFormatting sqref="F37">
    <cfRule type="expression" dxfId="1" priority="108">
      <formula>REGEXMATCH(F37, "(?i)(BSH|JI|MFH|MMI|JEH|SKC|EH|IAK|JH|GR|MHI|ABP|SZ)")</formula>
    </cfRule>
  </conditionalFormatting>
  <conditionalFormatting sqref="F37">
    <cfRule type="expression" dxfId="10" priority="109">
      <formula>REGEXMATCH(F37, "(?i)(SHS|MMR|DMA|JC|SAM|MTK|FTN|MFI)")</formula>
    </cfRule>
  </conditionalFormatting>
  <conditionalFormatting sqref="F37">
    <cfRule type="containsText" dxfId="1" priority="110" operator="containsText" text="[MAR]">
      <formula>NOT(ISERROR(SEARCH(("[MAR]"),(F37))))</formula>
    </cfRule>
  </conditionalFormatting>
  <conditionalFormatting sqref="F37">
    <cfRule type="containsText" dxfId="1" priority="111" operator="containsText" text="[SKC]">
      <formula>NOT(ISERROR(SEARCH(("[SKC]"),(F37))))</formula>
    </cfRule>
  </conditionalFormatting>
  <conditionalFormatting sqref="F37">
    <cfRule type="containsText" dxfId="1" priority="112" operator="containsText" text="[NIM]">
      <formula>NOT(ISERROR(SEARCH(("[NIM]"),(F37))))</formula>
    </cfRule>
  </conditionalFormatting>
  <conditionalFormatting sqref="F37">
    <cfRule type="containsText" dxfId="3" priority="113" operator="containsText" text="BAN">
      <formula>NOT(ISERROR(SEARCH(("BAN"),(F37))))</formula>
    </cfRule>
  </conditionalFormatting>
  <conditionalFormatting sqref="F37">
    <cfRule type="containsText" dxfId="1" priority="114" operator="containsText" text="[BSH]">
      <formula>NOT(ISERROR(SEARCH(("[BSH]"),(F37))))</formula>
    </cfRule>
  </conditionalFormatting>
  <conditionalFormatting sqref="F37">
    <cfRule type="containsText" dxfId="1" priority="115" operator="containsText" text="[EH]">
      <formula>NOT(ISERROR(SEARCH(("[EH]"),(F37))))</formula>
    </cfRule>
  </conditionalFormatting>
  <conditionalFormatting sqref="F37">
    <cfRule type="containsText" dxfId="1" priority="116" operator="containsText" text="[RUM]">
      <formula>NOT(ISERROR(SEARCH(("[RUM]"),(F37))))</formula>
    </cfRule>
  </conditionalFormatting>
  <conditionalFormatting sqref="F37">
    <cfRule type="containsText" dxfId="3" priority="117" operator="containsText" text="[ECO]">
      <formula>NOT(ISERROR(SEARCH(("[ECO]"),(F37))))</formula>
    </cfRule>
  </conditionalFormatting>
  <conditionalFormatting sqref="F37">
    <cfRule type="containsText" dxfId="1" priority="118" operator="containsText" text="[MAH]">
      <formula>NOT(ISERROR(SEARCH(("[MAH]"),(F37))))</formula>
    </cfRule>
  </conditionalFormatting>
  <conditionalFormatting sqref="F37">
    <cfRule type="containsText" dxfId="1" priority="119" operator="containsText" text="[DD]">
      <formula>NOT(ISERROR(SEARCH(("[DD]"),(F37))))</formula>
    </cfRule>
  </conditionalFormatting>
  <conditionalFormatting sqref="F37">
    <cfRule type="containsText" dxfId="1" priority="120" operator="containsText" text="[JI]">
      <formula>NOT(ISERROR(SEARCH(("[JI]"),(F37))))</formula>
    </cfRule>
  </conditionalFormatting>
  <conditionalFormatting sqref="F37">
    <cfRule type="containsText" dxfId="1" priority="121" operator="containsText" text="[AIM]">
      <formula>NOT(ISERROR(SEARCH(("[AIM]"),(F37))))</formula>
    </cfRule>
  </conditionalFormatting>
  <conditionalFormatting sqref="F37">
    <cfRule type="containsText" dxfId="3" priority="122" operator="containsText" text="ENG">
      <formula>NOT(ISERROR(SEARCH(("ENG"),(F37))))</formula>
    </cfRule>
  </conditionalFormatting>
  <conditionalFormatting sqref="F37">
    <cfRule type="containsText" dxfId="1" priority="123" operator="containsText" text="[MAR]">
      <formula>NOT(ISERROR(SEARCH(("[MAR]"),(F37))))</formula>
    </cfRule>
  </conditionalFormatting>
  <conditionalFormatting sqref="F37">
    <cfRule type="containsText" dxfId="1" priority="124" operator="containsText" text="[SKC]">
      <formula>NOT(ISERROR(SEARCH(("[SKC]"),(F37))))</formula>
    </cfRule>
  </conditionalFormatting>
  <conditionalFormatting sqref="F37">
    <cfRule type="containsText" dxfId="1" priority="125" operator="containsText" text="CHE-1262">
      <formula>NOT(ISERROR(SEARCH(("CHE-1262"),(F37))))</formula>
    </cfRule>
  </conditionalFormatting>
  <conditionalFormatting sqref="F37">
    <cfRule type="containsText" dxfId="1" priority="126" operator="containsText" text="[NIM]">
      <formula>NOT(ISERROR(SEARCH(("[NIM]"),(F37))))</formula>
    </cfRule>
  </conditionalFormatting>
  <conditionalFormatting sqref="F37">
    <cfRule type="containsText" dxfId="2" priority="127" operator="containsText" text="[GR]">
      <formula>NOT(ISERROR(SEARCH(("[GR]"),(F37))))</formula>
    </cfRule>
  </conditionalFormatting>
  <conditionalFormatting sqref="F37">
    <cfRule type="containsText" dxfId="3" priority="128" operator="containsText" text="BAN">
      <formula>NOT(ISERROR(SEARCH(("BAN"),(F37))))</formula>
    </cfRule>
  </conditionalFormatting>
  <conditionalFormatting sqref="F37">
    <cfRule type="containsText" dxfId="1" priority="129" operator="containsText" text="[BSH]">
      <formula>NOT(ISERROR(SEARCH(("[BSH]"),(F37))))</formula>
    </cfRule>
  </conditionalFormatting>
  <conditionalFormatting sqref="F37">
    <cfRule type="containsText" dxfId="1" priority="130" operator="containsText" text="[EH]">
      <formula>NOT(ISERROR(SEARCH(("[EH]"),(F37))))</formula>
    </cfRule>
  </conditionalFormatting>
  <conditionalFormatting sqref="F37">
    <cfRule type="containsText" dxfId="1" priority="131" operator="containsText" text="[RUM]">
      <formula>NOT(ISERROR(SEARCH(("[RUM]"),(F37))))</formula>
    </cfRule>
  </conditionalFormatting>
  <conditionalFormatting sqref="F37">
    <cfRule type="containsText" dxfId="3" priority="132" operator="containsText" text="[ECO]">
      <formula>NOT(ISERROR(SEARCH(("[ECO]"),(F37))))</formula>
    </cfRule>
  </conditionalFormatting>
  <conditionalFormatting sqref="F37">
    <cfRule type="containsText" dxfId="1" priority="133" operator="containsText" text="[MAH]">
      <formula>NOT(ISERROR(SEARCH(("[MAH]"),(F37))))</formula>
    </cfRule>
  </conditionalFormatting>
  <conditionalFormatting sqref="F37">
    <cfRule type="containsText" dxfId="1" priority="134" operator="containsText" text="[DD]">
      <formula>NOT(ISERROR(SEARCH(("[DD]"),(F37))))</formula>
    </cfRule>
  </conditionalFormatting>
  <conditionalFormatting sqref="F37">
    <cfRule type="containsText" dxfId="1" priority="135" operator="containsText" text="[JI]">
      <formula>NOT(ISERROR(SEARCH(("[JI]"),(F37))))</formula>
    </cfRule>
  </conditionalFormatting>
  <conditionalFormatting sqref="F37">
    <cfRule type="containsText" dxfId="1" priority="136" operator="containsText" text="[AIM]">
      <formula>NOT(ISERROR(SEARCH(("[AIM]"),(F37))))</formula>
    </cfRule>
  </conditionalFormatting>
  <conditionalFormatting sqref="F37">
    <cfRule type="containsText" dxfId="0" priority="137" operator="containsText" text="ENG">
      <formula>NOT(ISERROR(SEARCH(("ENG"),(F37))))</formula>
    </cfRule>
  </conditionalFormatting>
  <conditionalFormatting sqref="F37">
    <cfRule type="containsText" dxfId="1" priority="138" operator="containsText" text="[MAR]">
      <formula>NOT(ISERROR(SEARCH(("[MAR]"),(F37))))</formula>
    </cfRule>
  </conditionalFormatting>
  <conditionalFormatting sqref="F37">
    <cfRule type="containsText" dxfId="1" priority="139" operator="containsText" text="[SKC]">
      <formula>NOT(ISERROR(SEARCH(("[SKC]"),(F37))))</formula>
    </cfRule>
  </conditionalFormatting>
  <conditionalFormatting sqref="F37">
    <cfRule type="containsText" dxfId="2" priority="140" operator="containsText" text="CHE-1262">
      <formula>NOT(ISERROR(SEARCH(("CHE-1262"),(F37))))</formula>
    </cfRule>
  </conditionalFormatting>
  <conditionalFormatting sqref="F37">
    <cfRule type="containsText" dxfId="1" priority="141" operator="containsText" text="[NIM]">
      <formula>NOT(ISERROR(SEARCH(("[NIM]"),(F37))))</formula>
    </cfRule>
  </conditionalFormatting>
  <conditionalFormatting sqref="F37">
    <cfRule type="containsText" dxfId="1" priority="142" operator="containsText" text="[GR]">
      <formula>NOT(ISERROR(SEARCH(("[GR]"),(F37))))</formula>
    </cfRule>
  </conditionalFormatting>
  <conditionalFormatting sqref="F37">
    <cfRule type="containsText" dxfId="3" priority="143" operator="containsText" text="BAN">
      <formula>NOT(ISERROR(SEARCH(("BAN"),(F37))))</formula>
    </cfRule>
  </conditionalFormatting>
  <conditionalFormatting sqref="F37">
    <cfRule type="containsText" dxfId="1" priority="144" operator="containsText" text="[BSH]">
      <formula>NOT(ISERROR(SEARCH(("[BSH]"),(F37))))</formula>
    </cfRule>
  </conditionalFormatting>
  <conditionalFormatting sqref="F37">
    <cfRule type="containsText" dxfId="1" priority="145" operator="containsText" text="[EH]">
      <formula>NOT(ISERROR(SEARCH(("[EH]"),(F37))))</formula>
    </cfRule>
  </conditionalFormatting>
  <conditionalFormatting sqref="F37">
    <cfRule type="containsText" dxfId="1" priority="146" operator="containsText" text="[RUM]">
      <formula>NOT(ISERROR(SEARCH(("[RUM]"),(F37))))</formula>
    </cfRule>
  </conditionalFormatting>
  <conditionalFormatting sqref="F37">
    <cfRule type="containsText" dxfId="3" priority="147" operator="containsText" text="[ECO]">
      <formula>NOT(ISERROR(SEARCH(("[ECO]"),(F37))))</formula>
    </cfRule>
  </conditionalFormatting>
  <conditionalFormatting sqref="F37">
    <cfRule type="containsText" dxfId="1" priority="148" operator="containsText" text="[MAH]">
      <formula>NOT(ISERROR(SEARCH(("[MAH]"),(F37))))</formula>
    </cfRule>
  </conditionalFormatting>
  <conditionalFormatting sqref="F37">
    <cfRule type="containsText" dxfId="1" priority="149" operator="containsText" text="[DD]">
      <formula>NOT(ISERROR(SEARCH(("[DD]"),(F37))))</formula>
    </cfRule>
  </conditionalFormatting>
  <conditionalFormatting sqref="F37">
    <cfRule type="containsText" dxfId="1" priority="150" operator="containsText" text="[JI]">
      <formula>NOT(ISERROR(SEARCH(("[JI]"),(F37))))</formula>
    </cfRule>
  </conditionalFormatting>
  <conditionalFormatting sqref="F37">
    <cfRule type="containsText" dxfId="1" priority="151" operator="containsText" text="[AIM]">
      <formula>NOT(ISERROR(SEARCH(("[AIM]"),(F37))))</formula>
    </cfRule>
  </conditionalFormatting>
  <conditionalFormatting sqref="F37">
    <cfRule type="containsText" dxfId="3" priority="152" operator="containsText" text="ENG">
      <formula>NOT(ISERROR(SEARCH(("ENG"),(F37))))</formula>
    </cfRule>
  </conditionalFormatting>
  <conditionalFormatting sqref="F37">
    <cfRule type="containsText" dxfId="1" priority="153" operator="containsText" text="CHE-1262">
      <formula>NOT(ISERROR(SEARCH(("CHE-1262"),(F37))))</formula>
    </cfRule>
  </conditionalFormatting>
  <conditionalFormatting sqref="F37">
    <cfRule type="containsText" dxfId="2" priority="154" operator="containsText" text="[GR]">
      <formula>NOT(ISERROR(SEARCH(("[GR]"),(F37))))</formula>
    </cfRule>
  </conditionalFormatting>
  <conditionalFormatting sqref="D37:E37">
    <cfRule type="containsText" dxfId="1" priority="155" operator="containsText" text="[NEW1]">
      <formula>NOT(ISERROR(SEARCH(("[NEW1]"),(D37))))</formula>
    </cfRule>
  </conditionalFormatting>
  <conditionalFormatting sqref="D37:E37">
    <cfRule type="containsText" dxfId="3" priority="156" operator="containsText" text="ENG">
      <formula>NOT(ISERROR(SEARCH(("ENG"),(D37))))</formula>
    </cfRule>
  </conditionalFormatting>
  <conditionalFormatting sqref="D37:E37">
    <cfRule type="containsText" dxfId="1" priority="157" operator="containsText" text="CHE-1262">
      <formula>NOT(ISERROR(SEARCH(("CHE-1262"),(D37))))</formula>
    </cfRule>
  </conditionalFormatting>
  <conditionalFormatting sqref="D37:E37">
    <cfRule type="containsText" dxfId="1" priority="158" operator="containsText" text="[AIM]">
      <formula>NOT(ISERROR(SEARCH(("[AIM]"),(D37))))</formula>
    </cfRule>
  </conditionalFormatting>
  <conditionalFormatting sqref="D37:E37">
    <cfRule type="containsText" dxfId="1" priority="159" operator="containsText" text="[JI]">
      <formula>NOT(ISERROR(SEARCH(("[JI]"),(D37))))</formula>
    </cfRule>
  </conditionalFormatting>
  <conditionalFormatting sqref="D37:E37">
    <cfRule type="containsText" dxfId="1" priority="160" operator="containsText" text="[DD]">
      <formula>NOT(ISERROR(SEARCH(("[DD]"),(D37))))</formula>
    </cfRule>
  </conditionalFormatting>
  <conditionalFormatting sqref="D37:E37">
    <cfRule type="containsText" dxfId="1" priority="161" operator="containsText" text="[MAH]">
      <formula>NOT(ISERROR(SEARCH(("[MAH]"),(D37))))</formula>
    </cfRule>
  </conditionalFormatting>
  <conditionalFormatting sqref="D37:E37">
    <cfRule type="containsText" dxfId="3" priority="162" operator="containsText" text="[ECO]">
      <formula>NOT(ISERROR(SEARCH(("[ECO]"),(D37))))</formula>
    </cfRule>
  </conditionalFormatting>
  <conditionalFormatting sqref="D37:E37">
    <cfRule type="containsText" dxfId="1" priority="163" operator="containsText" text="[RUM]">
      <formula>NOT(ISERROR(SEARCH(("[RUM]"),(D37))))</formula>
    </cfRule>
  </conditionalFormatting>
  <conditionalFormatting sqref="D37:E37">
    <cfRule type="containsText" dxfId="1" priority="164" operator="containsText" text="[EH]">
      <formula>NOT(ISERROR(SEARCH(("[EH]"),(D37))))</formula>
    </cfRule>
  </conditionalFormatting>
  <conditionalFormatting sqref="D37:E37">
    <cfRule type="containsText" dxfId="1" priority="165" operator="containsText" text="[BSH]">
      <formula>NOT(ISERROR(SEARCH(("[BSH]"),(D37))))</formula>
    </cfRule>
  </conditionalFormatting>
  <conditionalFormatting sqref="D37:E37">
    <cfRule type="containsText" dxfId="3" priority="166" operator="containsText" text="BAN">
      <formula>NOT(ISERROR(SEARCH(("BAN"),(D37))))</formula>
    </cfRule>
  </conditionalFormatting>
  <conditionalFormatting sqref="D37:E37">
    <cfRule type="containsText" dxfId="1" priority="167" operator="containsText" text="[NIM]">
      <formula>NOT(ISERROR(SEARCH(("[NIM]"),(D37))))</formula>
    </cfRule>
  </conditionalFormatting>
  <conditionalFormatting sqref="D37:E37">
    <cfRule type="containsText" dxfId="1" priority="168" operator="containsText" text="[SKC]">
      <formula>NOT(ISERROR(SEARCH(("[SKC]"),(D37))))</formula>
    </cfRule>
  </conditionalFormatting>
  <conditionalFormatting sqref="D37:E37">
    <cfRule type="containsText" dxfId="1" priority="169" operator="containsText" text="[MAR]">
      <formula>NOT(ISERROR(SEARCH(("[MAR]"),(D37))))</formula>
    </cfRule>
  </conditionalFormatting>
  <conditionalFormatting sqref="D37:E37">
    <cfRule type="containsText" dxfId="2" priority="170" operator="containsText" text="[GR]">
      <formula>NOT(ISERROR(SEARCH(("[GR]"),(D37))))</formula>
    </cfRule>
  </conditionalFormatting>
  <conditionalFormatting sqref="D37">
    <cfRule type="colorScale" priority="171">
      <colorScale>
        <cfvo type="min"/>
        <cfvo type="max"/>
        <color rgb="FFFFFFFF"/>
        <color rgb="FF57BB8A"/>
      </colorScale>
    </cfRule>
  </conditionalFormatting>
  <conditionalFormatting sqref="D37">
    <cfRule type="containsText" dxfId="1" priority="172" operator="containsText" text="[MAR]">
      <formula>NOT(ISERROR(SEARCH(("[MAR]"),(D37))))</formula>
    </cfRule>
  </conditionalFormatting>
  <conditionalFormatting sqref="D37">
    <cfRule type="containsText" dxfId="1" priority="173" operator="containsText" text="[SKC]">
      <formula>NOT(ISERROR(SEARCH(("[SKC]"),(D37))))</formula>
    </cfRule>
  </conditionalFormatting>
  <conditionalFormatting sqref="D37">
    <cfRule type="containsText" dxfId="1" priority="174" operator="containsText" text="CHE-1262">
      <formula>NOT(ISERROR(SEARCH(("CHE-1262"),(D37))))</formula>
    </cfRule>
  </conditionalFormatting>
  <conditionalFormatting sqref="D37">
    <cfRule type="containsText" dxfId="1" priority="175" operator="containsText" text="[NIM]">
      <formula>NOT(ISERROR(SEARCH(("[NIM]"),(D37))))</formula>
    </cfRule>
  </conditionalFormatting>
  <conditionalFormatting sqref="D37:E37">
    <cfRule type="containsText" dxfId="1" priority="176" operator="containsText" text="[GR]">
      <formula>NOT(ISERROR(SEARCH(("[GR]"),(D37))))</formula>
    </cfRule>
  </conditionalFormatting>
  <conditionalFormatting sqref="D37">
    <cfRule type="containsText" dxfId="3" priority="177" operator="containsText" text="BAN">
      <formula>NOT(ISERROR(SEARCH(("BAN"),(D37))))</formula>
    </cfRule>
  </conditionalFormatting>
  <conditionalFormatting sqref="D37">
    <cfRule type="containsText" dxfId="1" priority="178" operator="containsText" text="[BSH]">
      <formula>NOT(ISERROR(SEARCH(("[BSH]"),(D37))))</formula>
    </cfRule>
  </conditionalFormatting>
  <conditionalFormatting sqref="D37">
    <cfRule type="containsText" dxfId="1" priority="179" operator="containsText" text="[EH]">
      <formula>NOT(ISERROR(SEARCH(("[EH]"),(D37))))</formula>
    </cfRule>
  </conditionalFormatting>
  <conditionalFormatting sqref="D37">
    <cfRule type="containsText" dxfId="1" priority="180" operator="containsText" text="[RUM]">
      <formula>NOT(ISERROR(SEARCH(("[RUM]"),(D37))))</formula>
    </cfRule>
  </conditionalFormatting>
  <conditionalFormatting sqref="D37">
    <cfRule type="containsText" dxfId="3" priority="181" operator="containsText" text="[ECO]">
      <formula>NOT(ISERROR(SEARCH(("[ECO]"),(D37))))</formula>
    </cfRule>
  </conditionalFormatting>
  <conditionalFormatting sqref="D37">
    <cfRule type="containsText" dxfId="1" priority="182" operator="containsText" text="[MAH]">
      <formula>NOT(ISERROR(SEARCH(("[MAH]"),(D37))))</formula>
    </cfRule>
  </conditionalFormatting>
  <conditionalFormatting sqref="D37">
    <cfRule type="containsText" dxfId="1" priority="183" operator="containsText" text="[DD]">
      <formula>NOT(ISERROR(SEARCH(("[DD]"),(D37))))</formula>
    </cfRule>
  </conditionalFormatting>
  <conditionalFormatting sqref="D37">
    <cfRule type="containsText" dxfId="1" priority="184" operator="containsText" text="[JI]">
      <formula>NOT(ISERROR(SEARCH(("[JI]"),(D37))))</formula>
    </cfRule>
  </conditionalFormatting>
  <conditionalFormatting sqref="D37">
    <cfRule type="containsText" dxfId="1" priority="185" operator="containsText" text="[KIM]">
      <formula>NOT(ISERROR(SEARCH(("[KIM]"),(D37))))</formula>
    </cfRule>
  </conditionalFormatting>
  <conditionalFormatting sqref="D37">
    <cfRule type="containsText" dxfId="1" priority="186" operator="containsText" text="[AU]">
      <formula>NOT(ISERROR(SEARCH(("[AU]"),(D37))))</formula>
    </cfRule>
  </conditionalFormatting>
  <conditionalFormatting sqref="D37:E37">
    <cfRule type="containsText" dxfId="1" priority="187" operator="containsText" text="[IFF]">
      <formula>NOT(ISERROR(SEARCH(("[IFF]"),(D37))))</formula>
    </cfRule>
  </conditionalFormatting>
  <conditionalFormatting sqref="D37">
    <cfRule type="containsText" dxfId="1" priority="188" operator="containsText" text="[AT]">
      <formula>NOT(ISERROR(SEARCH(("[AT]"),(D37))))</formula>
    </cfRule>
  </conditionalFormatting>
  <conditionalFormatting sqref="D37">
    <cfRule type="containsText" dxfId="1" priority="189" operator="containsText" text="[MKS]">
      <formula>NOT(ISERROR(SEARCH(("[MKS]"),(D37))))</formula>
    </cfRule>
  </conditionalFormatting>
  <conditionalFormatting sqref="D37">
    <cfRule type="containsText" dxfId="1" priority="190" operator="containsText" text="[DMA]">
      <formula>NOT(ISERROR(SEARCH(("[DMA]"),(D37))))</formula>
    </cfRule>
  </conditionalFormatting>
  <conditionalFormatting sqref="D37">
    <cfRule type="containsText" dxfId="1" priority="191" operator="containsText" text="[NIS]">
      <formula>NOT(ISERROR(SEARCH(("[NIS]"),(D37))))</formula>
    </cfRule>
  </conditionalFormatting>
  <conditionalFormatting sqref="D37">
    <cfRule type="containsText" dxfId="1" priority="192" operator="containsText" text="[AIM]">
      <formula>NOT(ISERROR(SEARCH(("[AIM]"),(D37))))</formula>
    </cfRule>
  </conditionalFormatting>
  <conditionalFormatting sqref="D37">
    <cfRule type="containsText" dxfId="1" priority="193" operator="containsText" text="[PRC]">
      <formula>NOT(ISERROR(SEARCH(("[PRC]"),(D37))))</formula>
    </cfRule>
  </conditionalFormatting>
  <conditionalFormatting sqref="D37">
    <cfRule type="expression" dxfId="9" priority="194">
      <formula>REGEXMATCH(D37, "(?i)(ECO|BAN|ENG)")</formula>
    </cfRule>
  </conditionalFormatting>
  <conditionalFormatting sqref="D37">
    <cfRule type="expression" dxfId="1" priority="195">
      <formula>REGEXMATCH(D37, "(?i)(BSH|JI|MFH|MMI|JEH|SKC|EH|IAK|JH|GR|MHI|ABP|SZ)")</formula>
    </cfRule>
  </conditionalFormatting>
  <conditionalFormatting sqref="D37">
    <cfRule type="expression" dxfId="10" priority="196">
      <formula>REGEXMATCH(D37, "(?i)(SHS|MMR|DMA|JC|SAM|MTK|FTN|MFI)")</formula>
    </cfRule>
  </conditionalFormatting>
  <conditionalFormatting sqref="D7">
    <cfRule type="expression" dxfId="9" priority="197">
      <formula>REGEXMATCH(D7, "(?i)(ECO|BAN|ENG)")</formula>
    </cfRule>
  </conditionalFormatting>
  <conditionalFormatting sqref="D7">
    <cfRule type="expression" dxfId="1" priority="198">
      <formula>REGEXMATCH(D7, "(?i)(BSH|JI|MFH|MMI|JEH|SKC|EH|IAK|JH|GR|MHI|ABP|SZ)")</formula>
    </cfRule>
  </conditionalFormatting>
  <conditionalFormatting sqref="D7">
    <cfRule type="expression" dxfId="10" priority="199">
      <formula>REGEXMATCH(D7, "(?i)(SHS|MMR|DMA|JC|SAM|MTK|FTN|MFI)")</formula>
    </cfRule>
  </conditionalFormatting>
  <conditionalFormatting sqref="H10">
    <cfRule type="containsText" dxfId="1" priority="200" operator="containsText" text="[IFF]">
      <formula>NOT(ISERROR(SEARCH(("[IFF]"),(H10))))</formula>
    </cfRule>
  </conditionalFormatting>
  <conditionalFormatting sqref="F12">
    <cfRule type="containsText" dxfId="4" priority="201" operator="containsText" text="ENG">
      <formula>NOT(ISERROR(SEARCH(("ENG"),(F12))))</formula>
    </cfRule>
  </conditionalFormatting>
  <conditionalFormatting sqref="F12">
    <cfRule type="containsText" dxfId="4" priority="202" operator="containsText" text="[MAR]">
      <formula>NOT(ISERROR(SEARCH(("[MAR]"),(F12))))</formula>
    </cfRule>
  </conditionalFormatting>
  <conditionalFormatting sqref="F12">
    <cfRule type="containsText" dxfId="4" priority="203" operator="containsText" text="[SKC]">
      <formula>NOT(ISERROR(SEARCH(("[SKC]"),(F12))))</formula>
    </cfRule>
  </conditionalFormatting>
  <conditionalFormatting sqref="F12">
    <cfRule type="containsText" dxfId="4" priority="204" operator="containsText" text="CHE-1262">
      <formula>NOT(ISERROR(SEARCH(("CHE-1262"),(F12))))</formula>
    </cfRule>
  </conditionalFormatting>
  <conditionalFormatting sqref="F12">
    <cfRule type="containsText" dxfId="4" priority="205" operator="containsText" text="[NIM]">
      <formula>NOT(ISERROR(SEARCH(("[NIM]"),(F12))))</formula>
    </cfRule>
  </conditionalFormatting>
  <conditionalFormatting sqref="F12">
    <cfRule type="containsText" dxfId="4" priority="206" operator="containsText" text="[GR]">
      <formula>NOT(ISERROR(SEARCH(("[GR]"),(F12))))</formula>
    </cfRule>
  </conditionalFormatting>
  <conditionalFormatting sqref="F12">
    <cfRule type="containsText" dxfId="4" priority="207" operator="containsText" text="BAN">
      <formula>NOT(ISERROR(SEARCH(("BAN"),(F12))))</formula>
    </cfRule>
  </conditionalFormatting>
  <conditionalFormatting sqref="F12">
    <cfRule type="containsText" dxfId="4" priority="208" operator="containsText" text="[BSH]">
      <formula>NOT(ISERROR(SEARCH(("[BSH]"),(F12))))</formula>
    </cfRule>
  </conditionalFormatting>
  <conditionalFormatting sqref="F12">
    <cfRule type="containsText" dxfId="4" priority="209" operator="containsText" text="[EH]">
      <formula>NOT(ISERROR(SEARCH(("[EH]"),(F12))))</formula>
    </cfRule>
  </conditionalFormatting>
  <conditionalFormatting sqref="F12">
    <cfRule type="containsText" dxfId="4" priority="210" operator="containsText" text="[RUM]">
      <formula>NOT(ISERROR(SEARCH(("[RUM]"),(F12))))</formula>
    </cfRule>
  </conditionalFormatting>
  <conditionalFormatting sqref="F12">
    <cfRule type="containsText" dxfId="4" priority="211" operator="containsText" text="[ECO]">
      <formula>NOT(ISERROR(SEARCH(("[ECO]"),(F12))))</formula>
    </cfRule>
  </conditionalFormatting>
  <conditionalFormatting sqref="F12">
    <cfRule type="containsText" dxfId="4" priority="212" operator="containsText" text="[MAH]">
      <formula>NOT(ISERROR(SEARCH(("[MAH]"),(F12))))</formula>
    </cfRule>
  </conditionalFormatting>
  <conditionalFormatting sqref="F12">
    <cfRule type="containsText" dxfId="4" priority="213" operator="containsText" text="[DD]">
      <formula>NOT(ISERROR(SEARCH(("[DD]"),(F12))))</formula>
    </cfRule>
  </conditionalFormatting>
  <conditionalFormatting sqref="F12">
    <cfRule type="containsText" dxfId="4" priority="214" operator="containsText" text="[JI]">
      <formula>NOT(ISERROR(SEARCH(("[JI]"),(F12))))</formula>
    </cfRule>
  </conditionalFormatting>
  <conditionalFormatting sqref="F12">
    <cfRule type="containsText" dxfId="4" priority="215" operator="containsText" text="[KIM]">
      <formula>NOT(ISERROR(SEARCH(("[KIM]"),(F12))))</formula>
    </cfRule>
  </conditionalFormatting>
  <conditionalFormatting sqref="F12">
    <cfRule type="containsText" dxfId="4" priority="216" operator="containsText" text="[AU]">
      <formula>NOT(ISERROR(SEARCH(("[AU]"),(F12))))</formula>
    </cfRule>
  </conditionalFormatting>
  <conditionalFormatting sqref="F12">
    <cfRule type="containsText" dxfId="4" priority="217" operator="containsText" text="[IFF]">
      <formula>NOT(ISERROR(SEARCH(("[IFF]"),(F12))))</formula>
    </cfRule>
  </conditionalFormatting>
  <conditionalFormatting sqref="F12">
    <cfRule type="containsText" dxfId="4" priority="218" operator="containsText" text="[AT]">
      <formula>NOT(ISERROR(SEARCH(("[AT]"),(F12))))</formula>
    </cfRule>
  </conditionalFormatting>
  <conditionalFormatting sqref="F12">
    <cfRule type="containsText" dxfId="4" priority="219" operator="containsText" text="[NEW1]">
      <formula>NOT(ISERROR(SEARCH(("[NEW1]"),(F12))))</formula>
    </cfRule>
  </conditionalFormatting>
  <conditionalFormatting sqref="F12">
    <cfRule type="containsText" dxfId="4" priority="220" operator="containsText" text="[MKS]">
      <formula>NOT(ISERROR(SEARCH(("[MKS]"),(F12))))</formula>
    </cfRule>
  </conditionalFormatting>
  <conditionalFormatting sqref="F12">
    <cfRule type="containsText" dxfId="4" priority="221" operator="containsText" text="[DMA]">
      <formula>NOT(ISERROR(SEARCH(("[DMA]"),(F12))))</formula>
    </cfRule>
  </conditionalFormatting>
  <conditionalFormatting sqref="F12">
    <cfRule type="containsText" dxfId="4" priority="222" operator="containsText" text="[NIS]">
      <formula>NOT(ISERROR(SEARCH(("[NIS]"),(F12))))</formula>
    </cfRule>
  </conditionalFormatting>
  <conditionalFormatting sqref="F12">
    <cfRule type="containsText" dxfId="4" priority="223" operator="containsText" text="[AIM]">
      <formula>NOT(ISERROR(SEARCH(("[AIM]"),(F12))))</formula>
    </cfRule>
  </conditionalFormatting>
  <conditionalFormatting sqref="F12">
    <cfRule type="containsText" dxfId="4" priority="224" operator="containsText" text="[JC]">
      <formula>NOT(ISERROR(SEARCH(("[JC]"),(F12))))</formula>
    </cfRule>
  </conditionalFormatting>
  <conditionalFormatting sqref="F12">
    <cfRule type="containsText" dxfId="4" priority="225" operator="containsText" text="[FNN]">
      <formula>NOT(ISERROR(SEARCH(("[FNN]"),(F12))))</formula>
    </cfRule>
  </conditionalFormatting>
  <conditionalFormatting sqref="F12">
    <cfRule type="containsText" dxfId="4" priority="226" operator="containsText" text="[PRC]">
      <formula>NOT(ISERROR(SEARCH(("[PRC]"),(F12))))</formula>
    </cfRule>
  </conditionalFormatting>
  <conditionalFormatting sqref="F27">
    <cfRule type="containsText" dxfId="3" priority="227" operator="containsText" text="ENG">
      <formula>NOT(ISERROR(SEARCH(("ENG"),(F27))))</formula>
    </cfRule>
  </conditionalFormatting>
  <conditionalFormatting sqref="F27">
    <cfRule type="containsText" dxfId="1" priority="228" operator="containsText" text="[MAR]">
      <formula>NOT(ISERROR(SEARCH(("[MAR]"),(F27))))</formula>
    </cfRule>
  </conditionalFormatting>
  <conditionalFormatting sqref="F27">
    <cfRule type="containsText" dxfId="1" priority="229" operator="containsText" text="[SKC]">
      <formula>NOT(ISERROR(SEARCH(("[SKC]"),(F27))))</formula>
    </cfRule>
  </conditionalFormatting>
  <conditionalFormatting sqref="F27">
    <cfRule type="containsText" dxfId="1" priority="230" operator="containsText" text="CHE-1262">
      <formula>NOT(ISERROR(SEARCH(("CHE-1262"),(F27))))</formula>
    </cfRule>
  </conditionalFormatting>
  <conditionalFormatting sqref="F27">
    <cfRule type="containsText" dxfId="1" priority="231" operator="containsText" text="[NIM]">
      <formula>NOT(ISERROR(SEARCH(("[NIM]"),(F27))))</formula>
    </cfRule>
  </conditionalFormatting>
  <conditionalFormatting sqref="F27">
    <cfRule type="containsText" dxfId="1" priority="232" operator="containsText" text="[GR]">
      <formula>NOT(ISERROR(SEARCH(("[GR]"),(F27))))</formula>
    </cfRule>
  </conditionalFormatting>
  <conditionalFormatting sqref="F27">
    <cfRule type="containsText" dxfId="3" priority="233" operator="containsText" text="BAN">
      <formula>NOT(ISERROR(SEARCH(("BAN"),(F27))))</formula>
    </cfRule>
  </conditionalFormatting>
  <conditionalFormatting sqref="F27">
    <cfRule type="containsText" dxfId="1" priority="234" operator="containsText" text="[BSH]">
      <formula>NOT(ISERROR(SEARCH(("[BSH]"),(F27))))</formula>
    </cfRule>
  </conditionalFormatting>
  <conditionalFormatting sqref="F27">
    <cfRule type="containsText" dxfId="1" priority="235" operator="containsText" text="[EH]">
      <formula>NOT(ISERROR(SEARCH(("[EH]"),(F27))))</formula>
    </cfRule>
  </conditionalFormatting>
  <conditionalFormatting sqref="F27">
    <cfRule type="containsText" dxfId="1" priority="236" operator="containsText" text="[RUM]">
      <formula>NOT(ISERROR(SEARCH(("[RUM]"),(F27))))</formula>
    </cfRule>
  </conditionalFormatting>
  <conditionalFormatting sqref="F27">
    <cfRule type="containsText" dxfId="3" priority="237" operator="containsText" text="[ECO]">
      <formula>NOT(ISERROR(SEARCH(("[ECO]"),(F27))))</formula>
    </cfRule>
  </conditionalFormatting>
  <conditionalFormatting sqref="F27">
    <cfRule type="containsText" dxfId="1" priority="238" operator="containsText" text="[MAH]">
      <formula>NOT(ISERROR(SEARCH(("[MAH]"),(F27))))</formula>
    </cfRule>
  </conditionalFormatting>
  <conditionalFormatting sqref="F27">
    <cfRule type="containsText" dxfId="1" priority="239" operator="containsText" text="[DD]">
      <formula>NOT(ISERROR(SEARCH(("[DD]"),(F27))))</formula>
    </cfRule>
  </conditionalFormatting>
  <conditionalFormatting sqref="F27">
    <cfRule type="containsText" dxfId="1" priority="240" operator="containsText" text="[JI]">
      <formula>NOT(ISERROR(SEARCH(("[JI]"),(F27))))</formula>
    </cfRule>
  </conditionalFormatting>
  <conditionalFormatting sqref="F27">
    <cfRule type="containsText" dxfId="1" priority="241" operator="containsText" text="[AIM]">
      <formula>NOT(ISERROR(SEARCH(("[AIM]"),(F27))))</formula>
    </cfRule>
  </conditionalFormatting>
  <conditionalFormatting sqref="F27">
    <cfRule type="containsText" dxfId="2" priority="242" operator="containsText" text="[GR]">
      <formula>NOT(ISERROR(SEARCH(("[GR]"),(F27))))</formula>
    </cfRule>
  </conditionalFormatting>
  <conditionalFormatting sqref="E37 D41 H42">
    <cfRule type="containsText" dxfId="0" priority="243" operator="containsText" text="ENG">
      <formula>NOT(ISERROR(SEARCH(("ENG"),(E37))))</formula>
    </cfRule>
  </conditionalFormatting>
  <conditionalFormatting sqref="E37 D41 H42">
    <cfRule type="containsText" dxfId="2" priority="244" operator="containsText" text="CHE-1262">
      <formula>NOT(ISERROR(SEARCH(("CHE-1262"),(E37))))</formula>
    </cfRule>
  </conditionalFormatting>
  <conditionalFormatting sqref="D41 H42">
    <cfRule type="containsText" dxfId="1" priority="245" operator="containsText" text="[KIM]">
      <formula>NOT(ISERROR(SEARCH(("[KIM]"),(D41))))</formula>
    </cfRule>
  </conditionalFormatting>
  <conditionalFormatting sqref="D41 H42">
    <cfRule type="containsText" dxfId="1" priority="246" operator="containsText" text="[AU]">
      <formula>NOT(ISERROR(SEARCH(("[AU]"),(D41))))</formula>
    </cfRule>
  </conditionalFormatting>
  <conditionalFormatting sqref="D41 H42">
    <cfRule type="containsText" dxfId="1" priority="247" operator="containsText" text="[AT]">
      <formula>NOT(ISERROR(SEARCH(("[AT]"),(D41))))</formula>
    </cfRule>
  </conditionalFormatting>
  <conditionalFormatting sqref="D41 H42">
    <cfRule type="containsText" dxfId="1" priority="248" operator="containsText" text="[MKS]">
      <formula>NOT(ISERROR(SEARCH(("[MKS]"),(D41))))</formula>
    </cfRule>
  </conditionalFormatting>
  <conditionalFormatting sqref="D41 H42">
    <cfRule type="containsText" dxfId="1" priority="249" operator="containsText" text="[DMA]">
      <formula>NOT(ISERROR(SEARCH(("[DMA]"),(D41))))</formula>
    </cfRule>
  </conditionalFormatting>
  <conditionalFormatting sqref="D41 H42">
    <cfRule type="containsText" dxfId="1" priority="250" operator="containsText" text="[NIS]">
      <formula>NOT(ISERROR(SEARCH(("[NIS]"),(D41))))</formula>
    </cfRule>
  </conditionalFormatting>
  <conditionalFormatting sqref="D41 H42">
    <cfRule type="containsText" dxfId="1" priority="251" operator="containsText" text="[PRC]">
      <formula>NOT(ISERROR(SEARCH(("[PRC]"),(D41))))</formula>
    </cfRule>
  </conditionalFormatting>
  <conditionalFormatting sqref="D16:E16">
    <cfRule type="containsText" dxfId="1" priority="252" operator="containsText" text="[KIM]">
      <formula>NOT(ISERROR(SEARCH(("[KIM]"),(D16))))</formula>
    </cfRule>
  </conditionalFormatting>
  <conditionalFormatting sqref="D16:E16">
    <cfRule type="containsText" dxfId="1" priority="253" operator="containsText" text="[AU]">
      <formula>NOT(ISERROR(SEARCH(("[AU]"),(D16))))</formula>
    </cfRule>
  </conditionalFormatting>
  <conditionalFormatting sqref="D16:E16">
    <cfRule type="containsText" dxfId="1" priority="254" operator="containsText" text="[AT]">
      <formula>NOT(ISERROR(SEARCH(("[AT]"),(D16))))</formula>
    </cfRule>
  </conditionalFormatting>
  <conditionalFormatting sqref="D16:E16">
    <cfRule type="containsText" dxfId="1" priority="255" operator="containsText" text="[MKS]">
      <formula>NOT(ISERROR(SEARCH(("[MKS]"),(D16))))</formula>
    </cfRule>
  </conditionalFormatting>
  <conditionalFormatting sqref="D16:E16">
    <cfRule type="containsText" dxfId="1" priority="256" operator="containsText" text="[DMA]">
      <formula>NOT(ISERROR(SEARCH(("[DMA]"),(D16))))</formula>
    </cfRule>
  </conditionalFormatting>
  <conditionalFormatting sqref="D16:E16">
    <cfRule type="containsText" dxfId="1" priority="257" operator="containsText" text="[NIS]">
      <formula>NOT(ISERROR(SEARCH(("[NIS]"),(D16))))</formula>
    </cfRule>
  </conditionalFormatting>
  <conditionalFormatting sqref="D16:E16">
    <cfRule type="containsText" dxfId="1" priority="258" operator="containsText" text="[PRC]">
      <formula>NOT(ISERROR(SEARCH(("[PRC]"),(D16))))</formula>
    </cfRule>
  </conditionalFormatting>
  <conditionalFormatting sqref="H12:I12">
    <cfRule type="containsText" dxfId="3" priority="259" operator="containsText" text="ENG">
      <formula>NOT(ISERROR(SEARCH(("ENG"),(H12))))</formula>
    </cfRule>
  </conditionalFormatting>
  <conditionalFormatting sqref="H12:I12">
    <cfRule type="containsText" dxfId="1" priority="260" operator="containsText" text="[MAR]">
      <formula>NOT(ISERROR(SEARCH(("[MAR]"),(H12))))</formula>
    </cfRule>
  </conditionalFormatting>
  <conditionalFormatting sqref="H12:I12">
    <cfRule type="containsText" dxfId="1" priority="261" operator="containsText" text="[SKC]">
      <formula>NOT(ISERROR(SEARCH(("[SKC]"),(H12))))</formula>
    </cfRule>
  </conditionalFormatting>
  <conditionalFormatting sqref="H12:I12">
    <cfRule type="containsText" dxfId="1" priority="262" operator="containsText" text="CHE-1262">
      <formula>NOT(ISERROR(SEARCH(("CHE-1262"),(H12))))</formula>
    </cfRule>
  </conditionalFormatting>
  <conditionalFormatting sqref="H12:I12">
    <cfRule type="containsText" dxfId="1" priority="263" operator="containsText" text="[NIM]">
      <formula>NOT(ISERROR(SEARCH(("[NIM]"),(H12))))</formula>
    </cfRule>
  </conditionalFormatting>
  <conditionalFormatting sqref="H12:I12">
    <cfRule type="containsText" dxfId="3" priority="264" operator="containsText" text="BAN">
      <formula>NOT(ISERROR(SEARCH(("BAN"),(H12))))</formula>
    </cfRule>
  </conditionalFormatting>
  <conditionalFormatting sqref="H12:I12">
    <cfRule type="containsText" dxfId="1" priority="265" operator="containsText" text="[BSH]">
      <formula>NOT(ISERROR(SEARCH(("[BSH]"),(H12))))</formula>
    </cfRule>
  </conditionalFormatting>
  <conditionalFormatting sqref="H12:I12">
    <cfRule type="containsText" dxfId="1" priority="266" operator="containsText" text="[EH]">
      <formula>NOT(ISERROR(SEARCH(("[EH]"),(H12))))</formula>
    </cfRule>
  </conditionalFormatting>
  <conditionalFormatting sqref="H12:I12">
    <cfRule type="containsText" dxfId="1" priority="267" operator="containsText" text="[RUM]">
      <formula>NOT(ISERROR(SEARCH(("[RUM]"),(H12))))</formula>
    </cfRule>
  </conditionalFormatting>
  <conditionalFormatting sqref="H12:I12">
    <cfRule type="containsText" dxfId="3" priority="268" operator="containsText" text="[ECO]">
      <formula>NOT(ISERROR(SEARCH(("[ECO]"),(H12))))</formula>
    </cfRule>
  </conditionalFormatting>
  <conditionalFormatting sqref="H12:I12">
    <cfRule type="containsText" dxfId="1" priority="269" operator="containsText" text="[MAH]">
      <formula>NOT(ISERROR(SEARCH(("[MAH]"),(H12))))</formula>
    </cfRule>
  </conditionalFormatting>
  <conditionalFormatting sqref="H12:I12">
    <cfRule type="containsText" dxfId="1" priority="270" operator="containsText" text="[DD]">
      <formula>NOT(ISERROR(SEARCH(("[DD]"),(H12))))</formula>
    </cfRule>
  </conditionalFormatting>
  <conditionalFormatting sqref="H12:I12">
    <cfRule type="containsText" dxfId="1" priority="271" operator="containsText" text="[JI]">
      <formula>NOT(ISERROR(SEARCH(("[JI]"),(H12))))</formula>
    </cfRule>
  </conditionalFormatting>
  <conditionalFormatting sqref="H12:I12">
    <cfRule type="containsText" dxfId="1" priority="272" operator="containsText" text="[AIM]">
      <formula>NOT(ISERROR(SEARCH(("[AIM]"),(H12))))</formula>
    </cfRule>
  </conditionalFormatting>
  <conditionalFormatting sqref="H12:I12">
    <cfRule type="containsText" dxfId="2" priority="273" operator="containsText" text="[GR]">
      <formula>NOT(ISERROR(SEARCH(("[GR]"),(H12))))</formula>
    </cfRule>
  </conditionalFormatting>
  <conditionalFormatting sqref="H43">
    <cfRule type="containsText" dxfId="3" priority="274" operator="containsText" text="ENG">
      <formula>NOT(ISERROR(SEARCH(("ENG"),(H43))))</formula>
    </cfRule>
  </conditionalFormatting>
  <conditionalFormatting sqref="H43">
    <cfRule type="containsText" dxfId="1" priority="275" operator="containsText" text="[MAR]">
      <formula>NOT(ISERROR(SEARCH(("[MAR]"),(H43))))</formula>
    </cfRule>
  </conditionalFormatting>
  <conditionalFormatting sqref="H43">
    <cfRule type="containsText" dxfId="1" priority="276" operator="containsText" text="[SKC]">
      <formula>NOT(ISERROR(SEARCH(("[SKC]"),(H43))))</formula>
    </cfRule>
  </conditionalFormatting>
  <conditionalFormatting sqref="H43">
    <cfRule type="containsText" dxfId="1" priority="277" operator="containsText" text="CHE-1262">
      <formula>NOT(ISERROR(SEARCH(("CHE-1262"),(H43))))</formula>
    </cfRule>
  </conditionalFormatting>
  <conditionalFormatting sqref="H43">
    <cfRule type="containsText" dxfId="1" priority="278" operator="containsText" text="[NIM]">
      <formula>NOT(ISERROR(SEARCH(("[NIM]"),(H43))))</formula>
    </cfRule>
  </conditionalFormatting>
  <conditionalFormatting sqref="H43">
    <cfRule type="containsText" dxfId="3" priority="279" operator="containsText" text="BAN">
      <formula>NOT(ISERROR(SEARCH(("BAN"),(H43))))</formula>
    </cfRule>
  </conditionalFormatting>
  <conditionalFormatting sqref="H43">
    <cfRule type="containsText" dxfId="1" priority="280" operator="containsText" text="[BSH]">
      <formula>NOT(ISERROR(SEARCH(("[BSH]"),(H43))))</formula>
    </cfRule>
  </conditionalFormatting>
  <conditionalFormatting sqref="H43">
    <cfRule type="containsText" dxfId="1" priority="281" operator="containsText" text="[EH]">
      <formula>NOT(ISERROR(SEARCH(("[EH]"),(H43))))</formula>
    </cfRule>
  </conditionalFormatting>
  <conditionalFormatting sqref="H43">
    <cfRule type="containsText" dxfId="1" priority="282" operator="containsText" text="[RUM]">
      <formula>NOT(ISERROR(SEARCH(("[RUM]"),(H43))))</formula>
    </cfRule>
  </conditionalFormatting>
  <conditionalFormatting sqref="H43">
    <cfRule type="containsText" dxfId="3" priority="283" operator="containsText" text="[ECO]">
      <formula>NOT(ISERROR(SEARCH(("[ECO]"),(H43))))</formula>
    </cfRule>
  </conditionalFormatting>
  <conditionalFormatting sqref="H43">
    <cfRule type="containsText" dxfId="1" priority="284" operator="containsText" text="[MAH]">
      <formula>NOT(ISERROR(SEARCH(("[MAH]"),(H43))))</formula>
    </cfRule>
  </conditionalFormatting>
  <conditionalFormatting sqref="H43">
    <cfRule type="containsText" dxfId="1" priority="285" operator="containsText" text="[DD]">
      <formula>NOT(ISERROR(SEARCH(("[DD]"),(H43))))</formula>
    </cfRule>
  </conditionalFormatting>
  <conditionalFormatting sqref="H43">
    <cfRule type="containsText" dxfId="1" priority="286" operator="containsText" text="[JI]">
      <formula>NOT(ISERROR(SEARCH(("[JI]"),(H43))))</formula>
    </cfRule>
  </conditionalFormatting>
  <conditionalFormatting sqref="H43">
    <cfRule type="containsText" dxfId="1" priority="287" operator="containsText" text="[AIM]">
      <formula>NOT(ISERROR(SEARCH(("[AIM]"),(H43))))</formula>
    </cfRule>
  </conditionalFormatting>
  <conditionalFormatting sqref="H43">
    <cfRule type="containsText" dxfId="2" priority="288" operator="containsText" text="[GR]">
      <formula>NOT(ISERROR(SEARCH(("[GR]"),(H43))))</formula>
    </cfRule>
  </conditionalFormatting>
  <conditionalFormatting sqref="H43">
    <cfRule type="containsText" dxfId="0" priority="289" operator="containsText" text="ENG">
      <formula>NOT(ISERROR(SEARCH(("ENG"),(H43))))</formula>
    </cfRule>
  </conditionalFormatting>
  <conditionalFormatting sqref="H43">
    <cfRule type="containsText" dxfId="1" priority="290" operator="containsText" text="[MAR]">
      <formula>NOT(ISERROR(SEARCH(("[MAR]"),(H43))))</formula>
    </cfRule>
  </conditionalFormatting>
  <conditionalFormatting sqref="H43">
    <cfRule type="containsText" dxfId="1" priority="291" operator="containsText" text="[SKC]">
      <formula>NOT(ISERROR(SEARCH(("[SKC]"),(H43))))</formula>
    </cfRule>
  </conditionalFormatting>
  <conditionalFormatting sqref="H43">
    <cfRule type="containsText" dxfId="2" priority="292" operator="containsText" text="CHE-1262">
      <formula>NOT(ISERROR(SEARCH(("CHE-1262"),(H43))))</formula>
    </cfRule>
  </conditionalFormatting>
  <conditionalFormatting sqref="H43">
    <cfRule type="containsText" dxfId="1" priority="293" operator="containsText" text="[NIM]">
      <formula>NOT(ISERROR(SEARCH(("[NIM]"),(H43))))</formula>
    </cfRule>
  </conditionalFormatting>
  <conditionalFormatting sqref="F10 D11 H43">
    <cfRule type="containsText" dxfId="1" priority="294" operator="containsText" text="[GR]">
      <formula>NOT(ISERROR(SEARCH(("[GR]"),(F10))))</formula>
    </cfRule>
  </conditionalFormatting>
  <conditionalFormatting sqref="H43">
    <cfRule type="containsText" dxfId="3" priority="295" operator="containsText" text="BAN">
      <formula>NOT(ISERROR(SEARCH(("BAN"),(H43))))</formula>
    </cfRule>
  </conditionalFormatting>
  <conditionalFormatting sqref="H43">
    <cfRule type="containsText" dxfId="1" priority="296" operator="containsText" text="[BSH]">
      <formula>NOT(ISERROR(SEARCH(("[BSH]"),(H43))))</formula>
    </cfRule>
  </conditionalFormatting>
  <conditionalFormatting sqref="H43">
    <cfRule type="containsText" dxfId="1" priority="297" operator="containsText" text="[EH]">
      <formula>NOT(ISERROR(SEARCH(("[EH]"),(H43))))</formula>
    </cfRule>
  </conditionalFormatting>
  <conditionalFormatting sqref="H43">
    <cfRule type="containsText" dxfId="1" priority="298" operator="containsText" text="[RUM]">
      <formula>NOT(ISERROR(SEARCH(("[RUM]"),(H43))))</formula>
    </cfRule>
  </conditionalFormatting>
  <conditionalFormatting sqref="H43">
    <cfRule type="containsText" dxfId="3" priority="299" operator="containsText" text="[ECO]">
      <formula>NOT(ISERROR(SEARCH(("[ECO]"),(H43))))</formula>
    </cfRule>
  </conditionalFormatting>
  <conditionalFormatting sqref="H43">
    <cfRule type="containsText" dxfId="1" priority="300" operator="containsText" text="[MAH]">
      <formula>NOT(ISERROR(SEARCH(("[MAH]"),(H43))))</formula>
    </cfRule>
  </conditionalFormatting>
  <conditionalFormatting sqref="H43">
    <cfRule type="containsText" dxfId="1" priority="301" operator="containsText" text="[DD]">
      <formula>NOT(ISERROR(SEARCH(("[DD]"),(H43))))</formula>
    </cfRule>
  </conditionalFormatting>
  <conditionalFormatting sqref="H43">
    <cfRule type="containsText" dxfId="1" priority="302" operator="containsText" text="[JI]">
      <formula>NOT(ISERROR(SEARCH(("[JI]"),(H43))))</formula>
    </cfRule>
  </conditionalFormatting>
  <conditionalFormatting sqref="H43">
    <cfRule type="containsText" dxfId="1" priority="303" operator="containsText" text="[AIM]">
      <formula>NOT(ISERROR(SEARCH(("[AIM]"),(H43))))</formula>
    </cfRule>
  </conditionalFormatting>
  <conditionalFormatting sqref="H20 H43">
    <cfRule type="containsText" dxfId="1" priority="304" operator="containsText" text="[NEW1]">
      <formula>NOT(ISERROR(SEARCH(("[NEW1]"),(H20))))</formula>
    </cfRule>
  </conditionalFormatting>
  <conditionalFormatting sqref="F10 D11 H43">
    <cfRule type="containsText" dxfId="1" priority="305" operator="containsText" text="[PRC]">
      <formula>NOT(ISERROR(SEARCH(("[PRC]"),(F10))))</formula>
    </cfRule>
  </conditionalFormatting>
  <conditionalFormatting sqref="F10 D11 H43">
    <cfRule type="containsText" dxfId="1" priority="306" operator="containsText" text="[NIS]">
      <formula>NOT(ISERROR(SEARCH(("[NIS]"),(F10))))</formula>
    </cfRule>
  </conditionalFormatting>
  <conditionalFormatting sqref="F10 D11 H43">
    <cfRule type="containsText" dxfId="1" priority="307" operator="containsText" text="[DMA]">
      <formula>NOT(ISERROR(SEARCH(("[DMA]"),(F10))))</formula>
    </cfRule>
  </conditionalFormatting>
  <conditionalFormatting sqref="F10 D11 H43">
    <cfRule type="containsText" dxfId="1" priority="308" operator="containsText" text="[MKS]">
      <formula>NOT(ISERROR(SEARCH(("[MKS]"),(F10))))</formula>
    </cfRule>
  </conditionalFormatting>
  <conditionalFormatting sqref="F10 D11 H43">
    <cfRule type="containsText" dxfId="1" priority="309" operator="containsText" text="[AT]">
      <formula>NOT(ISERROR(SEARCH(("[AT]"),(F10))))</formula>
    </cfRule>
  </conditionalFormatting>
  <conditionalFormatting sqref="F10 D11 H43">
    <cfRule type="containsText" dxfId="1" priority="310" operator="containsText" text="[IFF]">
      <formula>NOT(ISERROR(SEARCH(("[IFF]"),(F10))))</formula>
    </cfRule>
  </conditionalFormatting>
  <conditionalFormatting sqref="F10 D11 H43">
    <cfRule type="containsText" dxfId="1" priority="311" operator="containsText" text="[AU]">
      <formula>NOT(ISERROR(SEARCH(("[AU]"),(F10))))</formula>
    </cfRule>
  </conditionalFormatting>
  <conditionalFormatting sqref="F10 D11 H43">
    <cfRule type="containsText" dxfId="1" priority="312" operator="containsText" text="[KIM]">
      <formula>NOT(ISERROR(SEARCH(("[KIM]"),(F10))))</formula>
    </cfRule>
  </conditionalFormatting>
  <conditionalFormatting sqref="J44">
    <cfRule type="containsText" dxfId="0" priority="313" operator="containsText" text="ENG">
      <formula>NOT(ISERROR(SEARCH(("ENG"),(J44))))</formula>
    </cfRule>
  </conditionalFormatting>
  <conditionalFormatting sqref="J44">
    <cfRule type="containsText" dxfId="2" priority="314" operator="containsText" text="CHE-1262">
      <formula>NOT(ISERROR(SEARCH(("CHE-1262"),(J44))))</formula>
    </cfRule>
  </conditionalFormatting>
  <conditionalFormatting sqref="J44">
    <cfRule type="containsText" dxfId="1" priority="315" operator="containsText" text="[KIM]">
      <formula>NOT(ISERROR(SEARCH(("[KIM]"),(J44))))</formula>
    </cfRule>
  </conditionalFormatting>
  <conditionalFormatting sqref="J44">
    <cfRule type="containsText" dxfId="1" priority="316" operator="containsText" text="[AU]">
      <formula>NOT(ISERROR(SEARCH(("[AU]"),(J44))))</formula>
    </cfRule>
  </conditionalFormatting>
  <conditionalFormatting sqref="J44">
    <cfRule type="containsText" dxfId="1" priority="317" operator="containsText" text="[AT]">
      <formula>NOT(ISERROR(SEARCH(("[AT]"),(J44))))</formula>
    </cfRule>
  </conditionalFormatting>
  <conditionalFormatting sqref="J44">
    <cfRule type="containsText" dxfId="1" priority="318" operator="containsText" text="[MKS]">
      <formula>NOT(ISERROR(SEARCH(("[MKS]"),(J44))))</formula>
    </cfRule>
  </conditionalFormatting>
  <conditionalFormatting sqref="J44">
    <cfRule type="containsText" dxfId="1" priority="319" operator="containsText" text="[DMA]">
      <formula>NOT(ISERROR(SEARCH(("[DMA]"),(J44))))</formula>
    </cfRule>
  </conditionalFormatting>
  <conditionalFormatting sqref="J44">
    <cfRule type="containsText" dxfId="1" priority="320" operator="containsText" text="[NIS]">
      <formula>NOT(ISERROR(SEARCH(("[NIS]"),(J44))))</formula>
    </cfRule>
  </conditionalFormatting>
  <conditionalFormatting sqref="J44">
    <cfRule type="containsText" dxfId="1" priority="321" operator="containsText" text="[PRC]">
      <formula>NOT(ISERROR(SEARCH(("[PRC]"),(J44))))</formula>
    </cfRule>
  </conditionalFormatting>
  <conditionalFormatting sqref="D27">
    <cfRule type="containsText" dxfId="3" priority="322" operator="containsText" text="ENG">
      <formula>NOT(ISERROR(SEARCH(("ENG"),(D27))))</formula>
    </cfRule>
  </conditionalFormatting>
  <conditionalFormatting sqref="D27">
    <cfRule type="containsText" dxfId="1" priority="323" operator="containsText" text="[MAR]">
      <formula>NOT(ISERROR(SEARCH(("[MAR]"),(D27))))</formula>
    </cfRule>
  </conditionalFormatting>
  <conditionalFormatting sqref="D27">
    <cfRule type="containsText" dxfId="1" priority="324" operator="containsText" text="[SKC]">
      <formula>NOT(ISERROR(SEARCH(("[SKC]"),(D27))))</formula>
    </cfRule>
  </conditionalFormatting>
  <conditionalFormatting sqref="D27">
    <cfRule type="containsText" dxfId="1" priority="325" operator="containsText" text="CHE-1262">
      <formula>NOT(ISERROR(SEARCH(("CHE-1262"),(D27))))</formula>
    </cfRule>
  </conditionalFormatting>
  <conditionalFormatting sqref="D27">
    <cfRule type="containsText" dxfId="1" priority="326" operator="containsText" text="[NIM]">
      <formula>NOT(ISERROR(SEARCH(("[NIM]"),(D27))))</formula>
    </cfRule>
  </conditionalFormatting>
  <conditionalFormatting sqref="D27">
    <cfRule type="containsText" dxfId="2" priority="327" operator="containsText" text="[GR]">
      <formula>NOT(ISERROR(SEARCH(("[GR]"),(D27))))</formula>
    </cfRule>
  </conditionalFormatting>
  <conditionalFormatting sqref="D27">
    <cfRule type="containsText" dxfId="3" priority="328" operator="containsText" text="BAN">
      <formula>NOT(ISERROR(SEARCH(("BAN"),(D27))))</formula>
    </cfRule>
  </conditionalFormatting>
  <conditionalFormatting sqref="D27">
    <cfRule type="containsText" dxfId="1" priority="329" operator="containsText" text="[BSH]">
      <formula>NOT(ISERROR(SEARCH(("[BSH]"),(D27))))</formula>
    </cfRule>
  </conditionalFormatting>
  <conditionalFormatting sqref="D27">
    <cfRule type="containsText" dxfId="1" priority="330" operator="containsText" text="[EH]">
      <formula>NOT(ISERROR(SEARCH(("[EH]"),(D27))))</formula>
    </cfRule>
  </conditionalFormatting>
  <conditionalFormatting sqref="D27">
    <cfRule type="containsText" dxfId="1" priority="331" operator="containsText" text="[RUM]">
      <formula>NOT(ISERROR(SEARCH(("[RUM]"),(D27))))</formula>
    </cfRule>
  </conditionalFormatting>
  <conditionalFormatting sqref="D27">
    <cfRule type="containsText" dxfId="3" priority="332" operator="containsText" text="[ECO]">
      <formula>NOT(ISERROR(SEARCH(("[ECO]"),(D27))))</formula>
    </cfRule>
  </conditionalFormatting>
  <conditionalFormatting sqref="D27">
    <cfRule type="containsText" dxfId="1" priority="333" operator="containsText" text="[MAH]">
      <formula>NOT(ISERROR(SEARCH(("[MAH]"),(D27))))</formula>
    </cfRule>
  </conditionalFormatting>
  <conditionalFormatting sqref="D27">
    <cfRule type="containsText" dxfId="1" priority="334" operator="containsText" text="[DD]">
      <formula>NOT(ISERROR(SEARCH(("[DD]"),(D27))))</formula>
    </cfRule>
  </conditionalFormatting>
  <conditionalFormatting sqref="D27">
    <cfRule type="containsText" dxfId="1" priority="335" operator="containsText" text="[JI]">
      <formula>NOT(ISERROR(SEARCH(("[JI]"),(D27))))</formula>
    </cfRule>
  </conditionalFormatting>
  <conditionalFormatting sqref="D27">
    <cfRule type="containsText" dxfId="1" priority="336" operator="containsText" text="[AIM]">
      <formula>NOT(ISERROR(SEARCH(("[AIM]"),(D27))))</formula>
    </cfRule>
  </conditionalFormatting>
  <conditionalFormatting sqref="D27">
    <cfRule type="containsText" dxfId="3" priority="337" operator="containsText" text="ENG">
      <formula>NOT(ISERROR(SEARCH(("ENG"),(D27))))</formula>
    </cfRule>
  </conditionalFormatting>
  <conditionalFormatting sqref="D27">
    <cfRule type="containsText" dxfId="1" priority="338" operator="containsText" text="CHE-1262">
      <formula>NOT(ISERROR(SEARCH(("CHE-1262"),(D27))))</formula>
    </cfRule>
  </conditionalFormatting>
  <conditionalFormatting sqref="D27">
    <cfRule type="containsText" dxfId="1" priority="339" operator="containsText" text="[AIM]">
      <formula>NOT(ISERROR(SEARCH(("[AIM]"),(D27))))</formula>
    </cfRule>
  </conditionalFormatting>
  <conditionalFormatting sqref="D27">
    <cfRule type="containsText" dxfId="1" priority="340" operator="containsText" text="[JI]">
      <formula>NOT(ISERROR(SEARCH(("[JI]"),(D27))))</formula>
    </cfRule>
  </conditionalFormatting>
  <conditionalFormatting sqref="D27">
    <cfRule type="containsText" dxfId="1" priority="341" operator="containsText" text="[DD]">
      <formula>NOT(ISERROR(SEARCH(("[DD]"),(D27))))</formula>
    </cfRule>
  </conditionalFormatting>
  <conditionalFormatting sqref="D27">
    <cfRule type="containsText" dxfId="1" priority="342" operator="containsText" text="[MAH]">
      <formula>NOT(ISERROR(SEARCH(("[MAH]"),(D27))))</formula>
    </cfRule>
  </conditionalFormatting>
  <conditionalFormatting sqref="D27">
    <cfRule type="containsText" dxfId="3" priority="343" operator="containsText" text="[ECO]">
      <formula>NOT(ISERROR(SEARCH(("[ECO]"),(D27))))</formula>
    </cfRule>
  </conditionalFormatting>
  <conditionalFormatting sqref="D27">
    <cfRule type="containsText" dxfId="1" priority="344" operator="containsText" text="[RUM]">
      <formula>NOT(ISERROR(SEARCH(("[RUM]"),(D27))))</formula>
    </cfRule>
  </conditionalFormatting>
  <conditionalFormatting sqref="D27">
    <cfRule type="containsText" dxfId="1" priority="345" operator="containsText" text="[EH]">
      <formula>NOT(ISERROR(SEARCH(("[EH]"),(D27))))</formula>
    </cfRule>
  </conditionalFormatting>
  <conditionalFormatting sqref="D27">
    <cfRule type="containsText" dxfId="1" priority="346" operator="containsText" text="[BSH]">
      <formula>NOT(ISERROR(SEARCH(("[BSH]"),(D27))))</formula>
    </cfRule>
  </conditionalFormatting>
  <conditionalFormatting sqref="D27">
    <cfRule type="containsText" dxfId="3" priority="347" operator="containsText" text="BAN">
      <formula>NOT(ISERROR(SEARCH(("BAN"),(D27))))</formula>
    </cfRule>
  </conditionalFormatting>
  <conditionalFormatting sqref="D27">
    <cfRule type="containsText" dxfId="1" priority="348" operator="containsText" text="[NIM]">
      <formula>NOT(ISERROR(SEARCH(("[NIM]"),(D27))))</formula>
    </cfRule>
  </conditionalFormatting>
  <conditionalFormatting sqref="D27">
    <cfRule type="containsText" dxfId="1" priority="349" operator="containsText" text="[SKC]">
      <formula>NOT(ISERROR(SEARCH(("[SKC]"),(D27))))</formula>
    </cfRule>
  </conditionalFormatting>
  <conditionalFormatting sqref="D27">
    <cfRule type="containsText" dxfId="1" priority="350" operator="containsText" text="[MAR]">
      <formula>NOT(ISERROR(SEARCH(("[MAR]"),(D27))))</formula>
    </cfRule>
  </conditionalFormatting>
  <conditionalFormatting sqref="D27">
    <cfRule type="containsText" dxfId="2" priority="351" operator="containsText" text="[GR]">
      <formula>NOT(ISERROR(SEARCH(("[GR]"),(D27))))</formula>
    </cfRule>
  </conditionalFormatting>
  <conditionalFormatting sqref="F10 D11">
    <cfRule type="colorScale" priority="352">
      <colorScale>
        <cfvo type="min"/>
        <cfvo type="max"/>
        <color rgb="FFFFFFFF"/>
        <color rgb="FF57BB8A"/>
      </colorScale>
    </cfRule>
  </conditionalFormatting>
  <conditionalFormatting sqref="F20 I38">
    <cfRule type="containsText" dxfId="1" priority="353" operator="containsText" text="[MAH]">
      <formula>NOT(ISERROR(SEARCH(("[MAH]"),(F20))))</formula>
    </cfRule>
  </conditionalFormatting>
  <conditionalFormatting sqref="F20 I38">
    <cfRule type="containsText" dxfId="3" priority="354" operator="containsText" text="[ECO]">
      <formula>NOT(ISERROR(SEARCH(("[ECO]"),(F20))))</formula>
    </cfRule>
  </conditionalFormatting>
  <conditionalFormatting sqref="F20 I38">
    <cfRule type="containsText" dxfId="1" priority="355" operator="containsText" text="[RUM]">
      <formula>NOT(ISERROR(SEARCH(("[RUM]"),(F20))))</formula>
    </cfRule>
  </conditionalFormatting>
  <conditionalFormatting sqref="F20 I38">
    <cfRule type="containsText" dxfId="1" priority="356" operator="containsText" text="[EH]">
      <formula>NOT(ISERROR(SEARCH(("[EH]"),(F20))))</formula>
    </cfRule>
  </conditionalFormatting>
  <conditionalFormatting sqref="F20 I38">
    <cfRule type="containsText" dxfId="1" priority="357" operator="containsText" text="[BSH]">
      <formula>NOT(ISERROR(SEARCH(("[BSH]"),(F20))))</formula>
    </cfRule>
  </conditionalFormatting>
  <conditionalFormatting sqref="F20 I38">
    <cfRule type="containsText" dxfId="3" priority="358" operator="containsText" text="BAN">
      <formula>NOT(ISERROR(SEARCH(("BAN"),(F20))))</formula>
    </cfRule>
  </conditionalFormatting>
  <conditionalFormatting sqref="I38">
    <cfRule type="containsText" dxfId="1" priority="359" operator="containsText" text="[GR]">
      <formula>NOT(ISERROR(SEARCH(("[GR]"),(I38))))</formula>
    </cfRule>
  </conditionalFormatting>
  <conditionalFormatting sqref="F20 I38">
    <cfRule type="containsText" dxfId="1" priority="360" operator="containsText" text="[NIM]">
      <formula>NOT(ISERROR(SEARCH(("[NIM]"),(F20))))</formula>
    </cfRule>
  </conditionalFormatting>
  <conditionalFormatting sqref="F20 I38">
    <cfRule type="containsText" dxfId="1" priority="361" operator="containsText" text="CHE-1262">
      <formula>NOT(ISERROR(SEARCH(("CHE-1262"),(F20))))</formula>
    </cfRule>
  </conditionalFormatting>
  <conditionalFormatting sqref="F20 I38">
    <cfRule type="containsText" dxfId="1" priority="362" operator="containsText" text="[SKC]">
      <formula>NOT(ISERROR(SEARCH(("[SKC]"),(F20))))</formula>
    </cfRule>
  </conditionalFormatting>
  <conditionalFormatting sqref="F20 I38">
    <cfRule type="containsText" dxfId="1" priority="363" operator="containsText" text="[MAR]">
      <formula>NOT(ISERROR(SEARCH(("[MAR]"),(F20))))</formula>
    </cfRule>
  </conditionalFormatting>
  <conditionalFormatting sqref="F20 I38">
    <cfRule type="containsText" dxfId="3" priority="364" operator="containsText" text="ENG">
      <formula>NOT(ISERROR(SEARCH(("ENG"),(F20))))</formula>
    </cfRule>
  </conditionalFormatting>
  <conditionalFormatting sqref="F20 I38">
    <cfRule type="containsText" dxfId="2" priority="365" operator="containsText" text="[GR]">
      <formula>NOT(ISERROR(SEARCH(("[GR]"),(F20))))</formula>
    </cfRule>
  </conditionalFormatting>
  <conditionalFormatting sqref="F20 I38">
    <cfRule type="containsText" dxfId="1" priority="366" operator="containsText" text="[AIM]">
      <formula>NOT(ISERROR(SEARCH(("[AIM]"),(F20))))</formula>
    </cfRule>
  </conditionalFormatting>
  <conditionalFormatting sqref="F20 I38">
    <cfRule type="containsText" dxfId="1" priority="367" operator="containsText" text="[JI]">
      <formula>NOT(ISERROR(SEARCH(("[JI]"),(F20))))</formula>
    </cfRule>
  </conditionalFormatting>
  <conditionalFormatting sqref="F20 I38">
    <cfRule type="containsText" dxfId="1" priority="368" operator="containsText" text="[DD]">
      <formula>NOT(ISERROR(SEARCH(("[DD]"),(F20))))</formula>
    </cfRule>
  </conditionalFormatting>
  <conditionalFormatting sqref="I38">
    <cfRule type="containsText" dxfId="3" priority="369" operator="containsText" text="[ECO]">
      <formula>NOT(ISERROR(SEARCH(("[ECO]"),(I38))))</formula>
    </cfRule>
  </conditionalFormatting>
  <conditionalFormatting sqref="I38">
    <cfRule type="containsText" dxfId="1" priority="370" operator="containsText" text="[RUM]">
      <formula>NOT(ISERROR(SEARCH(("[RUM]"),(I38))))</formula>
    </cfRule>
  </conditionalFormatting>
  <conditionalFormatting sqref="I38">
    <cfRule type="containsText" dxfId="1" priority="371" operator="containsText" text="[EH]">
      <formula>NOT(ISERROR(SEARCH(("[EH]"),(I38))))</formula>
    </cfRule>
  </conditionalFormatting>
  <conditionalFormatting sqref="I38">
    <cfRule type="containsText" dxfId="1" priority="372" operator="containsText" text="[BSH]">
      <formula>NOT(ISERROR(SEARCH(("[BSH]"),(I38))))</formula>
    </cfRule>
  </conditionalFormatting>
  <conditionalFormatting sqref="I38">
    <cfRule type="containsText" dxfId="3" priority="373" operator="containsText" text="BAN">
      <formula>NOT(ISERROR(SEARCH(("BAN"),(I38))))</formula>
    </cfRule>
  </conditionalFormatting>
  <conditionalFormatting sqref="I38">
    <cfRule type="containsText" dxfId="1" priority="374" operator="containsText" text="[NIM]">
      <formula>NOT(ISERROR(SEARCH(("[NIM]"),(I38))))</formula>
    </cfRule>
  </conditionalFormatting>
  <conditionalFormatting sqref="I38">
    <cfRule type="containsText" dxfId="1" priority="375" operator="containsText" text="CHE-1262">
      <formula>NOT(ISERROR(SEARCH(("CHE-1262"),(I38))))</formula>
    </cfRule>
  </conditionalFormatting>
  <conditionalFormatting sqref="I38">
    <cfRule type="containsText" dxfId="1" priority="376" operator="containsText" text="[SKC]">
      <formula>NOT(ISERROR(SEARCH(("[SKC]"),(I38))))</formula>
    </cfRule>
  </conditionalFormatting>
  <conditionalFormatting sqref="I38">
    <cfRule type="containsText" dxfId="1" priority="377" operator="containsText" text="[MAR]">
      <formula>NOT(ISERROR(SEARCH(("[MAR]"),(I38))))</formula>
    </cfRule>
  </conditionalFormatting>
  <conditionalFormatting sqref="I38">
    <cfRule type="containsText" dxfId="3" priority="378" operator="containsText" text="ENG">
      <formula>NOT(ISERROR(SEARCH(("ENG"),(I38))))</formula>
    </cfRule>
  </conditionalFormatting>
  <conditionalFormatting sqref="I38">
    <cfRule type="containsText" dxfId="1" priority="379" operator="containsText" text="[MAH]">
      <formula>NOT(ISERROR(SEARCH(("[MAH]"),(I38))))</formula>
    </cfRule>
  </conditionalFormatting>
  <conditionalFormatting sqref="I38">
    <cfRule type="containsText" dxfId="1" priority="380" operator="containsText" text="[AU]">
      <formula>NOT(ISERROR(SEARCH(("[AU]"),(I38))))</formula>
    </cfRule>
  </conditionalFormatting>
  <conditionalFormatting sqref="I38">
    <cfRule type="containsText" dxfId="1" priority="381" operator="containsText" text="[NIS]">
      <formula>NOT(ISERROR(SEARCH(("[NIS]"),(I38))))</formula>
    </cfRule>
  </conditionalFormatting>
  <conditionalFormatting sqref="I38">
    <cfRule type="containsText" dxfId="1" priority="382" operator="containsText" text="[IFF]">
      <formula>NOT(ISERROR(SEARCH(("[IFF]"),(I38))))</formula>
    </cfRule>
  </conditionalFormatting>
  <conditionalFormatting sqref="I38">
    <cfRule type="containsText" dxfId="1" priority="383" operator="containsText" text="[NEW1]">
      <formula>NOT(ISERROR(SEARCH(("[NEW1]"),(I38))))</formula>
    </cfRule>
  </conditionalFormatting>
  <conditionalFormatting sqref="D13">
    <cfRule type="containsText" dxfId="1" priority="384" operator="containsText" text="[SKC]">
      <formula>NOT(ISERROR(SEARCH(("[SKC]"),(D13))))</formula>
    </cfRule>
  </conditionalFormatting>
  <conditionalFormatting sqref="D13">
    <cfRule type="containsText" dxfId="1" priority="385" operator="containsText" text="CHE-1262">
      <formula>NOT(ISERROR(SEARCH(("CHE-1262"),(D13))))</formula>
    </cfRule>
  </conditionalFormatting>
  <conditionalFormatting sqref="D13">
    <cfRule type="containsText" dxfId="1" priority="386" operator="containsText" text="[NIM]">
      <formula>NOT(ISERROR(SEARCH(("[NIM]"),(D13))))</formula>
    </cfRule>
  </conditionalFormatting>
  <conditionalFormatting sqref="D13">
    <cfRule type="containsText" dxfId="1" priority="387" operator="containsText" text="[BSH]">
      <formula>NOT(ISERROR(SEARCH(("[BSH]"),(D13))))</formula>
    </cfRule>
  </conditionalFormatting>
  <conditionalFormatting sqref="D13">
    <cfRule type="containsText" dxfId="1" priority="388" operator="containsText" text="[EH]">
      <formula>NOT(ISERROR(SEARCH(("[EH]"),(D13))))</formula>
    </cfRule>
  </conditionalFormatting>
  <conditionalFormatting sqref="D13">
    <cfRule type="containsText" dxfId="1" priority="389" operator="containsText" text="[RUM]">
      <formula>NOT(ISERROR(SEARCH(("[RUM]"),(D13))))</formula>
    </cfRule>
  </conditionalFormatting>
  <conditionalFormatting sqref="D13">
    <cfRule type="containsText" dxfId="3" priority="390" operator="containsText" text="[ECO]">
      <formula>NOT(ISERROR(SEARCH(("[ECO]"),(D13))))</formula>
    </cfRule>
  </conditionalFormatting>
  <conditionalFormatting sqref="D13">
    <cfRule type="containsText" dxfId="1" priority="391" operator="containsText" text="[MAH]">
      <formula>NOT(ISERROR(SEARCH(("[MAH]"),(D13))))</formula>
    </cfRule>
  </conditionalFormatting>
  <conditionalFormatting sqref="D13">
    <cfRule type="containsText" dxfId="1" priority="392" operator="containsText" text="[DD]">
      <formula>NOT(ISERROR(SEARCH(("[DD]"),(D13))))</formula>
    </cfRule>
  </conditionalFormatting>
  <conditionalFormatting sqref="D13">
    <cfRule type="containsText" dxfId="1" priority="393" operator="containsText" text="[JI]">
      <formula>NOT(ISERROR(SEARCH(("[JI]"),(D13))))</formula>
    </cfRule>
  </conditionalFormatting>
  <conditionalFormatting sqref="D13">
    <cfRule type="containsText" dxfId="1" priority="394" operator="containsText" text="[AIM]">
      <formula>NOT(ISERROR(SEARCH(("[AIM]"),(D13))))</formula>
    </cfRule>
  </conditionalFormatting>
  <conditionalFormatting sqref="D13 F34">
    <cfRule type="containsText" dxfId="1" priority="395" operator="containsText" text="[GR]">
      <formula>NOT(ISERROR(SEARCH(("[GR]"),(D13))))</formula>
    </cfRule>
  </conditionalFormatting>
  <conditionalFormatting sqref="I10 F32 D33 F34">
    <cfRule type="containsText" dxfId="1" priority="396" operator="containsText" text="[KIM]">
      <formula>NOT(ISERROR(SEARCH(("[KIM]"),(I10))))</formula>
    </cfRule>
  </conditionalFormatting>
  <conditionalFormatting sqref="I10 F32 D33">
    <cfRule type="containsText" dxfId="1" priority="397" operator="containsText" text="[AU]">
      <formula>NOT(ISERROR(SEARCH(("[AU]"),(I10))))</formula>
    </cfRule>
  </conditionalFormatting>
  <conditionalFormatting sqref="I9:I10 F32 D33 F34 I34">
    <cfRule type="containsText" dxfId="1" priority="398" operator="containsText" text="[IFF]">
      <formula>NOT(ISERROR(SEARCH(("[IFF]"),(I9))))</formula>
    </cfRule>
  </conditionalFormatting>
  <conditionalFormatting sqref="I10 F32 D33 F34">
    <cfRule type="containsText" dxfId="1" priority="399" operator="containsText" text="[AT]">
      <formula>NOT(ISERROR(SEARCH(("[AT]"),(I10))))</formula>
    </cfRule>
  </conditionalFormatting>
  <conditionalFormatting sqref="I10 F32 D33 F34">
    <cfRule type="containsText" dxfId="1" priority="400" operator="containsText" text="[MKS]">
      <formula>NOT(ISERROR(SEARCH(("[MKS]"),(I10))))</formula>
    </cfRule>
  </conditionalFormatting>
  <conditionalFormatting sqref="I10 F32 D33 F34">
    <cfRule type="containsText" dxfId="1" priority="401" operator="containsText" text="[DMA]">
      <formula>NOT(ISERROR(SEARCH(("[DMA]"),(I10))))</formula>
    </cfRule>
  </conditionalFormatting>
  <conditionalFormatting sqref="I10 F32 D33">
    <cfRule type="containsText" dxfId="1" priority="402" operator="containsText" text="[NIS]">
      <formula>NOT(ISERROR(SEARCH(("[NIS]"),(I10))))</formula>
    </cfRule>
  </conditionalFormatting>
  <conditionalFormatting sqref="I10 F32 D33 F34">
    <cfRule type="containsText" dxfId="1" priority="403" operator="containsText" text="[PRC]">
      <formula>NOT(ISERROR(SEARCH(("[PRC]"),(I10))))</formula>
    </cfRule>
  </conditionalFormatting>
  <conditionalFormatting sqref="I9 D13 F32 D33 F34 I34">
    <cfRule type="containsText" dxfId="1" priority="404" operator="containsText" text="[NEW1]">
      <formula>NOT(ISERROR(SEARCH(("[NEW1]"),(I9))))</formula>
    </cfRule>
  </conditionalFormatting>
  <conditionalFormatting sqref="F39 H40">
    <cfRule type="containsText" dxfId="3" priority="405" operator="containsText" text="ENG">
      <formula>NOT(ISERROR(SEARCH(("ENG"),(F39))))</formula>
    </cfRule>
  </conditionalFormatting>
  <conditionalFormatting sqref="H40">
    <cfRule type="containsText" dxfId="1" priority="406" operator="containsText" text="[MAR]">
      <formula>NOT(ISERROR(SEARCH(("[MAR]"),(H40))))</formula>
    </cfRule>
  </conditionalFormatting>
  <conditionalFormatting sqref="H40">
    <cfRule type="containsText" dxfId="1" priority="407" operator="containsText" text="[SKC]">
      <formula>NOT(ISERROR(SEARCH(("[SKC]"),(H40))))</formula>
    </cfRule>
  </conditionalFormatting>
  <conditionalFormatting sqref="F39 H40">
    <cfRule type="containsText" dxfId="1" priority="408" operator="containsText" text="CHE-1262">
      <formula>NOT(ISERROR(SEARCH(("CHE-1262"),(F39))))</formula>
    </cfRule>
  </conditionalFormatting>
  <conditionalFormatting sqref="H40">
    <cfRule type="containsText" dxfId="1" priority="409" operator="containsText" text="[NIM]">
      <formula>NOT(ISERROR(SEARCH(("[NIM]"),(H40))))</formula>
    </cfRule>
  </conditionalFormatting>
  <conditionalFormatting sqref="F39 H40">
    <cfRule type="containsText" dxfId="2" priority="410" operator="containsText" text="[GR]">
      <formula>NOT(ISERROR(SEARCH(("[GR]"),(F39))))</formula>
    </cfRule>
  </conditionalFormatting>
  <conditionalFormatting sqref="H40">
    <cfRule type="containsText" dxfId="3" priority="411" operator="containsText" text="BAN">
      <formula>NOT(ISERROR(SEARCH(("BAN"),(H40))))</formula>
    </cfRule>
  </conditionalFormatting>
  <conditionalFormatting sqref="H40">
    <cfRule type="containsText" dxfId="1" priority="412" operator="containsText" text="[BSH]">
      <formula>NOT(ISERROR(SEARCH(("[BSH]"),(H40))))</formula>
    </cfRule>
  </conditionalFormatting>
  <conditionalFormatting sqref="H40">
    <cfRule type="containsText" dxfId="1" priority="413" operator="containsText" text="[EH]">
      <formula>NOT(ISERROR(SEARCH(("[EH]"),(H40))))</formula>
    </cfRule>
  </conditionalFormatting>
  <conditionalFormatting sqref="H40">
    <cfRule type="containsText" dxfId="1" priority="414" operator="containsText" text="[RUM]">
      <formula>NOT(ISERROR(SEARCH(("[RUM]"),(H40))))</formula>
    </cfRule>
  </conditionalFormatting>
  <conditionalFormatting sqref="H40">
    <cfRule type="containsText" dxfId="3" priority="415" operator="containsText" text="[ECO]">
      <formula>NOT(ISERROR(SEARCH(("[ECO]"),(H40))))</formula>
    </cfRule>
  </conditionalFormatting>
  <conditionalFormatting sqref="H40">
    <cfRule type="containsText" dxfId="1" priority="416" operator="containsText" text="[MAH]">
      <formula>NOT(ISERROR(SEARCH(("[MAH]"),(H40))))</formula>
    </cfRule>
  </conditionalFormatting>
  <conditionalFormatting sqref="H40">
    <cfRule type="containsText" dxfId="1" priority="417" operator="containsText" text="[DD]">
      <formula>NOT(ISERROR(SEARCH(("[DD]"),(H40))))</formula>
    </cfRule>
  </conditionalFormatting>
  <conditionalFormatting sqref="H40">
    <cfRule type="containsText" dxfId="1" priority="418" operator="containsText" text="[JI]">
      <formula>NOT(ISERROR(SEARCH(("[JI]"),(H40))))</formula>
    </cfRule>
  </conditionalFormatting>
  <conditionalFormatting sqref="H40">
    <cfRule type="containsText" dxfId="1" priority="419" operator="containsText" text="[AIM]">
      <formula>NOT(ISERROR(SEARCH(("[AIM]"),(H40))))</formula>
    </cfRule>
  </conditionalFormatting>
  <conditionalFormatting sqref="I44">
    <cfRule type="containsText" dxfId="3" priority="420" operator="containsText" text="ENG">
      <formula>NOT(ISERROR(SEARCH(("ENG"),(I44))))</formula>
    </cfRule>
  </conditionalFormatting>
  <conditionalFormatting sqref="I44">
    <cfRule type="containsText" dxfId="1" priority="421" operator="containsText" text="[MAR]">
      <formula>NOT(ISERROR(SEARCH(("[MAR]"),(I44))))</formula>
    </cfRule>
  </conditionalFormatting>
  <conditionalFormatting sqref="I44">
    <cfRule type="containsText" dxfId="1" priority="422" operator="containsText" text="[SKC]">
      <formula>NOT(ISERROR(SEARCH(("[SKC]"),(I44))))</formula>
    </cfRule>
  </conditionalFormatting>
  <conditionalFormatting sqref="I44">
    <cfRule type="containsText" dxfId="1" priority="423" operator="containsText" text="CHE-1262">
      <formula>NOT(ISERROR(SEARCH(("CHE-1262"),(I44))))</formula>
    </cfRule>
  </conditionalFormatting>
  <conditionalFormatting sqref="I44">
    <cfRule type="containsText" dxfId="1" priority="424" operator="containsText" text="[NIM]">
      <formula>NOT(ISERROR(SEARCH(("[NIM]"),(I44))))</formula>
    </cfRule>
  </conditionalFormatting>
  <conditionalFormatting sqref="I44">
    <cfRule type="containsText" dxfId="1" priority="425" operator="containsText" text="[GR]">
      <formula>NOT(ISERROR(SEARCH(("[GR]"),(I44))))</formula>
    </cfRule>
  </conditionalFormatting>
  <conditionalFormatting sqref="I44">
    <cfRule type="containsText" dxfId="1" priority="426" operator="containsText" text="[BSH]">
      <formula>NOT(ISERROR(SEARCH(("[BSH]"),(I44))))</formula>
    </cfRule>
  </conditionalFormatting>
  <conditionalFormatting sqref="I44">
    <cfRule type="containsText" dxfId="1" priority="427" operator="containsText" text="[EH]">
      <formula>NOT(ISERROR(SEARCH(("[EH]"),(I44))))</formula>
    </cfRule>
  </conditionalFormatting>
  <conditionalFormatting sqref="I44">
    <cfRule type="containsText" dxfId="1" priority="428" operator="containsText" text="[RUM]">
      <formula>NOT(ISERROR(SEARCH(("[RUM]"),(I44))))</formula>
    </cfRule>
  </conditionalFormatting>
  <conditionalFormatting sqref="I44">
    <cfRule type="containsText" dxfId="3" priority="429" operator="containsText" text="BAN">
      <formula>NOT(ISERROR(SEARCH(("BAN"),(I44))))</formula>
    </cfRule>
  </conditionalFormatting>
  <conditionalFormatting sqref="I44">
    <cfRule type="containsText" dxfId="3" priority="430" operator="containsText" text="[ECO]">
      <formula>NOT(ISERROR(SEARCH(("[ECO]"),(I44))))</formula>
    </cfRule>
  </conditionalFormatting>
  <conditionalFormatting sqref="I44">
    <cfRule type="containsText" dxfId="1" priority="431" operator="containsText" text="[MAH]">
      <formula>NOT(ISERROR(SEARCH(("[MAH]"),(I44))))</formula>
    </cfRule>
  </conditionalFormatting>
  <conditionalFormatting sqref="I44">
    <cfRule type="containsText" dxfId="1" priority="432" operator="containsText" text="[DD]">
      <formula>NOT(ISERROR(SEARCH(("[DD]"),(I44))))</formula>
    </cfRule>
  </conditionalFormatting>
  <conditionalFormatting sqref="I44">
    <cfRule type="containsText" dxfId="1" priority="433" operator="containsText" text="[JI]">
      <formula>NOT(ISERROR(SEARCH(("[JI]"),(I44))))</formula>
    </cfRule>
  </conditionalFormatting>
  <conditionalFormatting sqref="F39 I44">
    <cfRule type="containsText" dxfId="1" priority="434" operator="containsText" text="[KIM]">
      <formula>NOT(ISERROR(SEARCH(("[KIM]"),(F39))))</formula>
    </cfRule>
  </conditionalFormatting>
  <conditionalFormatting sqref="F39 I44">
    <cfRule type="containsText" dxfId="1" priority="435" operator="containsText" text="[AU]">
      <formula>NOT(ISERROR(SEARCH(("[AU]"),(F39))))</formula>
    </cfRule>
  </conditionalFormatting>
  <conditionalFormatting sqref="F39 I44">
    <cfRule type="containsText" dxfId="1" priority="436" operator="containsText" text="[IFF]">
      <formula>NOT(ISERROR(SEARCH(("[IFF]"),(F39))))</formula>
    </cfRule>
  </conditionalFormatting>
  <conditionalFormatting sqref="F39 I44">
    <cfRule type="containsText" dxfId="1" priority="437" operator="containsText" text="[AT]">
      <formula>NOT(ISERROR(SEARCH(("[AT]"),(F39))))</formula>
    </cfRule>
  </conditionalFormatting>
  <conditionalFormatting sqref="F39 I44">
    <cfRule type="containsText" dxfId="1" priority="438" operator="containsText" text="[NEW1]">
      <formula>NOT(ISERROR(SEARCH(("[NEW1]"),(F39))))</formula>
    </cfRule>
  </conditionalFormatting>
  <conditionalFormatting sqref="F39 I44">
    <cfRule type="containsText" dxfId="1" priority="439" operator="containsText" text="[MKS]">
      <formula>NOT(ISERROR(SEARCH(("[MKS]"),(F39))))</formula>
    </cfRule>
  </conditionalFormatting>
  <conditionalFormatting sqref="F39 I44">
    <cfRule type="containsText" dxfId="1" priority="440" operator="containsText" text="[DMA]">
      <formula>NOT(ISERROR(SEARCH(("[DMA]"),(F39))))</formula>
    </cfRule>
  </conditionalFormatting>
  <conditionalFormatting sqref="F39 I44">
    <cfRule type="containsText" dxfId="1" priority="441" operator="containsText" text="[NIS]">
      <formula>NOT(ISERROR(SEARCH(("[NIS]"),(F39))))</formula>
    </cfRule>
  </conditionalFormatting>
  <conditionalFormatting sqref="I44">
    <cfRule type="containsText" dxfId="1" priority="442" operator="containsText" text="[AIM]">
      <formula>NOT(ISERROR(SEARCH(("[AIM]"),(I44))))</formula>
    </cfRule>
  </conditionalFormatting>
  <conditionalFormatting sqref="F39">
    <cfRule type="containsText" dxfId="1" priority="443" operator="containsText" text="[JC]">
      <formula>NOT(ISERROR(SEARCH(("[JC]"),(F39))))</formula>
    </cfRule>
  </conditionalFormatting>
  <conditionalFormatting sqref="F39">
    <cfRule type="containsText" dxfId="1" priority="444" operator="containsText" text="[FNN]">
      <formula>NOT(ISERROR(SEARCH(("[FNN]"),(F39))))</formula>
    </cfRule>
  </conditionalFormatting>
  <conditionalFormatting sqref="F39 I44">
    <cfRule type="containsText" dxfId="1" priority="445" operator="containsText" text="[PRC]">
      <formula>NOT(ISERROR(SEARCH(("[PRC]"),(F39))))</formula>
    </cfRule>
  </conditionalFormatting>
  <conditionalFormatting sqref="I44">
    <cfRule type="containsText" dxfId="2" priority="446" operator="containsText" text="[GR]">
      <formula>NOT(ISERROR(SEARCH(("[GR]"),(I44))))</formula>
    </cfRule>
  </conditionalFormatting>
  <conditionalFormatting sqref="F41 I44">
    <cfRule type="containsText" dxfId="0" priority="447" operator="containsText" text="ENG">
      <formula>NOT(ISERROR(SEARCH(("ENG"),(F41))))</formula>
    </cfRule>
  </conditionalFormatting>
  <conditionalFormatting sqref="F41 I44">
    <cfRule type="containsText" dxfId="2" priority="448" operator="containsText" text="CHE-1262">
      <formula>NOT(ISERROR(SEARCH(("CHE-1262"),(F41))))</formula>
    </cfRule>
  </conditionalFormatting>
  <conditionalFormatting sqref="E41 I43">
    <cfRule type="containsText" dxfId="1" priority="449" operator="containsText" text="[NEW1]">
      <formula>NOT(ISERROR(SEARCH(("[NEW1]"),(E41))))</formula>
    </cfRule>
  </conditionalFormatting>
  <conditionalFormatting sqref="E41 I43">
    <cfRule type="containsText" dxfId="1" priority="450" operator="containsText" text="[IFF]">
      <formula>NOT(ISERROR(SEARCH(("[IFF]"),(E41))))</formula>
    </cfRule>
  </conditionalFormatting>
  <conditionalFormatting sqref="E41 I43">
    <cfRule type="containsText" dxfId="0" priority="451" operator="containsText" text="ENG">
      <formula>NOT(ISERROR(SEARCH(("ENG"),(E41))))</formula>
    </cfRule>
  </conditionalFormatting>
  <conditionalFormatting sqref="E41 I43">
    <cfRule type="containsText" dxfId="2" priority="452" operator="containsText" text="CHE-1262">
      <formula>NOT(ISERROR(SEARCH(("CHE-1262"),(E41))))</formula>
    </cfRule>
  </conditionalFormatting>
  <conditionalFormatting sqref="F43">
    <cfRule type="containsText" dxfId="2" priority="453" operator="containsText" text="[GR]">
      <formula>NOT(ISERROR(SEARCH(("[GR]"),(F43))))</formula>
    </cfRule>
  </conditionalFormatting>
  <conditionalFormatting sqref="E41 I43">
    <cfRule type="containsText" dxfId="1" priority="454" operator="containsText" text="[GR]">
      <formula>NOT(ISERROR(SEARCH(("[GR]"),(E41))))</formula>
    </cfRule>
  </conditionalFormatting>
  <conditionalFormatting sqref="E41 I43">
    <cfRule type="containsText" dxfId="1" priority="455" operator="containsText" text="[PRC]">
      <formula>NOT(ISERROR(SEARCH(("[PRC]"),(E41))))</formula>
    </cfRule>
  </conditionalFormatting>
  <conditionalFormatting sqref="E41 I43">
    <cfRule type="containsText" dxfId="1" priority="456" operator="containsText" text="[NIS]">
      <formula>NOT(ISERROR(SEARCH(("[NIS]"),(E41))))</formula>
    </cfRule>
  </conditionalFormatting>
  <conditionalFormatting sqref="E41 I43">
    <cfRule type="containsText" dxfId="1" priority="457" operator="containsText" text="[DMA]">
      <formula>NOT(ISERROR(SEARCH(("[DMA]"),(E41))))</formula>
    </cfRule>
  </conditionalFormatting>
  <conditionalFormatting sqref="E41 I43">
    <cfRule type="containsText" dxfId="1" priority="458" operator="containsText" text="[MKS]">
      <formula>NOT(ISERROR(SEARCH(("[MKS]"),(E41))))</formula>
    </cfRule>
  </conditionalFormatting>
  <conditionalFormatting sqref="E41 I43">
    <cfRule type="containsText" dxfId="1" priority="459" operator="containsText" text="[AT]">
      <formula>NOT(ISERROR(SEARCH(("[AT]"),(E41))))</formula>
    </cfRule>
  </conditionalFormatting>
  <conditionalFormatting sqref="E41 I43">
    <cfRule type="containsText" dxfId="1" priority="460" operator="containsText" text="[AU]">
      <formula>NOT(ISERROR(SEARCH(("[AU]"),(E41))))</formula>
    </cfRule>
  </conditionalFormatting>
  <conditionalFormatting sqref="E41 I43">
    <cfRule type="containsText" dxfId="1" priority="461" operator="containsText" text="[KIM]">
      <formula>NOT(ISERROR(SEARCH(("[KIM]"),(E41))))</formula>
    </cfRule>
  </conditionalFormatting>
  <conditionalFormatting sqref="E22">
    <cfRule type="containsText" dxfId="4" priority="462" operator="containsText" text="[NIS]">
      <formula>NOT(ISERROR(SEARCH(("[NIS]"),(E22))))</formula>
    </cfRule>
  </conditionalFormatting>
  <conditionalFormatting sqref="E22">
    <cfRule type="containsText" dxfId="4" priority="463" operator="containsText" text="[MKS]">
      <formula>NOT(ISERROR(SEARCH(("[MKS]"),(E22))))</formula>
    </cfRule>
  </conditionalFormatting>
  <conditionalFormatting sqref="E22">
    <cfRule type="containsText" dxfId="4" priority="464" operator="containsText" text="[AT]">
      <formula>NOT(ISERROR(SEARCH(("[AT]"),(E22))))</formula>
    </cfRule>
  </conditionalFormatting>
  <conditionalFormatting sqref="E22">
    <cfRule type="containsText" dxfId="4" priority="465" operator="containsText" text="[AU]">
      <formula>NOT(ISERROR(SEARCH(("[AU]"),(E22))))</formula>
    </cfRule>
  </conditionalFormatting>
  <conditionalFormatting sqref="E22">
    <cfRule type="containsText" dxfId="4" priority="466" operator="containsText" text="[KIM]">
      <formula>NOT(ISERROR(SEARCH(("[KIM]"),(E22))))</formula>
    </cfRule>
  </conditionalFormatting>
  <conditionalFormatting sqref="E33">
    <cfRule type="containsText" dxfId="1" priority="467" operator="containsText" text="[GR]">
      <formula>NOT(ISERROR(SEARCH(("[GR]"),(E33))))</formula>
    </cfRule>
  </conditionalFormatting>
  <conditionalFormatting sqref="F41">
    <cfRule type="containsText" dxfId="1" priority="468" operator="containsText" text="[AIM]">
      <formula>NOT(ISERROR(SEARCH(("[AIM]"),(F41))))</formula>
    </cfRule>
  </conditionalFormatting>
  <conditionalFormatting sqref="F41">
    <cfRule type="containsText" dxfId="1" priority="469" operator="containsText" text="[JI]">
      <formula>NOT(ISERROR(SEARCH(("[JI]"),(F41))))</formula>
    </cfRule>
  </conditionalFormatting>
  <conditionalFormatting sqref="F41">
    <cfRule type="containsText" dxfId="1" priority="470" operator="containsText" text="[DD]">
      <formula>NOT(ISERROR(SEARCH(("[DD]"),(F41))))</formula>
    </cfRule>
  </conditionalFormatting>
  <conditionalFormatting sqref="F41">
    <cfRule type="containsText" dxfId="1" priority="471" operator="containsText" text="[MAH]">
      <formula>NOT(ISERROR(SEARCH(("[MAH]"),(F41))))</formula>
    </cfRule>
  </conditionalFormatting>
  <conditionalFormatting sqref="F41">
    <cfRule type="containsText" dxfId="3" priority="472" operator="containsText" text="[ECO]">
      <formula>NOT(ISERROR(SEARCH(("[ECO]"),(F41))))</formula>
    </cfRule>
  </conditionalFormatting>
  <conditionalFormatting sqref="F41">
    <cfRule type="containsText" dxfId="1" priority="473" operator="containsText" text="[RUM]">
      <formula>NOT(ISERROR(SEARCH(("[RUM]"),(F41))))</formula>
    </cfRule>
  </conditionalFormatting>
  <conditionalFormatting sqref="F41">
    <cfRule type="containsText" dxfId="1" priority="474" operator="containsText" text="[EH]">
      <formula>NOT(ISERROR(SEARCH(("[EH]"),(F41))))</formula>
    </cfRule>
  </conditionalFormatting>
  <conditionalFormatting sqref="F41">
    <cfRule type="containsText" dxfId="1" priority="475" operator="containsText" text="[BSH]">
      <formula>NOT(ISERROR(SEARCH(("[BSH]"),(F41))))</formula>
    </cfRule>
  </conditionalFormatting>
  <conditionalFormatting sqref="F41">
    <cfRule type="containsText" dxfId="3" priority="476" operator="containsText" text="BAN">
      <formula>NOT(ISERROR(SEARCH(("BAN"),(F41))))</formula>
    </cfRule>
  </conditionalFormatting>
  <conditionalFormatting sqref="F41">
    <cfRule type="containsText" dxfId="1" priority="477" operator="containsText" text="[GR]">
      <formula>NOT(ISERROR(SEARCH(("[GR]"),(F41))))</formula>
    </cfRule>
  </conditionalFormatting>
  <conditionalFormatting sqref="F41">
    <cfRule type="containsText" dxfId="1" priority="478" operator="containsText" text="[NIM]">
      <formula>NOT(ISERROR(SEARCH(("[NIM]"),(F41))))</formula>
    </cfRule>
  </conditionalFormatting>
  <conditionalFormatting sqref="F41">
    <cfRule type="containsText" dxfId="1" priority="479" operator="containsText" text="CHE-1262">
      <formula>NOT(ISERROR(SEARCH(("CHE-1262"),(F41))))</formula>
    </cfRule>
  </conditionalFormatting>
  <conditionalFormatting sqref="F41">
    <cfRule type="containsText" dxfId="1" priority="480" operator="containsText" text="[SKC]">
      <formula>NOT(ISERROR(SEARCH(("[SKC]"),(F41))))</formula>
    </cfRule>
  </conditionalFormatting>
  <conditionalFormatting sqref="F41">
    <cfRule type="containsText" dxfId="1" priority="481" operator="containsText" text="[MAR]">
      <formula>NOT(ISERROR(SEARCH(("[MAR]"),(F41))))</formula>
    </cfRule>
  </conditionalFormatting>
  <conditionalFormatting sqref="F41">
    <cfRule type="containsText" dxfId="3" priority="482" operator="containsText" text="ENG">
      <formula>NOT(ISERROR(SEARCH(("ENG"),(F41))))</formula>
    </cfRule>
  </conditionalFormatting>
  <conditionalFormatting sqref="F21">
    <cfRule type="containsText" dxfId="1" priority="483" operator="containsText" text="[GR]">
      <formula>NOT(ISERROR(SEARCH(("[GR]"),(F21))))</formula>
    </cfRule>
  </conditionalFormatting>
  <conditionalFormatting sqref="F21 H36">
    <cfRule type="containsText" dxfId="2" priority="484" operator="containsText" text="CHE-1262">
      <formula>NOT(ISERROR(SEARCH(("CHE-1262"),(F21))))</formula>
    </cfRule>
  </conditionalFormatting>
  <conditionalFormatting sqref="F21">
    <cfRule type="containsText" dxfId="1" priority="485" operator="containsText" text="[DD]">
      <formula>NOT(ISERROR(SEARCH(("[DD]"),(F21))))</formula>
    </cfRule>
  </conditionalFormatting>
  <conditionalFormatting sqref="F21">
    <cfRule type="containsText" dxfId="1" priority="486" operator="containsText" text="[EH]">
      <formula>NOT(ISERROR(SEARCH(("[EH]"),(F21))))</formula>
    </cfRule>
  </conditionalFormatting>
  <conditionalFormatting sqref="F21">
    <cfRule type="containsText" dxfId="1" priority="487" operator="containsText" text="[AIM]">
      <formula>NOT(ISERROR(SEARCH(("[AIM]"),(F21))))</formula>
    </cfRule>
  </conditionalFormatting>
  <conditionalFormatting sqref="F21">
    <cfRule type="containsText" dxfId="1" priority="488" operator="containsText" text="[NIM]">
      <formula>NOT(ISERROR(SEARCH(("[NIM]"),(F21))))</formula>
    </cfRule>
  </conditionalFormatting>
  <conditionalFormatting sqref="F21">
    <cfRule type="containsText" dxfId="1" priority="489" operator="containsText" text="[RUM]">
      <formula>NOT(ISERROR(SEARCH(("[RUM]"),(F21))))</formula>
    </cfRule>
  </conditionalFormatting>
  <conditionalFormatting sqref="F21">
    <cfRule type="containsText" dxfId="3" priority="490" operator="containsText" text="[ECO]">
      <formula>NOT(ISERROR(SEARCH(("[ECO]"),(F21))))</formula>
    </cfRule>
  </conditionalFormatting>
  <conditionalFormatting sqref="F21">
    <cfRule type="containsText" dxfId="1" priority="491" operator="containsText" text="[BSH]">
      <formula>NOT(ISERROR(SEARCH(("[BSH]"),(F21))))</formula>
    </cfRule>
  </conditionalFormatting>
  <conditionalFormatting sqref="F21 H36">
    <cfRule type="containsText" dxfId="0" priority="492" operator="containsText" text="ENG">
      <formula>NOT(ISERROR(SEARCH(("ENG"),(F21))))</formula>
    </cfRule>
  </conditionalFormatting>
  <conditionalFormatting sqref="F21">
    <cfRule type="containsText" dxfId="3" priority="493" operator="containsText" text="BAN">
      <formula>NOT(ISERROR(SEARCH(("BAN"),(F21))))</formula>
    </cfRule>
  </conditionalFormatting>
  <conditionalFormatting sqref="F21">
    <cfRule type="containsText" dxfId="1" priority="494" operator="containsText" text="[MAR]">
      <formula>NOT(ISERROR(SEARCH(("[MAR]"),(F21))))</formula>
    </cfRule>
  </conditionalFormatting>
  <conditionalFormatting sqref="F21">
    <cfRule type="containsText" dxfId="1" priority="495" operator="containsText" text="[SKC]">
      <formula>NOT(ISERROR(SEARCH(("[SKC]"),(F21))))</formula>
    </cfRule>
  </conditionalFormatting>
  <conditionalFormatting sqref="F21">
    <cfRule type="containsText" dxfId="1" priority="496" operator="containsText" text="[JI]">
      <formula>NOT(ISERROR(SEARCH(("[JI]"),(F21))))</formula>
    </cfRule>
  </conditionalFormatting>
  <conditionalFormatting sqref="F21">
    <cfRule type="containsText" dxfId="1" priority="497" operator="containsText" text="[MAH]">
      <formula>NOT(ISERROR(SEARCH(("[MAH]"),(F21))))</formula>
    </cfRule>
  </conditionalFormatting>
  <conditionalFormatting sqref="F30">
    <cfRule type="containsText" dxfId="3" priority="498" operator="containsText" text="ENG">
      <formula>NOT(ISERROR(SEARCH(("ENG"),(F30))))</formula>
    </cfRule>
  </conditionalFormatting>
  <conditionalFormatting sqref="F30">
    <cfRule type="containsText" dxfId="1" priority="499" operator="containsText" text="[MAR]">
      <formula>NOT(ISERROR(SEARCH(("[MAR]"),(F30))))</formula>
    </cfRule>
  </conditionalFormatting>
  <conditionalFormatting sqref="F30">
    <cfRule type="containsText" dxfId="1" priority="500" operator="containsText" text="[SKC]">
      <formula>NOT(ISERROR(SEARCH(("[SKC]"),(F30))))</formula>
    </cfRule>
  </conditionalFormatting>
  <conditionalFormatting sqref="F30">
    <cfRule type="containsText" dxfId="1" priority="501" operator="containsText" text="CHE-1262">
      <formula>NOT(ISERROR(SEARCH(("CHE-1262"),(F30))))</formula>
    </cfRule>
  </conditionalFormatting>
  <conditionalFormatting sqref="F30">
    <cfRule type="containsText" dxfId="1" priority="502" operator="containsText" text="[NIM]">
      <formula>NOT(ISERROR(SEARCH(("[NIM]"),(F30))))</formula>
    </cfRule>
  </conditionalFormatting>
  <conditionalFormatting sqref="F30">
    <cfRule type="containsText" dxfId="1" priority="503" operator="containsText" text="[GR]">
      <formula>NOT(ISERROR(SEARCH(("[GR]"),(F30))))</formula>
    </cfRule>
  </conditionalFormatting>
  <conditionalFormatting sqref="F30">
    <cfRule type="containsText" dxfId="3" priority="504" operator="containsText" text="BAN">
      <formula>NOT(ISERROR(SEARCH(("BAN"),(F30))))</formula>
    </cfRule>
  </conditionalFormatting>
  <conditionalFormatting sqref="F30">
    <cfRule type="containsText" dxfId="1" priority="505" operator="containsText" text="[BSH]">
      <formula>NOT(ISERROR(SEARCH(("[BSH]"),(F30))))</formula>
    </cfRule>
  </conditionalFormatting>
  <conditionalFormatting sqref="F30">
    <cfRule type="containsText" dxfId="1" priority="506" operator="containsText" text="[EH]">
      <formula>NOT(ISERROR(SEARCH(("[EH]"),(F30))))</formula>
    </cfRule>
  </conditionalFormatting>
  <conditionalFormatting sqref="F30">
    <cfRule type="containsText" dxfId="1" priority="507" operator="containsText" text="[RUM]">
      <formula>NOT(ISERROR(SEARCH(("[RUM]"),(F30))))</formula>
    </cfRule>
  </conditionalFormatting>
  <conditionalFormatting sqref="F30">
    <cfRule type="containsText" dxfId="3" priority="508" operator="containsText" text="[ECO]">
      <formula>NOT(ISERROR(SEARCH(("[ECO]"),(F30))))</formula>
    </cfRule>
  </conditionalFormatting>
  <conditionalFormatting sqref="F30">
    <cfRule type="containsText" dxfId="1" priority="509" operator="containsText" text="[MAH]">
      <formula>NOT(ISERROR(SEARCH(("[MAH]"),(F30))))</formula>
    </cfRule>
  </conditionalFormatting>
  <conditionalFormatting sqref="F30">
    <cfRule type="containsText" dxfId="1" priority="510" operator="containsText" text="[DD]">
      <formula>NOT(ISERROR(SEARCH(("[DD]"),(F30))))</formula>
    </cfRule>
  </conditionalFormatting>
  <conditionalFormatting sqref="F30">
    <cfRule type="containsText" dxfId="1" priority="511" operator="containsText" text="[JI]">
      <formula>NOT(ISERROR(SEARCH(("[JI]"),(F30))))</formula>
    </cfRule>
  </conditionalFormatting>
  <conditionalFormatting sqref="F30">
    <cfRule type="containsText" dxfId="1" priority="512" operator="containsText" text="[NEW1]">
      <formula>NOT(ISERROR(SEARCH(("[NEW1]"),(F30))))</formula>
    </cfRule>
  </conditionalFormatting>
  <conditionalFormatting sqref="F30">
    <cfRule type="containsText" dxfId="1" priority="513" operator="containsText" text="[AIM]">
      <formula>NOT(ISERROR(SEARCH(("[AIM]"),(F30))))</formula>
    </cfRule>
  </conditionalFormatting>
  <conditionalFormatting sqref="H32">
    <cfRule type="containsText" dxfId="3" priority="514" operator="containsText" text="ENG">
      <formula>NOT(ISERROR(SEARCH(("ENG"),(H32))))</formula>
    </cfRule>
  </conditionalFormatting>
  <conditionalFormatting sqref="H32">
    <cfRule type="containsText" dxfId="1" priority="515" operator="containsText" text="[MAR]">
      <formula>NOT(ISERROR(SEARCH(("[MAR]"),(H32))))</formula>
    </cfRule>
  </conditionalFormatting>
  <conditionalFormatting sqref="H32">
    <cfRule type="containsText" dxfId="1" priority="516" operator="containsText" text="[SKC]">
      <formula>NOT(ISERROR(SEARCH(("[SKC]"),(H32))))</formula>
    </cfRule>
  </conditionalFormatting>
  <conditionalFormatting sqref="H32">
    <cfRule type="containsText" dxfId="1" priority="517" operator="containsText" text="CHE-1262">
      <formula>NOT(ISERROR(SEARCH(("CHE-1262"),(H32))))</formula>
    </cfRule>
  </conditionalFormatting>
  <conditionalFormatting sqref="H32">
    <cfRule type="containsText" dxfId="1" priority="518" operator="containsText" text="[NIM]">
      <formula>NOT(ISERROR(SEARCH(("[NIM]"),(H32))))</formula>
    </cfRule>
  </conditionalFormatting>
  <conditionalFormatting sqref="H32">
    <cfRule type="containsText" dxfId="1" priority="519" operator="containsText" text="[GR]">
      <formula>NOT(ISERROR(SEARCH(("[GR]"),(H32))))</formula>
    </cfRule>
  </conditionalFormatting>
  <conditionalFormatting sqref="H32">
    <cfRule type="containsText" dxfId="3" priority="520" operator="containsText" text="BAN">
      <formula>NOT(ISERROR(SEARCH(("BAN"),(H32))))</formula>
    </cfRule>
  </conditionalFormatting>
  <conditionalFormatting sqref="H32">
    <cfRule type="containsText" dxfId="1" priority="521" operator="containsText" text="[BSH]">
      <formula>NOT(ISERROR(SEARCH(("[BSH]"),(H32))))</formula>
    </cfRule>
  </conditionalFormatting>
  <conditionalFormatting sqref="H32">
    <cfRule type="containsText" dxfId="1" priority="522" operator="containsText" text="[EH]">
      <formula>NOT(ISERROR(SEARCH(("[EH]"),(H32))))</formula>
    </cfRule>
  </conditionalFormatting>
  <conditionalFormatting sqref="H32">
    <cfRule type="containsText" dxfId="1" priority="523" operator="containsText" text="[RUM]">
      <formula>NOT(ISERROR(SEARCH(("[RUM]"),(H32))))</formula>
    </cfRule>
  </conditionalFormatting>
  <conditionalFormatting sqref="H32">
    <cfRule type="containsText" dxfId="3" priority="524" operator="containsText" text="[ECO]">
      <formula>NOT(ISERROR(SEARCH(("[ECO]"),(H32))))</formula>
    </cfRule>
  </conditionalFormatting>
  <conditionalFormatting sqref="H32">
    <cfRule type="containsText" dxfId="1" priority="525" operator="containsText" text="[MAH]">
      <formula>NOT(ISERROR(SEARCH(("[MAH]"),(H32))))</formula>
    </cfRule>
  </conditionalFormatting>
  <conditionalFormatting sqref="H32">
    <cfRule type="containsText" dxfId="1" priority="526" operator="containsText" text="[DD]">
      <formula>NOT(ISERROR(SEARCH(("[DD]"),(H32))))</formula>
    </cfRule>
  </conditionalFormatting>
  <conditionalFormatting sqref="H32">
    <cfRule type="containsText" dxfId="1" priority="527" operator="containsText" text="[JI]">
      <formula>NOT(ISERROR(SEARCH(("[JI]"),(H32))))</formula>
    </cfRule>
  </conditionalFormatting>
  <conditionalFormatting sqref="H32">
    <cfRule type="containsText" dxfId="1" priority="528" operator="containsText" text="[KIM]">
      <formula>NOT(ISERROR(SEARCH(("[KIM]"),(H32))))</formula>
    </cfRule>
  </conditionalFormatting>
  <conditionalFormatting sqref="H32">
    <cfRule type="containsText" dxfId="1" priority="529" operator="containsText" text="[AU]">
      <formula>NOT(ISERROR(SEARCH(("[AU]"),(H32))))</formula>
    </cfRule>
  </conditionalFormatting>
  <conditionalFormatting sqref="H32">
    <cfRule type="containsText" dxfId="1" priority="530" operator="containsText" text="[IFF]">
      <formula>NOT(ISERROR(SEARCH(("[IFF]"),(H32))))</formula>
    </cfRule>
  </conditionalFormatting>
  <conditionalFormatting sqref="H32">
    <cfRule type="containsText" dxfId="1" priority="531" operator="containsText" text="[AT]">
      <formula>NOT(ISERROR(SEARCH(("[AT]"),(H32))))</formula>
    </cfRule>
  </conditionalFormatting>
  <conditionalFormatting sqref="H32">
    <cfRule type="containsText" dxfId="1" priority="532" operator="containsText" text="[MKS]">
      <formula>NOT(ISERROR(SEARCH(("[MKS]"),(H32))))</formula>
    </cfRule>
  </conditionalFormatting>
  <conditionalFormatting sqref="H32">
    <cfRule type="containsText" dxfId="1" priority="533" operator="containsText" text="[DMA]">
      <formula>NOT(ISERROR(SEARCH(("[DMA]"),(H32))))</formula>
    </cfRule>
  </conditionalFormatting>
  <conditionalFormatting sqref="H32">
    <cfRule type="containsText" dxfId="1" priority="534" operator="containsText" text="[NIS]">
      <formula>NOT(ISERROR(SEARCH(("[NIS]"),(H32))))</formula>
    </cfRule>
  </conditionalFormatting>
  <conditionalFormatting sqref="H32">
    <cfRule type="containsText" dxfId="1" priority="535" operator="containsText" text="[AIM]">
      <formula>NOT(ISERROR(SEARCH(("[AIM]"),(H32))))</formula>
    </cfRule>
  </conditionalFormatting>
  <conditionalFormatting sqref="H32">
    <cfRule type="containsText" dxfId="1" priority="536" operator="containsText" text="[JC]">
      <formula>NOT(ISERROR(SEARCH(("[JC]"),(H32))))</formula>
    </cfRule>
  </conditionalFormatting>
  <conditionalFormatting sqref="H32">
    <cfRule type="containsText" dxfId="1" priority="537" operator="containsText" text="[PRC]">
      <formula>NOT(ISERROR(SEARCH(("[PRC]"),(H32))))</formula>
    </cfRule>
  </conditionalFormatting>
  <conditionalFormatting sqref="D40">
    <cfRule type="containsText" dxfId="3" priority="538" operator="containsText" text="ENG">
      <formula>NOT(ISERROR(SEARCH(("ENG"),(D40))))</formula>
    </cfRule>
  </conditionalFormatting>
  <conditionalFormatting sqref="D40">
    <cfRule type="containsText" dxfId="1" priority="539" operator="containsText" text="[MAR]">
      <formula>NOT(ISERROR(SEARCH(("[MAR]"),(D40))))</formula>
    </cfRule>
  </conditionalFormatting>
  <conditionalFormatting sqref="D40">
    <cfRule type="containsText" dxfId="1" priority="540" operator="containsText" text="[SKC]">
      <formula>NOT(ISERROR(SEARCH(("[SKC]"),(D40))))</formula>
    </cfRule>
  </conditionalFormatting>
  <conditionalFormatting sqref="D40">
    <cfRule type="containsText" dxfId="1" priority="541" operator="containsText" text="CHE-1262">
      <formula>NOT(ISERROR(SEARCH(("CHE-1262"),(D40))))</formula>
    </cfRule>
  </conditionalFormatting>
  <conditionalFormatting sqref="D40">
    <cfRule type="containsText" dxfId="1" priority="542" operator="containsText" text="[NIM]">
      <formula>NOT(ISERROR(SEARCH(("[NIM]"),(D40))))</formula>
    </cfRule>
  </conditionalFormatting>
  <conditionalFormatting sqref="D40">
    <cfRule type="containsText" dxfId="1" priority="543" operator="containsText" text="[GR]">
      <formula>NOT(ISERROR(SEARCH(("[GR]"),(D40))))</formula>
    </cfRule>
  </conditionalFormatting>
  <conditionalFormatting sqref="D40">
    <cfRule type="containsText" dxfId="3" priority="544" operator="containsText" text="BAN">
      <formula>NOT(ISERROR(SEARCH(("BAN"),(D40))))</formula>
    </cfRule>
  </conditionalFormatting>
  <conditionalFormatting sqref="D40">
    <cfRule type="containsText" dxfId="1" priority="545" operator="containsText" text="[BSH]">
      <formula>NOT(ISERROR(SEARCH(("[BSH]"),(D40))))</formula>
    </cfRule>
  </conditionalFormatting>
  <conditionalFormatting sqref="D40">
    <cfRule type="containsText" dxfId="1" priority="546" operator="containsText" text="[EH]">
      <formula>NOT(ISERROR(SEARCH(("[EH]"),(D40))))</formula>
    </cfRule>
  </conditionalFormatting>
  <conditionalFormatting sqref="D40">
    <cfRule type="containsText" dxfId="1" priority="547" operator="containsText" text="[RUM]">
      <formula>NOT(ISERROR(SEARCH(("[RUM]"),(D40))))</formula>
    </cfRule>
  </conditionalFormatting>
  <conditionalFormatting sqref="D40">
    <cfRule type="containsText" dxfId="3" priority="548" operator="containsText" text="[ECO]">
      <formula>NOT(ISERROR(SEARCH(("[ECO]"),(D40))))</formula>
    </cfRule>
  </conditionalFormatting>
  <conditionalFormatting sqref="D40">
    <cfRule type="containsText" dxfId="1" priority="549" operator="containsText" text="[MAH]">
      <formula>NOT(ISERROR(SEARCH(("[MAH]"),(D40))))</formula>
    </cfRule>
  </conditionalFormatting>
  <conditionalFormatting sqref="D40">
    <cfRule type="containsText" dxfId="1" priority="550" operator="containsText" text="[DD]">
      <formula>NOT(ISERROR(SEARCH(("[DD]"),(D40))))</formula>
    </cfRule>
  </conditionalFormatting>
  <conditionalFormatting sqref="D40">
    <cfRule type="containsText" dxfId="1" priority="551" operator="containsText" text="[JI]">
      <formula>NOT(ISERROR(SEARCH(("[JI]"),(D40))))</formula>
    </cfRule>
  </conditionalFormatting>
  <conditionalFormatting sqref="D40">
    <cfRule type="containsText" dxfId="1" priority="552" operator="containsText" text="[NEW1]">
      <formula>NOT(ISERROR(SEARCH(("[NEW1]"),(D40))))</formula>
    </cfRule>
  </conditionalFormatting>
  <conditionalFormatting sqref="D40">
    <cfRule type="containsText" dxfId="1" priority="553" operator="containsText" text="[AIM]">
      <formula>NOT(ISERROR(SEARCH(("[AIM]"),(D40))))</formula>
    </cfRule>
  </conditionalFormatting>
  <conditionalFormatting sqref="F36">
    <cfRule type="containsText" dxfId="3" priority="554" operator="containsText" text="ENG">
      <formula>NOT(ISERROR(SEARCH(("ENG"),(F36))))</formula>
    </cfRule>
  </conditionalFormatting>
  <conditionalFormatting sqref="F36">
    <cfRule type="containsText" dxfId="1" priority="555" operator="containsText" text="[MAR]">
      <formula>NOT(ISERROR(SEARCH(("[MAR]"),(F36))))</formula>
    </cfRule>
  </conditionalFormatting>
  <conditionalFormatting sqref="F36">
    <cfRule type="containsText" dxfId="1" priority="556" operator="containsText" text="[SKC]">
      <formula>NOT(ISERROR(SEARCH(("[SKC]"),(F36))))</formula>
    </cfRule>
  </conditionalFormatting>
  <conditionalFormatting sqref="F36">
    <cfRule type="containsText" dxfId="1" priority="557" operator="containsText" text="CHE-1262">
      <formula>NOT(ISERROR(SEARCH(("CHE-1262"),(F36))))</formula>
    </cfRule>
  </conditionalFormatting>
  <conditionalFormatting sqref="F36">
    <cfRule type="containsText" dxfId="1" priority="558" operator="containsText" text="[NIM]">
      <formula>NOT(ISERROR(SEARCH(("[NIM]"),(F36))))</formula>
    </cfRule>
  </conditionalFormatting>
  <conditionalFormatting sqref="F36">
    <cfRule type="containsText" dxfId="1" priority="559" operator="containsText" text="[GR]">
      <formula>NOT(ISERROR(SEARCH(("[GR]"),(F36))))</formula>
    </cfRule>
  </conditionalFormatting>
  <conditionalFormatting sqref="F36">
    <cfRule type="containsText" dxfId="3" priority="560" operator="containsText" text="BAN">
      <formula>NOT(ISERROR(SEARCH(("BAN"),(F36))))</formula>
    </cfRule>
  </conditionalFormatting>
  <conditionalFormatting sqref="F36">
    <cfRule type="containsText" dxfId="1" priority="561" operator="containsText" text="[BSH]">
      <formula>NOT(ISERROR(SEARCH(("[BSH]"),(F36))))</formula>
    </cfRule>
  </conditionalFormatting>
  <conditionalFormatting sqref="F36">
    <cfRule type="containsText" dxfId="1" priority="562" operator="containsText" text="[EH]">
      <formula>NOT(ISERROR(SEARCH(("[EH]"),(F36))))</formula>
    </cfRule>
  </conditionalFormatting>
  <conditionalFormatting sqref="F36">
    <cfRule type="containsText" dxfId="1" priority="563" operator="containsText" text="[RUM]">
      <formula>NOT(ISERROR(SEARCH(("[RUM]"),(F36))))</formula>
    </cfRule>
  </conditionalFormatting>
  <conditionalFormatting sqref="F36">
    <cfRule type="containsText" dxfId="3" priority="564" operator="containsText" text="[ECO]">
      <formula>NOT(ISERROR(SEARCH(("[ECO]"),(F36))))</formula>
    </cfRule>
  </conditionalFormatting>
  <conditionalFormatting sqref="F36">
    <cfRule type="containsText" dxfId="1" priority="565" operator="containsText" text="[MAH]">
      <formula>NOT(ISERROR(SEARCH(("[MAH]"),(F36))))</formula>
    </cfRule>
  </conditionalFormatting>
  <conditionalFormatting sqref="F36">
    <cfRule type="containsText" dxfId="1" priority="566" operator="containsText" text="[DD]">
      <formula>NOT(ISERROR(SEARCH(("[DD]"),(F36))))</formula>
    </cfRule>
  </conditionalFormatting>
  <conditionalFormatting sqref="F36">
    <cfRule type="containsText" dxfId="1" priority="567" operator="containsText" text="[JI]">
      <formula>NOT(ISERROR(SEARCH(("[JI]"),(F36))))</formula>
    </cfRule>
  </conditionalFormatting>
  <conditionalFormatting sqref="F36">
    <cfRule type="containsText" dxfId="1" priority="568" operator="containsText" text="[KIM]">
      <formula>NOT(ISERROR(SEARCH(("[KIM]"),(F36))))</formula>
    </cfRule>
  </conditionalFormatting>
  <conditionalFormatting sqref="F36">
    <cfRule type="containsText" dxfId="1" priority="569" operator="containsText" text="[AU]">
      <formula>NOT(ISERROR(SEARCH(("[AU]"),(F36))))</formula>
    </cfRule>
  </conditionalFormatting>
  <conditionalFormatting sqref="F36">
    <cfRule type="containsText" dxfId="1" priority="570" operator="containsText" text="[IFF]">
      <formula>NOT(ISERROR(SEARCH(("[IFF]"),(F36))))</formula>
    </cfRule>
  </conditionalFormatting>
  <conditionalFormatting sqref="F36">
    <cfRule type="containsText" dxfId="1" priority="571" operator="containsText" text="[AT]">
      <formula>NOT(ISERROR(SEARCH(("[AT]"),(F36))))</formula>
    </cfRule>
  </conditionalFormatting>
  <conditionalFormatting sqref="F36">
    <cfRule type="containsText" dxfId="1" priority="572" operator="containsText" text="[MKS]">
      <formula>NOT(ISERROR(SEARCH(("[MKS]"),(F36))))</formula>
    </cfRule>
  </conditionalFormatting>
  <conditionalFormatting sqref="F36">
    <cfRule type="containsText" dxfId="1" priority="573" operator="containsText" text="[DMA]">
      <formula>NOT(ISERROR(SEARCH(("[DMA]"),(F36))))</formula>
    </cfRule>
  </conditionalFormatting>
  <conditionalFormatting sqref="F36">
    <cfRule type="containsText" dxfId="1" priority="574" operator="containsText" text="[NIS]">
      <formula>NOT(ISERROR(SEARCH(("[NIS]"),(F36))))</formula>
    </cfRule>
  </conditionalFormatting>
  <conditionalFormatting sqref="F36">
    <cfRule type="containsText" dxfId="1" priority="575" operator="containsText" text="[AIM]">
      <formula>NOT(ISERROR(SEARCH(("[AIM]"),(F36))))</formula>
    </cfRule>
  </conditionalFormatting>
  <conditionalFormatting sqref="F36">
    <cfRule type="containsText" dxfId="1" priority="576" operator="containsText" text="[JC]">
      <formula>NOT(ISERROR(SEARCH(("[JC]"),(F36))))</formula>
    </cfRule>
  </conditionalFormatting>
  <conditionalFormatting sqref="F36">
    <cfRule type="containsText" dxfId="1" priority="577" operator="containsText" text="[PRC]">
      <formula>NOT(ISERROR(SEARCH(("[PRC]"),(F36))))</formula>
    </cfRule>
  </conditionalFormatting>
  <conditionalFormatting sqref="D23 E32 F33">
    <cfRule type="containsText" dxfId="3" priority="578" operator="containsText" text="ENG">
      <formula>NOT(ISERROR(SEARCH(("ENG"),(D23))))</formula>
    </cfRule>
  </conditionalFormatting>
  <conditionalFormatting sqref="D23 E32 F33">
    <cfRule type="containsText" dxfId="1" priority="579" operator="containsText" text="CHE-1262">
      <formula>NOT(ISERROR(SEARCH(("CHE-1262"),(D23))))</formula>
    </cfRule>
  </conditionalFormatting>
  <conditionalFormatting sqref="E32 F33">
    <cfRule type="containsText" dxfId="1" priority="580" operator="containsText" text="[NEW1]">
      <formula>NOT(ISERROR(SEARCH(("[NEW1]"),(E32))))</formula>
    </cfRule>
  </conditionalFormatting>
  <conditionalFormatting sqref="D23 E32 F33">
    <cfRule type="containsText" dxfId="1" priority="581" operator="containsText" text="[MAR]">
      <formula>NOT(ISERROR(SEARCH(("[MAR]"),(D23))))</formula>
    </cfRule>
  </conditionalFormatting>
  <conditionalFormatting sqref="D23 E32 F33">
    <cfRule type="containsText" dxfId="1" priority="582" operator="containsText" text="[SKC]">
      <formula>NOT(ISERROR(SEARCH(("[SKC]"),(D23))))</formula>
    </cfRule>
  </conditionalFormatting>
  <conditionalFormatting sqref="D23 E32 F33">
    <cfRule type="containsText" dxfId="1" priority="583" operator="containsText" text="[NIM]">
      <formula>NOT(ISERROR(SEARCH(("[NIM]"),(D23))))</formula>
    </cfRule>
  </conditionalFormatting>
  <conditionalFormatting sqref="D23 E32 F33">
    <cfRule type="containsText" dxfId="1" priority="584" operator="containsText" text="[GR]">
      <formula>NOT(ISERROR(SEARCH(("[GR]"),(D23))))</formula>
    </cfRule>
  </conditionalFormatting>
  <conditionalFormatting sqref="D23 E32 F33">
    <cfRule type="containsText" dxfId="3" priority="585" operator="containsText" text="BAN">
      <formula>NOT(ISERROR(SEARCH(("BAN"),(D23))))</formula>
    </cfRule>
  </conditionalFormatting>
  <conditionalFormatting sqref="D23 E32 F33">
    <cfRule type="containsText" dxfId="1" priority="586" operator="containsText" text="[BSH]">
      <formula>NOT(ISERROR(SEARCH(("[BSH]"),(D23))))</formula>
    </cfRule>
  </conditionalFormatting>
  <conditionalFormatting sqref="D23 E32 F33">
    <cfRule type="containsText" dxfId="1" priority="587" operator="containsText" text="[EH]">
      <formula>NOT(ISERROR(SEARCH(("[EH]"),(D23))))</formula>
    </cfRule>
  </conditionalFormatting>
  <conditionalFormatting sqref="D23 E32 F33">
    <cfRule type="containsText" dxfId="1" priority="588" operator="containsText" text="[RUM]">
      <formula>NOT(ISERROR(SEARCH(("[RUM]"),(D23))))</formula>
    </cfRule>
  </conditionalFormatting>
  <conditionalFormatting sqref="D23 E32 F33">
    <cfRule type="containsText" dxfId="3" priority="589" operator="containsText" text="[ECO]">
      <formula>NOT(ISERROR(SEARCH(("[ECO]"),(D23))))</formula>
    </cfRule>
  </conditionalFormatting>
  <conditionalFormatting sqref="D23 E32 F33">
    <cfRule type="containsText" dxfId="1" priority="590" operator="containsText" text="[MAH]">
      <formula>NOT(ISERROR(SEARCH(("[MAH]"),(D23))))</formula>
    </cfRule>
  </conditionalFormatting>
  <conditionalFormatting sqref="D23 E32 F33">
    <cfRule type="containsText" dxfId="1" priority="591" operator="containsText" text="[DD]">
      <formula>NOT(ISERROR(SEARCH(("[DD]"),(D23))))</formula>
    </cfRule>
  </conditionalFormatting>
  <conditionalFormatting sqref="D23 E32 F33">
    <cfRule type="containsText" dxfId="1" priority="592" operator="containsText" text="[JI]">
      <formula>NOT(ISERROR(SEARCH(("[JI]"),(D23))))</formula>
    </cfRule>
  </conditionalFormatting>
  <conditionalFormatting sqref="D23 E32 F33">
    <cfRule type="containsText" dxfId="1" priority="593" operator="containsText" text="[AIM]">
      <formula>NOT(ISERROR(SEARCH(("[AIM]"),(D23))))</formula>
    </cfRule>
  </conditionalFormatting>
  <conditionalFormatting sqref="F34">
    <cfRule type="containsText" dxfId="3" priority="594" operator="containsText" text="ENG">
      <formula>NOT(ISERROR(SEARCH(("ENG"),(F34))))</formula>
    </cfRule>
  </conditionalFormatting>
  <conditionalFormatting sqref="F34">
    <cfRule type="containsText" dxfId="1" priority="595" operator="containsText" text="[MAR]">
      <formula>NOT(ISERROR(SEARCH(("[MAR]"),(F34))))</formula>
    </cfRule>
  </conditionalFormatting>
  <conditionalFormatting sqref="F34">
    <cfRule type="containsText" dxfId="1" priority="596" operator="containsText" text="[SKC]">
      <formula>NOT(ISERROR(SEARCH(("[SKC]"),(F34))))</formula>
    </cfRule>
  </conditionalFormatting>
  <conditionalFormatting sqref="F34">
    <cfRule type="containsText" dxfId="1" priority="597" operator="containsText" text="CHE-1262">
      <formula>NOT(ISERROR(SEARCH(("CHE-1262"),(F34))))</formula>
    </cfRule>
  </conditionalFormatting>
  <conditionalFormatting sqref="F34">
    <cfRule type="containsText" dxfId="1" priority="598" operator="containsText" text="[NIM]">
      <formula>NOT(ISERROR(SEARCH(("[NIM]"),(F34))))</formula>
    </cfRule>
  </conditionalFormatting>
  <conditionalFormatting sqref="F34">
    <cfRule type="containsText" dxfId="2" priority="599" operator="containsText" text="[GR]">
      <formula>NOT(ISERROR(SEARCH(("[GR]"),(F34))))</formula>
    </cfRule>
  </conditionalFormatting>
  <conditionalFormatting sqref="F34">
    <cfRule type="containsText" dxfId="3" priority="600" operator="containsText" text="BAN">
      <formula>NOT(ISERROR(SEARCH(("BAN"),(F34))))</formula>
    </cfRule>
  </conditionalFormatting>
  <conditionalFormatting sqref="F34">
    <cfRule type="containsText" dxfId="1" priority="601" operator="containsText" text="[BSH]">
      <formula>NOT(ISERROR(SEARCH(("[BSH]"),(F34))))</formula>
    </cfRule>
  </conditionalFormatting>
  <conditionalFormatting sqref="F34">
    <cfRule type="containsText" dxfId="1" priority="602" operator="containsText" text="[EH]">
      <formula>NOT(ISERROR(SEARCH(("[EH]"),(F34))))</formula>
    </cfRule>
  </conditionalFormatting>
  <conditionalFormatting sqref="F34">
    <cfRule type="containsText" dxfId="1" priority="603" operator="containsText" text="[RUM]">
      <formula>NOT(ISERROR(SEARCH(("[RUM]"),(F34))))</formula>
    </cfRule>
  </conditionalFormatting>
  <conditionalFormatting sqref="F34">
    <cfRule type="containsText" dxfId="3" priority="604" operator="containsText" text="[ECO]">
      <formula>NOT(ISERROR(SEARCH(("[ECO]"),(F34))))</formula>
    </cfRule>
  </conditionalFormatting>
  <conditionalFormatting sqref="F34">
    <cfRule type="containsText" dxfId="1" priority="605" operator="containsText" text="[MAH]">
      <formula>NOT(ISERROR(SEARCH(("[MAH]"),(F34))))</formula>
    </cfRule>
  </conditionalFormatting>
  <conditionalFormatting sqref="F34">
    <cfRule type="containsText" dxfId="1" priority="606" operator="containsText" text="[DD]">
      <formula>NOT(ISERROR(SEARCH(("[DD]"),(F34))))</formula>
    </cfRule>
  </conditionalFormatting>
  <conditionalFormatting sqref="F34">
    <cfRule type="containsText" dxfId="1" priority="607" operator="containsText" text="[JI]">
      <formula>NOT(ISERROR(SEARCH(("[JI]"),(F34))))</formula>
    </cfRule>
  </conditionalFormatting>
  <conditionalFormatting sqref="D23 F34">
    <cfRule type="containsText" dxfId="1" priority="608" operator="containsText" text="[AU]">
      <formula>NOT(ISERROR(SEARCH(("[AU]"),(D23))))</formula>
    </cfRule>
  </conditionalFormatting>
  <conditionalFormatting sqref="F34">
    <cfRule type="containsText" dxfId="4" priority="609" operator="containsText" text="[NEW1]">
      <formula>NOT(ISERROR(SEARCH(("[NEW1]"),(F34))))</formula>
    </cfRule>
  </conditionalFormatting>
  <conditionalFormatting sqref="D23 F34">
    <cfRule type="containsText" dxfId="1" priority="610" operator="containsText" text="[NIS]">
      <formula>NOT(ISERROR(SEARCH(("[NIS]"),(D23))))</formula>
    </cfRule>
  </conditionalFormatting>
  <conditionalFormatting sqref="F34">
    <cfRule type="containsText" dxfId="1" priority="611" operator="containsText" text="[AIM]">
      <formula>NOT(ISERROR(SEARCH(("[AIM]"),(F34))))</formula>
    </cfRule>
  </conditionalFormatting>
  <conditionalFormatting sqref="F24 D25 E26:F26">
    <cfRule type="containsText" dxfId="3" priority="612" operator="containsText" text="ENG">
      <formula>NOT(ISERROR(SEARCH(("ENG"),(F24))))</formula>
    </cfRule>
  </conditionalFormatting>
  <conditionalFormatting sqref="F24 D25 E26:F26">
    <cfRule type="containsText" dxfId="1" priority="613" operator="containsText" text="[MAR]">
      <formula>NOT(ISERROR(SEARCH(("[MAR]"),(F24))))</formula>
    </cfRule>
  </conditionalFormatting>
  <conditionalFormatting sqref="F24 D25 E26:F26">
    <cfRule type="containsText" dxfId="1" priority="614" operator="containsText" text="[SKC]">
      <formula>NOT(ISERROR(SEARCH(("[SKC]"),(F24))))</formula>
    </cfRule>
  </conditionalFormatting>
  <conditionalFormatting sqref="F24 D25 E26:F26">
    <cfRule type="containsText" dxfId="1" priority="615" operator="containsText" text="CHE-1262">
      <formula>NOT(ISERROR(SEARCH(("CHE-1262"),(F24))))</formula>
    </cfRule>
  </conditionalFormatting>
  <conditionalFormatting sqref="F24 D25 E26:F26">
    <cfRule type="containsText" dxfId="1" priority="616" operator="containsText" text="[NIM]">
      <formula>NOT(ISERROR(SEARCH(("[NIM]"),(F24))))</formula>
    </cfRule>
  </conditionalFormatting>
  <conditionalFormatting sqref="F24 D25 E26:F26">
    <cfRule type="containsText" dxfId="1" priority="617" operator="containsText" text="[GR]">
      <formula>NOT(ISERROR(SEARCH(("[GR]"),(F24))))</formula>
    </cfRule>
  </conditionalFormatting>
  <conditionalFormatting sqref="F24 D25 E26:F26">
    <cfRule type="containsText" dxfId="3" priority="618" operator="containsText" text="BAN">
      <formula>NOT(ISERROR(SEARCH(("BAN"),(F24))))</formula>
    </cfRule>
  </conditionalFormatting>
  <conditionalFormatting sqref="F24 D25 E26:F26">
    <cfRule type="containsText" dxfId="1" priority="619" operator="containsText" text="[BSH]">
      <formula>NOT(ISERROR(SEARCH(("[BSH]"),(F24))))</formula>
    </cfRule>
  </conditionalFormatting>
  <conditionalFormatting sqref="F24 D25 E26:F26">
    <cfRule type="containsText" dxfId="1" priority="620" operator="containsText" text="[EH]">
      <formula>NOT(ISERROR(SEARCH(("[EH]"),(F24))))</formula>
    </cfRule>
  </conditionalFormatting>
  <conditionalFormatting sqref="F24 D25 E26:F26">
    <cfRule type="containsText" dxfId="1" priority="621" operator="containsText" text="[RUM]">
      <formula>NOT(ISERROR(SEARCH(("[RUM]"),(F24))))</formula>
    </cfRule>
  </conditionalFormatting>
  <conditionalFormatting sqref="F24 D25 E26:F26">
    <cfRule type="containsText" dxfId="3" priority="622" operator="containsText" text="[ECO]">
      <formula>NOT(ISERROR(SEARCH(("[ECO]"),(F24))))</formula>
    </cfRule>
  </conditionalFormatting>
  <conditionalFormatting sqref="F24 D25 E26:F26">
    <cfRule type="containsText" dxfId="1" priority="623" operator="containsText" text="[MAH]">
      <formula>NOT(ISERROR(SEARCH(("[MAH]"),(F24))))</formula>
    </cfRule>
  </conditionalFormatting>
  <conditionalFormatting sqref="F24 D25 E26:F26">
    <cfRule type="containsText" dxfId="1" priority="624" operator="containsText" text="[DD]">
      <formula>NOT(ISERROR(SEARCH(("[DD]"),(F24))))</formula>
    </cfRule>
  </conditionalFormatting>
  <conditionalFormatting sqref="F24 D25 E26:F26">
    <cfRule type="containsText" dxfId="1" priority="625" operator="containsText" text="[JI]">
      <formula>NOT(ISERROR(SEARCH(("[JI]"),(F24))))</formula>
    </cfRule>
  </conditionalFormatting>
  <conditionalFormatting sqref="F24 D25 E26:F26">
    <cfRule type="containsText" dxfId="1" priority="626" operator="containsText" text="[NEW1]">
      <formula>NOT(ISERROR(SEARCH(("[NEW1]"),(F24))))</formula>
    </cfRule>
  </conditionalFormatting>
  <conditionalFormatting sqref="F24 D25 E26:F26">
    <cfRule type="containsText" dxfId="1" priority="627" operator="containsText" text="[AIM]">
      <formula>NOT(ISERROR(SEARCH(("[AIM]"),(F24))))</formula>
    </cfRule>
  </conditionalFormatting>
  <conditionalFormatting sqref="F24 D25 E26:F26">
    <cfRule type="containsText" dxfId="3" priority="628" operator="containsText" text="ENG">
      <formula>NOT(ISERROR(SEARCH(("ENG"),(F24))))</formula>
    </cfRule>
  </conditionalFormatting>
  <conditionalFormatting sqref="F24 D25 E26:F26">
    <cfRule type="containsText" dxfId="1" priority="629" operator="containsText" text="[MAR]">
      <formula>NOT(ISERROR(SEARCH(("[MAR]"),(F24))))</formula>
    </cfRule>
  </conditionalFormatting>
  <conditionalFormatting sqref="F24 D25 E26:F26">
    <cfRule type="containsText" dxfId="1" priority="630" operator="containsText" text="[SKC]">
      <formula>NOT(ISERROR(SEARCH(("[SKC]"),(F24))))</formula>
    </cfRule>
  </conditionalFormatting>
  <conditionalFormatting sqref="F24 D25 E26:F26">
    <cfRule type="containsText" dxfId="1" priority="631" operator="containsText" text="CHE-1262">
      <formula>NOT(ISERROR(SEARCH(("CHE-1262"),(F24))))</formula>
    </cfRule>
  </conditionalFormatting>
  <conditionalFormatting sqref="F24 D25 E26:F26">
    <cfRule type="containsText" dxfId="1" priority="632" operator="containsText" text="[NIM]">
      <formula>NOT(ISERROR(SEARCH(("[NIM]"),(F24))))</formula>
    </cfRule>
  </conditionalFormatting>
  <conditionalFormatting sqref="F24 D25 E26:F26">
    <cfRule type="containsText" dxfId="1" priority="633" operator="containsText" text="[GR]">
      <formula>NOT(ISERROR(SEARCH(("[GR]"),(F24))))</formula>
    </cfRule>
  </conditionalFormatting>
  <conditionalFormatting sqref="F24 D25 E26:F26">
    <cfRule type="containsText" dxfId="3" priority="634" operator="containsText" text="BAN">
      <formula>NOT(ISERROR(SEARCH(("BAN"),(F24))))</formula>
    </cfRule>
  </conditionalFormatting>
  <conditionalFormatting sqref="F24 D25 E26:F26">
    <cfRule type="containsText" dxfId="1" priority="635" operator="containsText" text="[BSH]">
      <formula>NOT(ISERROR(SEARCH(("[BSH]"),(F24))))</formula>
    </cfRule>
  </conditionalFormatting>
  <conditionalFormatting sqref="F24 D25 E26:F26">
    <cfRule type="containsText" dxfId="1" priority="636" operator="containsText" text="[EH]">
      <formula>NOT(ISERROR(SEARCH(("[EH]"),(F24))))</formula>
    </cfRule>
  </conditionalFormatting>
  <conditionalFormatting sqref="F24 D25 E26:F26">
    <cfRule type="containsText" dxfId="1" priority="637" operator="containsText" text="[RUM]">
      <formula>NOT(ISERROR(SEARCH(("[RUM]"),(F24))))</formula>
    </cfRule>
  </conditionalFormatting>
  <conditionalFormatting sqref="F24 D25 E26:F26">
    <cfRule type="containsText" dxfId="3" priority="638" operator="containsText" text="[ECO]">
      <formula>NOT(ISERROR(SEARCH(("[ECO]"),(F24))))</formula>
    </cfRule>
  </conditionalFormatting>
  <conditionalFormatting sqref="F24 D25 E26:F26">
    <cfRule type="containsText" dxfId="1" priority="639" operator="containsText" text="[MAH]">
      <formula>NOT(ISERROR(SEARCH(("[MAH]"),(F24))))</formula>
    </cfRule>
  </conditionalFormatting>
  <conditionalFormatting sqref="F24 D25 E26:F26">
    <cfRule type="containsText" dxfId="1" priority="640" operator="containsText" text="[DD]">
      <formula>NOT(ISERROR(SEARCH(("[DD]"),(F24))))</formula>
    </cfRule>
  </conditionalFormatting>
  <conditionalFormatting sqref="F24 D25 E26:F26">
    <cfRule type="containsText" dxfId="1" priority="641" operator="containsText" text="[JI]">
      <formula>NOT(ISERROR(SEARCH(("[JI]"),(F24))))</formula>
    </cfRule>
  </conditionalFormatting>
  <conditionalFormatting sqref="D23 F24 D25 E26:F26">
    <cfRule type="containsText" dxfId="1" priority="642" operator="containsText" text="[IFF]">
      <formula>NOT(ISERROR(SEARCH(("[IFF]"),(D23))))</formula>
    </cfRule>
  </conditionalFormatting>
  <conditionalFormatting sqref="F24 D25 E26:F26">
    <cfRule type="containsText" dxfId="1" priority="643" operator="containsText" text="[NEW1]">
      <formula>NOT(ISERROR(SEARCH(("[NEW1]"),(F24))))</formula>
    </cfRule>
  </conditionalFormatting>
  <conditionalFormatting sqref="F24 D25 E26:F26">
    <cfRule type="containsText" dxfId="1" priority="644" operator="containsText" text="[AIM]">
      <formula>NOT(ISERROR(SEARCH(("[AIM]"),(F24))))</formula>
    </cfRule>
  </conditionalFormatting>
  <conditionalFormatting sqref="F24 D25 E26:F26">
    <cfRule type="containsText" dxfId="1" priority="645" operator="containsText" text="[MAH]">
      <formula>NOT(ISERROR(SEARCH(("[MAH]"),(F24))))</formula>
    </cfRule>
  </conditionalFormatting>
  <conditionalFormatting sqref="D23">
    <cfRule type="containsText" dxfId="1" priority="646" operator="containsText" text="[KIM]">
      <formula>NOT(ISERROR(SEARCH(("[KIM]"),(D23))))</formula>
    </cfRule>
  </conditionalFormatting>
  <conditionalFormatting sqref="D23">
    <cfRule type="containsText" dxfId="1" priority="647" operator="containsText" text="[AT]">
      <formula>NOT(ISERROR(SEARCH(("[AT]"),(D23))))</formula>
    </cfRule>
  </conditionalFormatting>
  <conditionalFormatting sqref="D23">
    <cfRule type="containsText" dxfId="1" priority="648" operator="containsText" text="[MKS]">
      <formula>NOT(ISERROR(SEARCH(("[MKS]"),(D23))))</formula>
    </cfRule>
  </conditionalFormatting>
  <conditionalFormatting sqref="D23">
    <cfRule type="containsText" dxfId="1" priority="649" operator="containsText" text="[DMA]">
      <formula>NOT(ISERROR(SEARCH(("[DMA]"),(D23))))</formula>
    </cfRule>
  </conditionalFormatting>
  <conditionalFormatting sqref="D23">
    <cfRule type="containsText" dxfId="1" priority="650" operator="containsText" text="[JC]">
      <formula>NOT(ISERROR(SEARCH(("[JC]"),(D23))))</formula>
    </cfRule>
  </conditionalFormatting>
  <conditionalFormatting sqref="D23">
    <cfRule type="containsText" dxfId="1" priority="651" operator="containsText" text="[PRC]">
      <formula>NOT(ISERROR(SEARCH(("[PRC]"),(D23))))</formula>
    </cfRule>
  </conditionalFormatting>
  <conditionalFormatting sqref="I26">
    <cfRule type="containsText" dxfId="3" priority="652" operator="containsText" text="ENG">
      <formula>NOT(ISERROR(SEARCH(("ENG"),(I26))))</formula>
    </cfRule>
  </conditionalFormatting>
  <conditionalFormatting sqref="I26">
    <cfRule type="containsText" dxfId="1" priority="653" operator="containsText" text="[MAR]">
      <formula>NOT(ISERROR(SEARCH(("[MAR]"),(I26))))</formula>
    </cfRule>
  </conditionalFormatting>
  <conditionalFormatting sqref="I26">
    <cfRule type="containsText" dxfId="1" priority="654" operator="containsText" text="[SKC]">
      <formula>NOT(ISERROR(SEARCH(("[SKC]"),(I26))))</formula>
    </cfRule>
  </conditionalFormatting>
  <conditionalFormatting sqref="I26">
    <cfRule type="containsText" dxfId="1" priority="655" operator="containsText" text="CHE-1262">
      <formula>NOT(ISERROR(SEARCH(("CHE-1262"),(I26))))</formula>
    </cfRule>
  </conditionalFormatting>
  <conditionalFormatting sqref="I26">
    <cfRule type="containsText" dxfId="1" priority="656" operator="containsText" text="[NIM]">
      <formula>NOT(ISERROR(SEARCH(("[NIM]"),(I26))))</formula>
    </cfRule>
  </conditionalFormatting>
  <conditionalFormatting sqref="I26">
    <cfRule type="containsText" dxfId="1" priority="657" operator="containsText" text="[GR]">
      <formula>NOT(ISERROR(SEARCH(("[GR]"),(I26))))</formula>
    </cfRule>
  </conditionalFormatting>
  <conditionalFormatting sqref="I26">
    <cfRule type="containsText" dxfId="3" priority="658" operator="containsText" text="BAN">
      <formula>NOT(ISERROR(SEARCH(("BAN"),(I26))))</formula>
    </cfRule>
  </conditionalFormatting>
  <conditionalFormatting sqref="I26">
    <cfRule type="containsText" dxfId="1" priority="659" operator="containsText" text="[BSH]">
      <formula>NOT(ISERROR(SEARCH(("[BSH]"),(I26))))</formula>
    </cfRule>
  </conditionalFormatting>
  <conditionalFormatting sqref="I26">
    <cfRule type="containsText" dxfId="1" priority="660" operator="containsText" text="[EH]">
      <formula>NOT(ISERROR(SEARCH(("[EH]"),(I26))))</formula>
    </cfRule>
  </conditionalFormatting>
  <conditionalFormatting sqref="I26">
    <cfRule type="containsText" dxfId="1" priority="661" operator="containsText" text="[RUM]">
      <formula>NOT(ISERROR(SEARCH(("[RUM]"),(I26))))</formula>
    </cfRule>
  </conditionalFormatting>
  <conditionalFormatting sqref="I26">
    <cfRule type="containsText" dxfId="3" priority="662" operator="containsText" text="[ECO]">
      <formula>NOT(ISERROR(SEARCH(("[ECO]"),(I26))))</formula>
    </cfRule>
  </conditionalFormatting>
  <conditionalFormatting sqref="I26">
    <cfRule type="containsText" dxfId="1" priority="663" operator="containsText" text="[MAH]">
      <formula>NOT(ISERROR(SEARCH(("[MAH]"),(I26))))</formula>
    </cfRule>
  </conditionalFormatting>
  <conditionalFormatting sqref="I26">
    <cfRule type="containsText" dxfId="1" priority="664" operator="containsText" text="[DD]">
      <formula>NOT(ISERROR(SEARCH(("[DD]"),(I26))))</formula>
    </cfRule>
  </conditionalFormatting>
  <conditionalFormatting sqref="I26">
    <cfRule type="containsText" dxfId="1" priority="665" operator="containsText" text="[JI]">
      <formula>NOT(ISERROR(SEARCH(("[JI]"),(I26))))</formula>
    </cfRule>
  </conditionalFormatting>
  <conditionalFormatting sqref="I26">
    <cfRule type="containsText" dxfId="1" priority="666" operator="containsText" text="[KIM]">
      <formula>NOT(ISERROR(SEARCH(("[KIM]"),(I26))))</formula>
    </cfRule>
  </conditionalFormatting>
  <conditionalFormatting sqref="I26">
    <cfRule type="containsText" dxfId="1" priority="667" operator="containsText" text="[AU]">
      <formula>NOT(ISERROR(SEARCH(("[AU]"),(I26))))</formula>
    </cfRule>
  </conditionalFormatting>
  <conditionalFormatting sqref="I26">
    <cfRule type="containsText" dxfId="1" priority="668" operator="containsText" text="[IFF]">
      <formula>NOT(ISERROR(SEARCH(("[IFF]"),(I26))))</formula>
    </cfRule>
  </conditionalFormatting>
  <conditionalFormatting sqref="I26">
    <cfRule type="containsText" dxfId="1" priority="669" operator="containsText" text="[AT]">
      <formula>NOT(ISERROR(SEARCH(("[AT]"),(I26))))</formula>
    </cfRule>
  </conditionalFormatting>
  <conditionalFormatting sqref="I26">
    <cfRule type="containsText" dxfId="1" priority="670" operator="containsText" text="[NEW1]">
      <formula>NOT(ISERROR(SEARCH(("[NEW1]"),(I26))))</formula>
    </cfRule>
  </conditionalFormatting>
  <conditionalFormatting sqref="I26">
    <cfRule type="containsText" dxfId="1" priority="671" operator="containsText" text="[MKS]">
      <formula>NOT(ISERROR(SEARCH(("[MKS]"),(I26))))</formula>
    </cfRule>
  </conditionalFormatting>
  <conditionalFormatting sqref="I26">
    <cfRule type="containsText" dxfId="1" priority="672" operator="containsText" text="[DMA]">
      <formula>NOT(ISERROR(SEARCH(("[DMA]"),(I26))))</formula>
    </cfRule>
  </conditionalFormatting>
  <conditionalFormatting sqref="I26">
    <cfRule type="containsText" dxfId="1" priority="673" operator="containsText" text="[NIS]">
      <formula>NOT(ISERROR(SEARCH(("[NIS]"),(I26))))</formula>
    </cfRule>
  </conditionalFormatting>
  <conditionalFormatting sqref="I26">
    <cfRule type="containsText" dxfId="1" priority="674" operator="containsText" text="[AIM]">
      <formula>NOT(ISERROR(SEARCH(("[AIM]"),(I26))))</formula>
    </cfRule>
  </conditionalFormatting>
  <conditionalFormatting sqref="I26">
    <cfRule type="containsText" dxfId="1" priority="675" operator="containsText" text="[JC]">
      <formula>NOT(ISERROR(SEARCH(("[JC]"),(I26))))</formula>
    </cfRule>
  </conditionalFormatting>
  <conditionalFormatting sqref="I26">
    <cfRule type="containsText" dxfId="1" priority="676" operator="containsText" text="[FNN]">
      <formula>NOT(ISERROR(SEARCH(("[FNN]"),(I26))))</formula>
    </cfRule>
  </conditionalFormatting>
  <conditionalFormatting sqref="I26">
    <cfRule type="containsText" dxfId="1" priority="677" operator="containsText" text="[PRC]">
      <formula>NOT(ISERROR(SEARCH(("[PRC]"),(I26))))</formula>
    </cfRule>
  </conditionalFormatting>
  <conditionalFormatting sqref="F15 H15">
    <cfRule type="containsText" dxfId="3" priority="678" operator="containsText" text="ENG">
      <formula>NOT(ISERROR(SEARCH(("ENG"),(F15))))</formula>
    </cfRule>
  </conditionalFormatting>
  <conditionalFormatting sqref="F15 H15">
    <cfRule type="containsText" dxfId="1" priority="679" operator="containsText" text="[MAR]">
      <formula>NOT(ISERROR(SEARCH(("[MAR]"),(F15))))</formula>
    </cfRule>
  </conditionalFormatting>
  <conditionalFormatting sqref="F15 H15">
    <cfRule type="containsText" dxfId="1" priority="680" operator="containsText" text="[SKC]">
      <formula>NOT(ISERROR(SEARCH(("[SKC]"),(F15))))</formula>
    </cfRule>
  </conditionalFormatting>
  <conditionalFormatting sqref="F15 H15">
    <cfRule type="containsText" dxfId="1" priority="681" operator="containsText" text="CHE-1262">
      <formula>NOT(ISERROR(SEARCH(("CHE-1262"),(F15))))</formula>
    </cfRule>
  </conditionalFormatting>
  <conditionalFormatting sqref="F15 H15">
    <cfRule type="containsText" dxfId="1" priority="682" operator="containsText" text="[NIM]">
      <formula>NOT(ISERROR(SEARCH(("[NIM]"),(F15))))</formula>
    </cfRule>
  </conditionalFormatting>
  <conditionalFormatting sqref="F15 H15">
    <cfRule type="containsText" dxfId="1" priority="683" operator="containsText" text="[GR]">
      <formula>NOT(ISERROR(SEARCH(("[GR]"),(F15))))</formula>
    </cfRule>
  </conditionalFormatting>
  <conditionalFormatting sqref="F15 H15">
    <cfRule type="containsText" dxfId="3" priority="684" operator="containsText" text="BAN">
      <formula>NOT(ISERROR(SEARCH(("BAN"),(F15))))</formula>
    </cfRule>
  </conditionalFormatting>
  <conditionalFormatting sqref="F15 H15">
    <cfRule type="containsText" dxfId="1" priority="685" operator="containsText" text="[BSH]">
      <formula>NOT(ISERROR(SEARCH(("[BSH]"),(F15))))</formula>
    </cfRule>
  </conditionalFormatting>
  <conditionalFormatting sqref="F15 H15">
    <cfRule type="containsText" dxfId="1" priority="686" operator="containsText" text="[EH]">
      <formula>NOT(ISERROR(SEARCH(("[EH]"),(F15))))</formula>
    </cfRule>
  </conditionalFormatting>
  <conditionalFormatting sqref="F15 H15">
    <cfRule type="containsText" dxfId="1" priority="687" operator="containsText" text="[RUM]">
      <formula>NOT(ISERROR(SEARCH(("[RUM]"),(F15))))</formula>
    </cfRule>
  </conditionalFormatting>
  <conditionalFormatting sqref="F15 H15">
    <cfRule type="containsText" dxfId="3" priority="688" operator="containsText" text="[ECO]">
      <formula>NOT(ISERROR(SEARCH(("[ECO]"),(F15))))</formula>
    </cfRule>
  </conditionalFormatting>
  <conditionalFormatting sqref="F15 H15">
    <cfRule type="containsText" dxfId="1" priority="689" operator="containsText" text="[MAH]">
      <formula>NOT(ISERROR(SEARCH(("[MAH]"),(F15))))</formula>
    </cfRule>
  </conditionalFormatting>
  <conditionalFormatting sqref="F15 H15">
    <cfRule type="containsText" dxfId="1" priority="690" operator="containsText" text="[DD]">
      <formula>NOT(ISERROR(SEARCH(("[DD]"),(F15))))</formula>
    </cfRule>
  </conditionalFormatting>
  <conditionalFormatting sqref="F15 H15">
    <cfRule type="containsText" dxfId="1" priority="691" operator="containsText" text="[JI]">
      <formula>NOT(ISERROR(SEARCH(("[JI]"),(F15))))</formula>
    </cfRule>
  </conditionalFormatting>
  <conditionalFormatting sqref="F15 H15">
    <cfRule type="containsText" dxfId="1" priority="692" operator="containsText" text="[KIM]">
      <formula>NOT(ISERROR(SEARCH(("[KIM]"),(F15))))</formula>
    </cfRule>
  </conditionalFormatting>
  <conditionalFormatting sqref="F15 H15">
    <cfRule type="containsText" dxfId="1" priority="693" operator="containsText" text="[AU]">
      <formula>NOT(ISERROR(SEARCH(("[AU]"),(F15))))</formula>
    </cfRule>
  </conditionalFormatting>
  <conditionalFormatting sqref="F15 H15">
    <cfRule type="containsText" dxfId="1" priority="694" operator="containsText" text="[IFF]">
      <formula>NOT(ISERROR(SEARCH(("[IFF]"),(F15))))</formula>
    </cfRule>
  </conditionalFormatting>
  <conditionalFormatting sqref="F15 H15">
    <cfRule type="containsText" dxfId="1" priority="695" operator="containsText" text="[AT]">
      <formula>NOT(ISERROR(SEARCH(("[AT]"),(F15))))</formula>
    </cfRule>
  </conditionalFormatting>
  <conditionalFormatting sqref="F15 H15">
    <cfRule type="containsText" dxfId="1" priority="696" operator="containsText" text="[NEW1]">
      <formula>NOT(ISERROR(SEARCH(("[NEW1]"),(F15))))</formula>
    </cfRule>
  </conditionalFormatting>
  <conditionalFormatting sqref="F15 H15">
    <cfRule type="containsText" dxfId="1" priority="697" operator="containsText" text="[MKS]">
      <formula>NOT(ISERROR(SEARCH(("[MKS]"),(F15))))</formula>
    </cfRule>
  </conditionalFormatting>
  <conditionalFormatting sqref="F15 H15">
    <cfRule type="containsText" dxfId="1" priority="698" operator="containsText" text="[DMA]">
      <formula>NOT(ISERROR(SEARCH(("[DMA]"),(F15))))</formula>
    </cfRule>
  </conditionalFormatting>
  <conditionalFormatting sqref="F15 H15">
    <cfRule type="containsText" dxfId="1" priority="699" operator="containsText" text="[NIS]">
      <formula>NOT(ISERROR(SEARCH(("[NIS]"),(F15))))</formula>
    </cfRule>
  </conditionalFormatting>
  <conditionalFormatting sqref="F15 H15">
    <cfRule type="containsText" dxfId="1" priority="700" operator="containsText" text="[AIM]">
      <formula>NOT(ISERROR(SEARCH(("[AIM]"),(F15))))</formula>
    </cfRule>
  </conditionalFormatting>
  <conditionalFormatting sqref="F15 H15">
    <cfRule type="containsText" dxfId="1" priority="701" operator="containsText" text="[JC]">
      <formula>NOT(ISERROR(SEARCH(("[JC]"),(F15))))</formula>
    </cfRule>
  </conditionalFormatting>
  <conditionalFormatting sqref="F15 H15">
    <cfRule type="containsText" dxfId="1" priority="702" operator="containsText" text="[FNN]">
      <formula>NOT(ISERROR(SEARCH(("[FNN]"),(F15))))</formula>
    </cfRule>
  </conditionalFormatting>
  <conditionalFormatting sqref="F15 H15">
    <cfRule type="containsText" dxfId="1" priority="703" operator="containsText" text="[PRC]">
      <formula>NOT(ISERROR(SEARCH(("[PRC]"),(F15))))</formula>
    </cfRule>
  </conditionalFormatting>
  <conditionalFormatting sqref="E22">
    <cfRule type="containsText" dxfId="1" priority="704" operator="containsText" text="[GR]">
      <formula>NOT(ISERROR(SEARCH(("[GR]"),(E22))))</formula>
    </cfRule>
  </conditionalFormatting>
  <conditionalFormatting sqref="E22">
    <cfRule type="containsText" dxfId="1" priority="705" operator="containsText" text="[KIM]">
      <formula>NOT(ISERROR(SEARCH(("[KIM]"),(E22))))</formula>
    </cfRule>
  </conditionalFormatting>
  <conditionalFormatting sqref="E22">
    <cfRule type="containsText" dxfId="1" priority="706" operator="containsText" text="[IFF]">
      <formula>NOT(ISERROR(SEARCH(("[IFF]"),(E22))))</formula>
    </cfRule>
  </conditionalFormatting>
  <conditionalFormatting sqref="E22">
    <cfRule type="containsText" dxfId="1" priority="707" operator="containsText" text="[AT]">
      <formula>NOT(ISERROR(SEARCH(("[AT]"),(E22))))</formula>
    </cfRule>
  </conditionalFormatting>
  <conditionalFormatting sqref="E22">
    <cfRule type="containsText" dxfId="1" priority="708" operator="containsText" text="[NEW1]">
      <formula>NOT(ISERROR(SEARCH(("[NEW1]"),(E22))))</formula>
    </cfRule>
  </conditionalFormatting>
  <conditionalFormatting sqref="E22">
    <cfRule type="containsText" dxfId="1" priority="709" operator="containsText" text="[MKS]">
      <formula>NOT(ISERROR(SEARCH(("[MKS]"),(E22))))</formula>
    </cfRule>
  </conditionalFormatting>
  <conditionalFormatting sqref="E22">
    <cfRule type="containsText" dxfId="1" priority="710" operator="containsText" text="[DMA]">
      <formula>NOT(ISERROR(SEARCH(("[DMA]"),(E22))))</formula>
    </cfRule>
  </conditionalFormatting>
  <conditionalFormatting sqref="E22">
    <cfRule type="containsText" dxfId="1" priority="711" operator="containsText" text="[JC]">
      <formula>NOT(ISERROR(SEARCH(("[JC]"),(E22))))</formula>
    </cfRule>
  </conditionalFormatting>
  <conditionalFormatting sqref="E22">
    <cfRule type="containsText" dxfId="1" priority="712" operator="containsText" text="[FNN]">
      <formula>NOT(ISERROR(SEARCH(("[FNN]"),(E22))))</formula>
    </cfRule>
  </conditionalFormatting>
  <conditionalFormatting sqref="E22">
    <cfRule type="containsText" dxfId="1" priority="713" operator="containsText" text="[PRC]">
      <formula>NOT(ISERROR(SEARCH(("[PRC]"),(E22))))</formula>
    </cfRule>
  </conditionalFormatting>
  <conditionalFormatting sqref="E22">
    <cfRule type="containsText" dxfId="3" priority="714" operator="containsText" text="ENG">
      <formula>NOT(ISERROR(SEARCH(("ENG"),(E22))))</formula>
    </cfRule>
  </conditionalFormatting>
  <conditionalFormatting sqref="E22">
    <cfRule type="containsText" dxfId="1" priority="715" operator="containsText" text="[MAR]">
      <formula>NOT(ISERROR(SEARCH(("[MAR]"),(E22))))</formula>
    </cfRule>
  </conditionalFormatting>
  <conditionalFormatting sqref="E22">
    <cfRule type="containsText" dxfId="1" priority="716" operator="containsText" text="[SKC]">
      <formula>NOT(ISERROR(SEARCH(("[SKC]"),(E22))))</formula>
    </cfRule>
  </conditionalFormatting>
  <conditionalFormatting sqref="E22">
    <cfRule type="containsText" dxfId="1" priority="717" operator="containsText" text="CHE-1262">
      <formula>NOT(ISERROR(SEARCH(("CHE-1262"),(E22))))</formula>
    </cfRule>
  </conditionalFormatting>
  <conditionalFormatting sqref="E22">
    <cfRule type="containsText" dxfId="1" priority="718" operator="containsText" text="[NIM]">
      <formula>NOT(ISERROR(SEARCH(("[NIM]"),(E22))))</formula>
    </cfRule>
  </conditionalFormatting>
  <conditionalFormatting sqref="E22">
    <cfRule type="containsText" dxfId="3" priority="719" operator="containsText" text="BAN">
      <formula>NOT(ISERROR(SEARCH(("BAN"),(E22))))</formula>
    </cfRule>
  </conditionalFormatting>
  <conditionalFormatting sqref="E22">
    <cfRule type="containsText" dxfId="1" priority="720" operator="containsText" text="[BSH]">
      <formula>NOT(ISERROR(SEARCH(("[BSH]"),(E22))))</formula>
    </cfRule>
  </conditionalFormatting>
  <conditionalFormatting sqref="E22">
    <cfRule type="containsText" dxfId="1" priority="721" operator="containsText" text="[EH]">
      <formula>NOT(ISERROR(SEARCH(("[EH]"),(E22))))</formula>
    </cfRule>
  </conditionalFormatting>
  <conditionalFormatting sqref="E22">
    <cfRule type="containsText" dxfId="1" priority="722" operator="containsText" text="[RUM]">
      <formula>NOT(ISERROR(SEARCH(("[RUM]"),(E22))))</formula>
    </cfRule>
  </conditionalFormatting>
  <conditionalFormatting sqref="E22">
    <cfRule type="containsText" dxfId="3" priority="723" operator="containsText" text="[ECO]">
      <formula>NOT(ISERROR(SEARCH(("[ECO]"),(E22))))</formula>
    </cfRule>
  </conditionalFormatting>
  <conditionalFormatting sqref="E22">
    <cfRule type="containsText" dxfId="1" priority="724" operator="containsText" text="[MAH]">
      <formula>NOT(ISERROR(SEARCH(("[MAH]"),(E22))))</formula>
    </cfRule>
  </conditionalFormatting>
  <conditionalFormatting sqref="E22">
    <cfRule type="containsText" dxfId="1" priority="725" operator="containsText" text="[DD]">
      <formula>NOT(ISERROR(SEARCH(("[DD]"),(E22))))</formula>
    </cfRule>
  </conditionalFormatting>
  <conditionalFormatting sqref="E22">
    <cfRule type="containsText" dxfId="1" priority="726" operator="containsText" text="[JI]">
      <formula>NOT(ISERROR(SEARCH(("[JI]"),(E22))))</formula>
    </cfRule>
  </conditionalFormatting>
  <conditionalFormatting sqref="E22">
    <cfRule type="containsText" dxfId="1" priority="727" operator="containsText" text="[AU]">
      <formula>NOT(ISERROR(SEARCH(("[AU]"),(E22))))</formula>
    </cfRule>
  </conditionalFormatting>
  <conditionalFormatting sqref="E22">
    <cfRule type="containsText" dxfId="1" priority="728" operator="containsText" text="[NIS]">
      <formula>NOT(ISERROR(SEARCH(("[NIS]"),(E22))))</formula>
    </cfRule>
  </conditionalFormatting>
  <conditionalFormatting sqref="E22">
    <cfRule type="containsText" dxfId="1" priority="729" operator="containsText" text="[AIM]">
      <formula>NOT(ISERROR(SEARCH(("[AIM]"),(E22))))</formula>
    </cfRule>
  </conditionalFormatting>
  <conditionalFormatting sqref="I32">
    <cfRule type="containsText" dxfId="3" priority="730" operator="containsText" text="ENG">
      <formula>NOT(ISERROR(SEARCH(("ENG"),(I32))))</formula>
    </cfRule>
  </conditionalFormatting>
  <conditionalFormatting sqref="I32">
    <cfRule type="containsText" dxfId="1" priority="731" operator="containsText" text="[MAR]">
      <formula>NOT(ISERROR(SEARCH(("[MAR]"),(I32))))</formula>
    </cfRule>
  </conditionalFormatting>
  <conditionalFormatting sqref="I32">
    <cfRule type="containsText" dxfId="1" priority="732" operator="containsText" text="[SKC]">
      <formula>NOT(ISERROR(SEARCH(("[SKC]"),(I32))))</formula>
    </cfRule>
  </conditionalFormatting>
  <conditionalFormatting sqref="I32">
    <cfRule type="containsText" dxfId="1" priority="733" operator="containsText" text="CHE-1262">
      <formula>NOT(ISERROR(SEARCH(("CHE-1262"),(I32))))</formula>
    </cfRule>
  </conditionalFormatting>
  <conditionalFormatting sqref="I32">
    <cfRule type="containsText" dxfId="1" priority="734" operator="containsText" text="[NIM]">
      <formula>NOT(ISERROR(SEARCH(("[NIM]"),(I32))))</formula>
    </cfRule>
  </conditionalFormatting>
  <conditionalFormatting sqref="I32">
    <cfRule type="containsText" dxfId="1" priority="735" operator="containsText" text="[GR]">
      <formula>NOT(ISERROR(SEARCH(("[GR]"),(I32))))</formula>
    </cfRule>
  </conditionalFormatting>
  <conditionalFormatting sqref="I32">
    <cfRule type="containsText" dxfId="3" priority="736" operator="containsText" text="BAN">
      <formula>NOT(ISERROR(SEARCH(("BAN"),(I32))))</formula>
    </cfRule>
  </conditionalFormatting>
  <conditionalFormatting sqref="I32">
    <cfRule type="containsText" dxfId="1" priority="737" operator="containsText" text="[BSH]">
      <formula>NOT(ISERROR(SEARCH(("[BSH]"),(I32))))</formula>
    </cfRule>
  </conditionalFormatting>
  <conditionalFormatting sqref="I32">
    <cfRule type="containsText" dxfId="1" priority="738" operator="containsText" text="[EH]">
      <formula>NOT(ISERROR(SEARCH(("[EH]"),(I32))))</formula>
    </cfRule>
  </conditionalFormatting>
  <conditionalFormatting sqref="I32">
    <cfRule type="containsText" dxfId="1" priority="739" operator="containsText" text="[RUM]">
      <formula>NOT(ISERROR(SEARCH(("[RUM]"),(I32))))</formula>
    </cfRule>
  </conditionalFormatting>
  <conditionalFormatting sqref="I32">
    <cfRule type="containsText" dxfId="3" priority="740" operator="containsText" text="[ECO]">
      <formula>NOT(ISERROR(SEARCH(("[ECO]"),(I32))))</formula>
    </cfRule>
  </conditionalFormatting>
  <conditionalFormatting sqref="I32">
    <cfRule type="containsText" dxfId="1" priority="741" operator="containsText" text="[MAH]">
      <formula>NOT(ISERROR(SEARCH(("[MAH]"),(I32))))</formula>
    </cfRule>
  </conditionalFormatting>
  <conditionalFormatting sqref="I32">
    <cfRule type="containsText" dxfId="1" priority="742" operator="containsText" text="[DD]">
      <formula>NOT(ISERROR(SEARCH(("[DD]"),(I32))))</formula>
    </cfRule>
  </conditionalFormatting>
  <conditionalFormatting sqref="I32">
    <cfRule type="containsText" dxfId="1" priority="743" operator="containsText" text="[JI]">
      <formula>NOT(ISERROR(SEARCH(("[JI]"),(I32))))</formula>
    </cfRule>
  </conditionalFormatting>
  <conditionalFormatting sqref="I32">
    <cfRule type="containsText" dxfId="1" priority="744" operator="containsText" text="[KIM]">
      <formula>NOT(ISERROR(SEARCH(("[KIM]"),(I32))))</formula>
    </cfRule>
  </conditionalFormatting>
  <conditionalFormatting sqref="I32">
    <cfRule type="containsText" dxfId="1" priority="745" operator="containsText" text="[AU]">
      <formula>NOT(ISERROR(SEARCH(("[AU]"),(I32))))</formula>
    </cfRule>
  </conditionalFormatting>
  <conditionalFormatting sqref="I32">
    <cfRule type="containsText" dxfId="1" priority="746" operator="containsText" text="[IFF]">
      <formula>NOT(ISERROR(SEARCH(("[IFF]"),(I32))))</formula>
    </cfRule>
  </conditionalFormatting>
  <conditionalFormatting sqref="I32">
    <cfRule type="containsText" dxfId="1" priority="747" operator="containsText" text="[AT]">
      <formula>NOT(ISERROR(SEARCH(("[AT]"),(I32))))</formula>
    </cfRule>
  </conditionalFormatting>
  <conditionalFormatting sqref="I32">
    <cfRule type="containsText" dxfId="1" priority="748" operator="containsText" text="[NEW1]">
      <formula>NOT(ISERROR(SEARCH(("[NEW1]"),(I32))))</formula>
    </cfRule>
  </conditionalFormatting>
  <conditionalFormatting sqref="I32">
    <cfRule type="containsText" dxfId="1" priority="749" operator="containsText" text="[MKS]">
      <formula>NOT(ISERROR(SEARCH(("[MKS]"),(I32))))</formula>
    </cfRule>
  </conditionalFormatting>
  <conditionalFormatting sqref="I32">
    <cfRule type="containsText" dxfId="1" priority="750" operator="containsText" text="[DMA]">
      <formula>NOT(ISERROR(SEARCH(("[DMA]"),(I32))))</formula>
    </cfRule>
  </conditionalFormatting>
  <conditionalFormatting sqref="I32">
    <cfRule type="containsText" dxfId="1" priority="751" operator="containsText" text="[NIS]">
      <formula>NOT(ISERROR(SEARCH(("[NIS]"),(I32))))</formula>
    </cfRule>
  </conditionalFormatting>
  <conditionalFormatting sqref="I32">
    <cfRule type="containsText" dxfId="1" priority="752" operator="containsText" text="[AIM]">
      <formula>NOT(ISERROR(SEARCH(("[AIM]"),(I32))))</formula>
    </cfRule>
  </conditionalFormatting>
  <conditionalFormatting sqref="I32">
    <cfRule type="containsText" dxfId="1" priority="753" operator="containsText" text="[JC]">
      <formula>NOT(ISERROR(SEARCH(("[JC]"),(I32))))</formula>
    </cfRule>
  </conditionalFormatting>
  <conditionalFormatting sqref="I32">
    <cfRule type="containsText" dxfId="1" priority="754" operator="containsText" text="[FNN]">
      <formula>NOT(ISERROR(SEARCH(("[FNN]"),(I32))))</formula>
    </cfRule>
  </conditionalFormatting>
  <conditionalFormatting sqref="F43">
    <cfRule type="containsText" dxfId="3" priority="755" operator="containsText" text="ENG">
      <formula>NOT(ISERROR(SEARCH(("ENG"),(F43))))</formula>
    </cfRule>
  </conditionalFormatting>
  <conditionalFormatting sqref="F43">
    <cfRule type="containsText" dxfId="1" priority="756" operator="containsText" text="CHE-1262">
      <formula>NOT(ISERROR(SEARCH(("CHE-1262"),(F43))))</formula>
    </cfRule>
  </conditionalFormatting>
  <conditionalFormatting sqref="F43">
    <cfRule type="containsText" dxfId="1" priority="757" operator="containsText" text="[KIM]">
      <formula>NOT(ISERROR(SEARCH(("[KIM]"),(F43))))</formula>
    </cfRule>
  </conditionalFormatting>
  <conditionalFormatting sqref="F43">
    <cfRule type="containsText" dxfId="1" priority="758" operator="containsText" text="[AU]">
      <formula>NOT(ISERROR(SEARCH(("[AU]"),(F43))))</formula>
    </cfRule>
  </conditionalFormatting>
  <conditionalFormatting sqref="F43">
    <cfRule type="containsText" dxfId="1" priority="759" operator="containsText" text="[IFF]">
      <formula>NOT(ISERROR(SEARCH(("[IFF]"),(F43))))</formula>
    </cfRule>
  </conditionalFormatting>
  <conditionalFormatting sqref="F43">
    <cfRule type="containsText" dxfId="1" priority="760" operator="containsText" text="[AT]">
      <formula>NOT(ISERROR(SEARCH(("[AT]"),(F43))))</formula>
    </cfRule>
  </conditionalFormatting>
  <conditionalFormatting sqref="F43">
    <cfRule type="containsText" dxfId="1" priority="761" operator="containsText" text="[NEW1]">
      <formula>NOT(ISERROR(SEARCH(("[NEW1]"),(F43))))</formula>
    </cfRule>
  </conditionalFormatting>
  <conditionalFormatting sqref="F43">
    <cfRule type="containsText" dxfId="1" priority="762" operator="containsText" text="[MKS]">
      <formula>NOT(ISERROR(SEARCH(("[MKS]"),(F43))))</formula>
    </cfRule>
  </conditionalFormatting>
  <conditionalFormatting sqref="F43">
    <cfRule type="containsText" dxfId="1" priority="763" operator="containsText" text="[DMA]">
      <formula>NOT(ISERROR(SEARCH(("[DMA]"),(F43))))</formula>
    </cfRule>
  </conditionalFormatting>
  <conditionalFormatting sqref="F43">
    <cfRule type="containsText" dxfId="1" priority="764" operator="containsText" text="[NIS]">
      <formula>NOT(ISERROR(SEARCH(("[NIS]"),(F43))))</formula>
    </cfRule>
  </conditionalFormatting>
  <conditionalFormatting sqref="F43">
    <cfRule type="containsText" dxfId="1" priority="765" operator="containsText" text="[JC]">
      <formula>NOT(ISERROR(SEARCH(("[JC]"),(F43))))</formula>
    </cfRule>
  </conditionalFormatting>
  <conditionalFormatting sqref="F43">
    <cfRule type="containsText" dxfId="1" priority="766" operator="containsText" text="[FNN]">
      <formula>NOT(ISERROR(SEARCH(("[FNN]"),(F43))))</formula>
    </cfRule>
  </conditionalFormatting>
  <conditionalFormatting sqref="F43">
    <cfRule type="containsText" dxfId="1" priority="767" operator="containsText" text="[PRC]">
      <formula>NOT(ISERROR(SEARCH(("[PRC]"),(F43))))</formula>
    </cfRule>
  </conditionalFormatting>
  <conditionalFormatting sqref="D44">
    <cfRule type="containsText" dxfId="2" priority="768" operator="containsText" text="[GR]">
      <formula>NOT(ISERROR(SEARCH(("[GR]"),(D44))))</formula>
    </cfRule>
  </conditionalFormatting>
  <conditionalFormatting sqref="D44">
    <cfRule type="containsText" dxfId="4" priority="769" operator="containsText" text="[NEW1]">
      <formula>NOT(ISERROR(SEARCH(("[NEW1]"),(D44))))</formula>
    </cfRule>
  </conditionalFormatting>
  <conditionalFormatting sqref="D44">
    <cfRule type="containsText" dxfId="1" priority="770" operator="containsText" text="[AU]">
      <formula>NOT(ISERROR(SEARCH(("[AU]"),(D44))))</formula>
    </cfRule>
  </conditionalFormatting>
  <conditionalFormatting sqref="D44">
    <cfRule type="containsText" dxfId="1" priority="771" operator="containsText" text="[NIS]">
      <formula>NOT(ISERROR(SEARCH(("[NIS]"),(D44))))</formula>
    </cfRule>
  </conditionalFormatting>
  <conditionalFormatting sqref="D44">
    <cfRule type="containsText" dxfId="1" priority="772" operator="containsText" text="[MAH]">
      <formula>NOT(ISERROR(SEARCH(("[MAH]"),(D44))))</formula>
    </cfRule>
  </conditionalFormatting>
  <conditionalFormatting sqref="D44">
    <cfRule type="containsText" dxfId="1" priority="773" operator="containsText" text="[IFF]">
      <formula>NOT(ISERROR(SEARCH(("[IFF]"),(D44))))</formula>
    </cfRule>
  </conditionalFormatting>
  <conditionalFormatting sqref="D44">
    <cfRule type="containsText" dxfId="3" priority="774" operator="containsText" text="ENG">
      <formula>NOT(ISERROR(SEARCH(("ENG"),(D44))))</formula>
    </cfRule>
  </conditionalFormatting>
  <conditionalFormatting sqref="D44">
    <cfRule type="containsText" dxfId="1" priority="775" operator="containsText" text="CHE-1262">
      <formula>NOT(ISERROR(SEARCH(("CHE-1262"),(D44))))</formula>
    </cfRule>
  </conditionalFormatting>
  <conditionalFormatting sqref="D44">
    <cfRule type="containsText" dxfId="1" priority="776" operator="containsText" text="[MAR]">
      <formula>NOT(ISERROR(SEARCH(("[MAR]"),(D44))))</formula>
    </cfRule>
  </conditionalFormatting>
  <conditionalFormatting sqref="D44">
    <cfRule type="containsText" dxfId="1" priority="777" operator="containsText" text="[SKC]">
      <formula>NOT(ISERROR(SEARCH(("[SKC]"),(D44))))</formula>
    </cfRule>
  </conditionalFormatting>
  <conditionalFormatting sqref="D44">
    <cfRule type="containsText" dxfId="1" priority="778" operator="containsText" text="[NIM]">
      <formula>NOT(ISERROR(SEARCH(("[NIM]"),(D44))))</formula>
    </cfRule>
  </conditionalFormatting>
  <conditionalFormatting sqref="D44">
    <cfRule type="containsText" dxfId="1" priority="779" operator="containsText" text="[GR]">
      <formula>NOT(ISERROR(SEARCH(("[GR]"),(D44))))</formula>
    </cfRule>
  </conditionalFormatting>
  <conditionalFormatting sqref="D44">
    <cfRule type="containsText" dxfId="3" priority="780" operator="containsText" text="BAN">
      <formula>NOT(ISERROR(SEARCH(("BAN"),(D44))))</formula>
    </cfRule>
  </conditionalFormatting>
  <conditionalFormatting sqref="D44">
    <cfRule type="containsText" dxfId="1" priority="781" operator="containsText" text="[BSH]">
      <formula>NOT(ISERROR(SEARCH(("[BSH]"),(D44))))</formula>
    </cfRule>
  </conditionalFormatting>
  <conditionalFormatting sqref="D44">
    <cfRule type="containsText" dxfId="1" priority="782" operator="containsText" text="[EH]">
      <formula>NOT(ISERROR(SEARCH(("[EH]"),(D44))))</formula>
    </cfRule>
  </conditionalFormatting>
  <conditionalFormatting sqref="D44">
    <cfRule type="containsText" dxfId="1" priority="783" operator="containsText" text="[RUM]">
      <formula>NOT(ISERROR(SEARCH(("[RUM]"),(D44))))</formula>
    </cfRule>
  </conditionalFormatting>
  <conditionalFormatting sqref="D44">
    <cfRule type="containsText" dxfId="3" priority="784" operator="containsText" text="[ECO]">
      <formula>NOT(ISERROR(SEARCH(("[ECO]"),(D44))))</formula>
    </cfRule>
  </conditionalFormatting>
  <conditionalFormatting sqref="D44">
    <cfRule type="containsText" dxfId="1" priority="785" operator="containsText" text="[MAH]">
      <formula>NOT(ISERROR(SEARCH(("[MAH]"),(D44))))</formula>
    </cfRule>
  </conditionalFormatting>
  <conditionalFormatting sqref="D44">
    <cfRule type="containsText" dxfId="1" priority="786" operator="containsText" text="[DD]">
      <formula>NOT(ISERROR(SEARCH(("[DD]"),(D44))))</formula>
    </cfRule>
  </conditionalFormatting>
  <conditionalFormatting sqref="D44">
    <cfRule type="containsText" dxfId="1" priority="787" operator="containsText" text="[JI]">
      <formula>NOT(ISERROR(SEARCH(("[JI]"),(D44))))</formula>
    </cfRule>
  </conditionalFormatting>
  <conditionalFormatting sqref="D44">
    <cfRule type="containsText" dxfId="1" priority="788" operator="containsText" text="[NEW1]">
      <formula>NOT(ISERROR(SEARCH(("[NEW1]"),(D44))))</formula>
    </cfRule>
  </conditionalFormatting>
  <conditionalFormatting sqref="D44">
    <cfRule type="containsText" dxfId="1" priority="789" operator="containsText" text="[AIM]">
      <formula>NOT(ISERROR(SEARCH(("[AIM]"),(D44))))</formula>
    </cfRule>
  </conditionalFormatting>
  <conditionalFormatting sqref="E44">
    <cfRule type="containsText" dxfId="3" priority="790" operator="containsText" text="ENG">
      <formula>NOT(ISERROR(SEARCH(("ENG"),(E44))))</formula>
    </cfRule>
  </conditionalFormatting>
  <conditionalFormatting sqref="E44">
    <cfRule type="containsText" dxfId="1" priority="791" operator="containsText" text="CHE-1262">
      <formula>NOT(ISERROR(SEARCH(("CHE-1262"),(E44))))</formula>
    </cfRule>
  </conditionalFormatting>
  <conditionalFormatting sqref="E44">
    <cfRule type="containsText" dxfId="1" priority="792" operator="containsText" text="[IFF]">
      <formula>NOT(ISERROR(SEARCH(("[IFF]"),(E44))))</formula>
    </cfRule>
  </conditionalFormatting>
  <conditionalFormatting sqref="D50:J75">
    <cfRule type="cellIs" dxfId="6" priority="793" operator="equal">
      <formula>"Available"</formula>
    </cfRule>
  </conditionalFormatting>
  <conditionalFormatting sqref="D50:J75">
    <cfRule type="cellIs" dxfId="7" priority="794" operator="equal">
      <formula>"Not Available"</formula>
    </cfRule>
  </conditionalFormatting>
  <conditionalFormatting sqref="D50:J75">
    <cfRule type="cellIs" dxfId="8" priority="795" operator="equal">
      <formula>"Overlapped"</formula>
    </cfRule>
  </conditionalFormatting>
  <conditionalFormatting sqref="D3:D6 E3:E7 F3:F36 G3:G45 H3 I3:I39 J3:J37 H5:H10 D8:D36 E9:E20 H12:H13 H15:H36 E22:E45 D38:D45 F38:F39 H39:H45 J39:J45 F41:F45 I41:I45">
    <cfRule type="expression" dxfId="9" priority="796">
      <formula>REGEXMATCH(D3, "(?i)(ECO|BAN|ENG)")</formula>
    </cfRule>
  </conditionalFormatting>
  <conditionalFormatting sqref="D3:D6 E3:E7 F3:F36 G3:G45 H3 I3:I39 J3:J37 H5:H10 D8:D36 E9:E20 H12:H13 H15:H36 E22:E45 D38:D45 F38:F39 H39:H45 J39:J45 F41:F45 I41:I45">
    <cfRule type="expression" dxfId="1" priority="797">
      <formula>REGEXMATCH(D3, "(?i)(BSH|JI|MFH|MMI|JEH|SKC|EH|IAK|JH|GR|MHI|ABP|SZ)")</formula>
    </cfRule>
  </conditionalFormatting>
  <conditionalFormatting sqref="D3:D6 E3:E7 F3:F36 G3:G45 H3 I3:I39 J3:J37 H5:H10 D8:D36 E9:E20 H12:H13 H15:H36 E22:E45 D38:D45 F38:F39 H39:H45 J39:J45 F41:F45 I41:I45">
    <cfRule type="expression" dxfId="10" priority="798">
      <formula>REGEXMATCH(D3, "(?i)(SHS|MMR|DMA|JC|ATQ|MTK|FTN|MFI)")</formula>
    </cfRule>
  </conditionalFormatting>
  <drawing r:id="rId1"/>
  <tableParts count="2"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25"/>
    <col customWidth="1" min="2" max="2" width="9.75"/>
    <col customWidth="1" min="3" max="3" width="25.75"/>
    <col customWidth="1" min="4" max="4" width="38.88"/>
    <col customWidth="1" min="5" max="5" width="25.5"/>
    <col customWidth="1" min="6" max="6" width="23.75"/>
    <col customWidth="1" min="8" max="8" width="19.5"/>
    <col customWidth="1" min="10" max="10" width="17.13"/>
    <col customWidth="1" min="13" max="13" width="17.63"/>
    <col customWidth="1" min="14" max="14" width="38.88"/>
    <col customWidth="1" min="15" max="15" width="27.38"/>
    <col customWidth="1" min="16" max="16" width="23.75"/>
    <col customWidth="1" min="17" max="17" width="17.13"/>
  </cols>
  <sheetData>
    <row r="1">
      <c r="A1" s="135"/>
      <c r="B1" s="136" t="s">
        <v>509</v>
      </c>
      <c r="C1" s="3"/>
      <c r="D1" s="3"/>
      <c r="E1" s="3"/>
      <c r="F1" s="3"/>
      <c r="G1" s="3"/>
      <c r="H1" s="3"/>
      <c r="I1" s="4"/>
      <c r="J1" s="82"/>
      <c r="K1" s="5"/>
      <c r="L1" s="5"/>
      <c r="N1" s="137" t="s">
        <v>510</v>
      </c>
      <c r="O1" s="3"/>
      <c r="P1" s="3"/>
      <c r="Q1" s="138"/>
      <c r="R1" s="138"/>
      <c r="S1" s="5"/>
      <c r="T1" s="5"/>
      <c r="U1" s="5"/>
      <c r="V1" s="5"/>
      <c r="W1" s="5"/>
      <c r="X1" s="5"/>
      <c r="Y1" s="5"/>
      <c r="Z1" s="5"/>
    </row>
    <row r="2">
      <c r="A2" s="139"/>
      <c r="B2" s="140" t="s">
        <v>511</v>
      </c>
      <c r="C2" s="140" t="s">
        <v>512</v>
      </c>
      <c r="D2" s="140" t="s">
        <v>513</v>
      </c>
      <c r="E2" s="140" t="s">
        <v>514</v>
      </c>
      <c r="F2" s="140" t="s">
        <v>515</v>
      </c>
      <c r="G2" s="140" t="s">
        <v>516</v>
      </c>
      <c r="H2" s="141" t="s">
        <v>517</v>
      </c>
      <c r="I2" s="141" t="s">
        <v>518</v>
      </c>
      <c r="J2" s="141" t="s">
        <v>519</v>
      </c>
      <c r="K2" s="142"/>
      <c r="L2" s="142"/>
      <c r="N2" s="143" t="s">
        <v>511</v>
      </c>
      <c r="O2" s="143" t="s">
        <v>512</v>
      </c>
      <c r="P2" s="143" t="s">
        <v>516</v>
      </c>
      <c r="Q2" s="139"/>
      <c r="S2" s="142"/>
      <c r="T2" s="142"/>
      <c r="U2" s="142"/>
      <c r="V2" s="142"/>
      <c r="W2" s="142"/>
      <c r="X2" s="142"/>
      <c r="Y2" s="142"/>
      <c r="Z2" s="142"/>
    </row>
    <row r="3">
      <c r="A3" s="144"/>
      <c r="B3" s="130" t="s">
        <v>520</v>
      </c>
      <c r="C3" s="145" t="s">
        <v>521</v>
      </c>
      <c r="D3" s="145" t="s">
        <v>522</v>
      </c>
      <c r="E3" s="146" t="s">
        <v>523</v>
      </c>
      <c r="F3" s="146" t="s">
        <v>524</v>
      </c>
      <c r="G3" s="147" t="s">
        <v>525</v>
      </c>
      <c r="H3" s="148" t="s">
        <v>526</v>
      </c>
      <c r="I3" s="149">
        <v>45905.0</v>
      </c>
      <c r="J3" s="150" t="s">
        <v>527</v>
      </c>
      <c r="K3" s="5"/>
      <c r="L3" s="5"/>
      <c r="N3" s="151" t="s">
        <v>528</v>
      </c>
      <c r="O3" s="152" t="s">
        <v>529</v>
      </c>
      <c r="P3" s="153" t="s">
        <v>530</v>
      </c>
      <c r="Q3" s="154"/>
      <c r="S3" s="5"/>
      <c r="T3" s="5"/>
      <c r="U3" s="5"/>
      <c r="V3" s="5"/>
      <c r="W3" s="5"/>
      <c r="X3" s="5"/>
      <c r="Y3" s="5"/>
      <c r="Z3" s="5"/>
    </row>
    <row r="4">
      <c r="A4" s="144"/>
      <c r="B4" s="151" t="s">
        <v>531</v>
      </c>
      <c r="C4" s="146" t="s">
        <v>532</v>
      </c>
      <c r="D4" s="146" t="s">
        <v>533</v>
      </c>
      <c r="E4" s="146" t="s">
        <v>523</v>
      </c>
      <c r="F4" s="146" t="s">
        <v>524</v>
      </c>
      <c r="G4" s="155" t="s">
        <v>534</v>
      </c>
      <c r="H4" s="148" t="s">
        <v>535</v>
      </c>
      <c r="I4" s="149">
        <v>45905.0</v>
      </c>
      <c r="J4" s="150" t="s">
        <v>527</v>
      </c>
      <c r="K4" s="5"/>
      <c r="L4" s="5"/>
      <c r="N4" s="151" t="s">
        <v>536</v>
      </c>
      <c r="O4" s="151" t="s">
        <v>537</v>
      </c>
      <c r="P4" s="153" t="s">
        <v>538</v>
      </c>
      <c r="Q4" s="154"/>
      <c r="S4" s="5"/>
      <c r="T4" s="5"/>
      <c r="U4" s="5"/>
      <c r="V4" s="5"/>
      <c r="W4" s="5"/>
      <c r="X4" s="5"/>
      <c r="Y4" s="5"/>
      <c r="Z4" s="5"/>
    </row>
    <row r="5">
      <c r="A5" s="144"/>
      <c r="B5" s="23" t="s">
        <v>539</v>
      </c>
      <c r="C5" s="146" t="s">
        <v>540</v>
      </c>
      <c r="D5" s="146" t="s">
        <v>533</v>
      </c>
      <c r="E5" s="146" t="s">
        <v>523</v>
      </c>
      <c r="F5" s="146" t="s">
        <v>524</v>
      </c>
      <c r="G5" s="155" t="s">
        <v>541</v>
      </c>
      <c r="H5" s="148" t="s">
        <v>542</v>
      </c>
      <c r="I5" s="149">
        <v>45905.0</v>
      </c>
      <c r="J5" s="150" t="s">
        <v>543</v>
      </c>
      <c r="K5" s="5"/>
      <c r="L5" s="5"/>
      <c r="N5" s="151" t="s">
        <v>544</v>
      </c>
      <c r="O5" s="151" t="s">
        <v>545</v>
      </c>
      <c r="P5" s="153" t="s">
        <v>546</v>
      </c>
      <c r="Q5" s="154"/>
      <c r="S5" s="5"/>
      <c r="T5" s="5"/>
      <c r="U5" s="5"/>
      <c r="V5" s="5"/>
      <c r="W5" s="5"/>
      <c r="X5" s="5"/>
      <c r="Y5" s="5"/>
      <c r="Z5" s="5"/>
    </row>
    <row r="6">
      <c r="A6" s="144"/>
      <c r="B6" s="151" t="s">
        <v>547</v>
      </c>
      <c r="C6" s="146" t="s">
        <v>548</v>
      </c>
      <c r="D6" s="146" t="s">
        <v>533</v>
      </c>
      <c r="E6" s="146" t="s">
        <v>523</v>
      </c>
      <c r="F6" s="146" t="s">
        <v>524</v>
      </c>
      <c r="G6" s="155" t="s">
        <v>549</v>
      </c>
      <c r="H6" s="156"/>
      <c r="I6" s="149">
        <v>45905.0</v>
      </c>
      <c r="J6" s="150" t="s">
        <v>527</v>
      </c>
      <c r="K6" s="5"/>
      <c r="L6" s="5"/>
      <c r="N6" s="151" t="s">
        <v>550</v>
      </c>
      <c r="O6" s="151" t="s">
        <v>551</v>
      </c>
      <c r="P6" s="153" t="s">
        <v>552</v>
      </c>
      <c r="Q6" s="154"/>
      <c r="S6" s="5"/>
      <c r="T6" s="5"/>
      <c r="U6" s="5"/>
      <c r="V6" s="5"/>
      <c r="W6" s="5"/>
      <c r="X6" s="5"/>
      <c r="Y6" s="5"/>
      <c r="Z6" s="5"/>
    </row>
    <row r="7">
      <c r="A7" s="144"/>
      <c r="B7" s="151" t="s">
        <v>553</v>
      </c>
      <c r="C7" s="146" t="s">
        <v>554</v>
      </c>
      <c r="D7" s="146" t="s">
        <v>555</v>
      </c>
      <c r="E7" s="146" t="s">
        <v>523</v>
      </c>
      <c r="F7" s="146" t="s">
        <v>524</v>
      </c>
      <c r="G7" s="155" t="s">
        <v>556</v>
      </c>
      <c r="H7" s="157" t="s">
        <v>557</v>
      </c>
      <c r="I7" s="149">
        <v>45905.0</v>
      </c>
      <c r="J7" s="150" t="s">
        <v>543</v>
      </c>
      <c r="K7" s="5"/>
      <c r="L7" s="5"/>
      <c r="N7" s="152" t="s">
        <v>558</v>
      </c>
      <c r="O7" s="151" t="s">
        <v>559</v>
      </c>
      <c r="P7" s="153" t="s">
        <v>560</v>
      </c>
      <c r="Q7" s="154"/>
      <c r="S7" s="5"/>
      <c r="T7" s="5"/>
      <c r="U7" s="5"/>
      <c r="V7" s="5"/>
      <c r="W7" s="5"/>
      <c r="X7" s="5"/>
      <c r="Y7" s="5"/>
      <c r="Z7" s="5"/>
    </row>
    <row r="8">
      <c r="A8" s="144"/>
      <c r="B8" s="151" t="s">
        <v>561</v>
      </c>
      <c r="C8" s="146" t="s">
        <v>562</v>
      </c>
      <c r="D8" s="146" t="s">
        <v>555</v>
      </c>
      <c r="E8" s="146" t="s">
        <v>523</v>
      </c>
      <c r="F8" s="146" t="s">
        <v>524</v>
      </c>
      <c r="G8" s="155" t="s">
        <v>563</v>
      </c>
      <c r="H8" s="157" t="s">
        <v>564</v>
      </c>
      <c r="I8" s="149">
        <v>45905.0</v>
      </c>
      <c r="J8" s="150" t="s">
        <v>527</v>
      </c>
      <c r="K8" s="5"/>
      <c r="L8" s="5"/>
      <c r="N8" s="152" t="s">
        <v>565</v>
      </c>
      <c r="O8" s="151" t="s">
        <v>566</v>
      </c>
      <c r="P8" s="153" t="s">
        <v>567</v>
      </c>
      <c r="Q8" s="154"/>
      <c r="S8" s="5"/>
      <c r="T8" s="5"/>
      <c r="U8" s="5"/>
      <c r="V8" s="5"/>
      <c r="W8" s="5"/>
      <c r="X8" s="5"/>
      <c r="Y8" s="5"/>
      <c r="Z8" s="5"/>
    </row>
    <row r="9">
      <c r="A9" s="144"/>
      <c r="B9" s="151" t="s">
        <v>568</v>
      </c>
      <c r="C9" s="146" t="s">
        <v>569</v>
      </c>
      <c r="D9" s="146" t="s">
        <v>555</v>
      </c>
      <c r="E9" s="146" t="s">
        <v>523</v>
      </c>
      <c r="F9" s="146" t="s">
        <v>524</v>
      </c>
      <c r="G9" s="155" t="s">
        <v>570</v>
      </c>
      <c r="H9" s="157" t="s">
        <v>571</v>
      </c>
      <c r="I9" s="149">
        <v>45905.0</v>
      </c>
      <c r="J9" s="150" t="s">
        <v>527</v>
      </c>
      <c r="K9" s="5"/>
      <c r="L9" s="5"/>
      <c r="N9" s="152" t="s">
        <v>572</v>
      </c>
      <c r="O9" s="152" t="s">
        <v>573</v>
      </c>
      <c r="P9" s="153" t="s">
        <v>574</v>
      </c>
      <c r="Q9" s="154"/>
      <c r="S9" s="5"/>
      <c r="T9" s="5"/>
      <c r="U9" s="5"/>
      <c r="V9" s="5"/>
      <c r="W9" s="5"/>
      <c r="X9" s="5"/>
      <c r="Y9" s="5"/>
      <c r="Z9" s="5"/>
    </row>
    <row r="10">
      <c r="A10" s="144"/>
      <c r="B10" s="151" t="s">
        <v>575</v>
      </c>
      <c r="C10" s="146" t="s">
        <v>576</v>
      </c>
      <c r="D10" s="146" t="s">
        <v>577</v>
      </c>
      <c r="E10" s="146" t="s">
        <v>523</v>
      </c>
      <c r="F10" s="146" t="s">
        <v>524</v>
      </c>
      <c r="G10" s="155" t="s">
        <v>578</v>
      </c>
      <c r="H10" s="157" t="s">
        <v>579</v>
      </c>
      <c r="I10" s="149">
        <v>45905.0</v>
      </c>
      <c r="J10" s="150" t="s">
        <v>527</v>
      </c>
      <c r="K10" s="5"/>
      <c r="L10" s="5"/>
      <c r="N10" s="23" t="s">
        <v>580</v>
      </c>
      <c r="O10" s="23" t="s">
        <v>581</v>
      </c>
      <c r="P10" s="158" t="s">
        <v>582</v>
      </c>
      <c r="Q10" s="154"/>
      <c r="S10" s="5"/>
      <c r="T10" s="5"/>
      <c r="U10" s="5"/>
      <c r="V10" s="5"/>
      <c r="W10" s="5"/>
      <c r="X10" s="5"/>
      <c r="Y10" s="5"/>
      <c r="Z10" s="5"/>
    </row>
    <row r="11">
      <c r="A11" s="144"/>
      <c r="B11" s="130" t="s">
        <v>583</v>
      </c>
      <c r="C11" s="146" t="s">
        <v>584</v>
      </c>
      <c r="D11" s="146" t="s">
        <v>577</v>
      </c>
      <c r="E11" s="146" t="s">
        <v>523</v>
      </c>
      <c r="F11" s="146" t="s">
        <v>524</v>
      </c>
      <c r="G11" s="155" t="s">
        <v>585</v>
      </c>
      <c r="H11" s="157" t="s">
        <v>586</v>
      </c>
      <c r="I11" s="149">
        <v>45905.0</v>
      </c>
      <c r="J11" s="150" t="s">
        <v>527</v>
      </c>
      <c r="K11" s="5"/>
      <c r="L11" s="5"/>
      <c r="N11" s="152" t="s">
        <v>587</v>
      </c>
      <c r="O11" s="152" t="s">
        <v>588</v>
      </c>
      <c r="P11" s="153" t="s">
        <v>589</v>
      </c>
      <c r="Q11" s="154"/>
      <c r="S11" s="5"/>
      <c r="T11" s="5"/>
      <c r="U11" s="5"/>
      <c r="V11" s="5"/>
      <c r="W11" s="5"/>
      <c r="X11" s="5"/>
      <c r="Y11" s="5"/>
      <c r="Z11" s="5"/>
    </row>
    <row r="12">
      <c r="A12" s="144"/>
      <c r="B12" s="151" t="s">
        <v>590</v>
      </c>
      <c r="C12" s="146" t="s">
        <v>591</v>
      </c>
      <c r="D12" s="146" t="s">
        <v>577</v>
      </c>
      <c r="E12" s="146" t="s">
        <v>523</v>
      </c>
      <c r="F12" s="146" t="s">
        <v>524</v>
      </c>
      <c r="G12" s="155" t="s">
        <v>592</v>
      </c>
      <c r="H12" s="157" t="s">
        <v>593</v>
      </c>
      <c r="I12" s="149">
        <v>45905.0</v>
      </c>
      <c r="J12" s="150" t="s">
        <v>527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44"/>
      <c r="B13" s="151" t="s">
        <v>594</v>
      </c>
      <c r="C13" s="146" t="s">
        <v>595</v>
      </c>
      <c r="D13" s="146" t="s">
        <v>577</v>
      </c>
      <c r="E13" s="146" t="s">
        <v>523</v>
      </c>
      <c r="F13" s="146" t="s">
        <v>524</v>
      </c>
      <c r="G13" s="155" t="s">
        <v>596</v>
      </c>
      <c r="H13" s="159" t="s">
        <v>597</v>
      </c>
      <c r="I13" s="149">
        <v>45905.0</v>
      </c>
      <c r="J13" s="150" t="s">
        <v>527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44"/>
      <c r="B14" s="151" t="s">
        <v>598</v>
      </c>
      <c r="C14" s="146" t="s">
        <v>599</v>
      </c>
      <c r="D14" s="146" t="s">
        <v>577</v>
      </c>
      <c r="E14" s="146" t="s">
        <v>523</v>
      </c>
      <c r="F14" s="146" t="s">
        <v>524</v>
      </c>
      <c r="G14" s="155" t="s">
        <v>600</v>
      </c>
      <c r="H14" s="160" t="s">
        <v>601</v>
      </c>
      <c r="I14" s="149">
        <v>45905.0</v>
      </c>
      <c r="J14" s="150" t="s">
        <v>527</v>
      </c>
      <c r="K14" s="5"/>
      <c r="L14" s="5"/>
      <c r="M14" s="161" t="s">
        <v>602</v>
      </c>
      <c r="N14" s="3"/>
      <c r="O14" s="3"/>
      <c r="P14" s="3"/>
      <c r="Q14" s="4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44"/>
      <c r="B15" s="162" t="s">
        <v>603</v>
      </c>
      <c r="C15" s="163" t="s">
        <v>604</v>
      </c>
      <c r="D15" s="146" t="s">
        <v>577</v>
      </c>
      <c r="E15" s="146" t="s">
        <v>523</v>
      </c>
      <c r="F15" s="146" t="s">
        <v>524</v>
      </c>
      <c r="G15" s="164" t="s">
        <v>605</v>
      </c>
      <c r="H15" s="148" t="s">
        <v>606</v>
      </c>
      <c r="I15" s="149">
        <v>45905.0</v>
      </c>
      <c r="J15" s="150" t="s">
        <v>527</v>
      </c>
      <c r="K15" s="5"/>
      <c r="L15" s="5"/>
      <c r="M15" s="20" t="s">
        <v>607</v>
      </c>
      <c r="N15" s="20" t="s">
        <v>608</v>
      </c>
      <c r="O15" s="20" t="s">
        <v>609</v>
      </c>
      <c r="P15" s="20" t="s">
        <v>610</v>
      </c>
      <c r="Q15" s="165" t="s">
        <v>516</v>
      </c>
      <c r="R15" s="5"/>
      <c r="S15" s="5"/>
      <c r="T15" s="5"/>
      <c r="U15" s="5"/>
      <c r="V15" s="5"/>
      <c r="W15" s="5"/>
      <c r="X15" s="5"/>
      <c r="Y15" s="5"/>
      <c r="Z15" s="5"/>
    </row>
    <row r="16">
      <c r="A16" s="144"/>
      <c r="B16" s="151" t="s">
        <v>611</v>
      </c>
      <c r="C16" s="146" t="s">
        <v>612</v>
      </c>
      <c r="D16" s="146" t="s">
        <v>577</v>
      </c>
      <c r="E16" s="146" t="s">
        <v>523</v>
      </c>
      <c r="F16" s="146" t="s">
        <v>524</v>
      </c>
      <c r="G16" s="155" t="s">
        <v>613</v>
      </c>
      <c r="H16" s="148" t="s">
        <v>614</v>
      </c>
      <c r="I16" s="149">
        <v>45905.0</v>
      </c>
      <c r="J16" s="150" t="s">
        <v>527</v>
      </c>
      <c r="K16" s="5"/>
      <c r="L16" s="5"/>
      <c r="M16" s="22" t="s">
        <v>63</v>
      </c>
      <c r="N16" s="20" t="s">
        <v>615</v>
      </c>
      <c r="O16" s="20" t="s">
        <v>616</v>
      </c>
      <c r="P16" s="20" t="s">
        <v>617</v>
      </c>
      <c r="Q16" s="165" t="s">
        <v>618</v>
      </c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07"/>
      <c r="B17" s="162" t="s">
        <v>619</v>
      </c>
      <c r="C17" s="163" t="s">
        <v>620</v>
      </c>
      <c r="D17" s="82" t="s">
        <v>577</v>
      </c>
      <c r="E17" s="82" t="s">
        <v>523</v>
      </c>
      <c r="F17" s="82" t="s">
        <v>524</v>
      </c>
      <c r="G17" s="164" t="s">
        <v>621</v>
      </c>
      <c r="H17" s="148" t="s">
        <v>622</v>
      </c>
      <c r="I17" s="149">
        <v>45905.0</v>
      </c>
      <c r="J17" s="150" t="s">
        <v>527</v>
      </c>
      <c r="K17" s="166"/>
      <c r="L17" s="166"/>
      <c r="M17" s="20" t="s">
        <v>64</v>
      </c>
      <c r="N17" s="20" t="s">
        <v>623</v>
      </c>
      <c r="O17" s="20" t="s">
        <v>624</v>
      </c>
      <c r="P17" s="20" t="s">
        <v>625</v>
      </c>
      <c r="Q17" s="165" t="s">
        <v>626</v>
      </c>
      <c r="R17" s="166"/>
      <c r="S17" s="166"/>
      <c r="T17" s="166"/>
      <c r="U17" s="166"/>
      <c r="V17" s="166"/>
      <c r="W17" s="166"/>
      <c r="X17" s="166"/>
      <c r="Y17" s="166"/>
      <c r="Z17" s="166"/>
    </row>
    <row r="18">
      <c r="A18" s="144"/>
      <c r="B18" s="151" t="s">
        <v>627</v>
      </c>
      <c r="C18" s="146" t="s">
        <v>628</v>
      </c>
      <c r="D18" s="146" t="s">
        <v>577</v>
      </c>
      <c r="E18" s="146" t="s">
        <v>523</v>
      </c>
      <c r="F18" s="146" t="s">
        <v>524</v>
      </c>
      <c r="G18" s="155" t="s">
        <v>629</v>
      </c>
      <c r="H18" s="148" t="s">
        <v>630</v>
      </c>
      <c r="I18" s="149">
        <v>45905.0</v>
      </c>
      <c r="J18" s="150" t="s">
        <v>527</v>
      </c>
      <c r="K18" s="5"/>
      <c r="L18" s="5"/>
      <c r="M18" s="20" t="s">
        <v>65</v>
      </c>
      <c r="N18" s="20" t="s">
        <v>631</v>
      </c>
      <c r="O18" s="20" t="s">
        <v>632</v>
      </c>
      <c r="P18" s="20" t="s">
        <v>633</v>
      </c>
      <c r="Q18" s="167" t="s">
        <v>634</v>
      </c>
      <c r="R18" s="5"/>
      <c r="S18" s="5"/>
      <c r="T18" s="5"/>
      <c r="U18" s="5"/>
      <c r="V18" s="5"/>
      <c r="W18" s="5"/>
      <c r="X18" s="5"/>
      <c r="Y18" s="5"/>
      <c r="Z18" s="5"/>
    </row>
    <row r="19">
      <c r="A19" s="144"/>
      <c r="B19" s="151" t="s">
        <v>635</v>
      </c>
      <c r="C19" s="146" t="s">
        <v>636</v>
      </c>
      <c r="D19" s="146" t="s">
        <v>577</v>
      </c>
      <c r="E19" s="146" t="s">
        <v>523</v>
      </c>
      <c r="F19" s="146" t="s">
        <v>524</v>
      </c>
      <c r="G19" s="155" t="s">
        <v>637</v>
      </c>
      <c r="H19" s="148" t="s">
        <v>638</v>
      </c>
      <c r="I19" s="149">
        <v>45905.0</v>
      </c>
      <c r="J19" s="150" t="s">
        <v>527</v>
      </c>
      <c r="K19" s="5"/>
      <c r="L19" s="5"/>
      <c r="M19" s="20" t="s">
        <v>66</v>
      </c>
      <c r="N19" s="20" t="s">
        <v>639</v>
      </c>
      <c r="O19" s="20" t="s">
        <v>640</v>
      </c>
      <c r="P19" s="20" t="s">
        <v>617</v>
      </c>
      <c r="Q19" s="165" t="s">
        <v>618</v>
      </c>
      <c r="R19" s="5"/>
      <c r="S19" s="5"/>
      <c r="T19" s="5"/>
      <c r="U19" s="5"/>
      <c r="V19" s="5"/>
      <c r="W19" s="5"/>
      <c r="X19" s="5"/>
      <c r="Y19" s="5"/>
      <c r="Z19" s="5"/>
    </row>
    <row r="20">
      <c r="A20" s="144"/>
      <c r="B20" s="151" t="s">
        <v>641</v>
      </c>
      <c r="C20" s="146" t="s">
        <v>642</v>
      </c>
      <c r="D20" s="146" t="s">
        <v>577</v>
      </c>
      <c r="E20" s="146" t="s">
        <v>523</v>
      </c>
      <c r="F20" s="146" t="s">
        <v>524</v>
      </c>
      <c r="G20" s="155" t="s">
        <v>643</v>
      </c>
      <c r="H20" s="148" t="s">
        <v>644</v>
      </c>
      <c r="I20" s="149">
        <v>45905.0</v>
      </c>
      <c r="J20" s="150" t="s">
        <v>527</v>
      </c>
      <c r="K20" s="5"/>
      <c r="L20" s="5"/>
      <c r="M20" s="22" t="s">
        <v>67</v>
      </c>
      <c r="N20" s="22" t="s">
        <v>645</v>
      </c>
      <c r="O20" s="20" t="s">
        <v>646</v>
      </c>
      <c r="P20" s="20" t="s">
        <v>647</v>
      </c>
      <c r="Q20" s="165" t="s">
        <v>648</v>
      </c>
      <c r="R20" s="5"/>
      <c r="S20" s="5"/>
      <c r="T20" s="5"/>
      <c r="U20" s="5"/>
      <c r="V20" s="5"/>
      <c r="W20" s="5"/>
      <c r="X20" s="5"/>
      <c r="Y20" s="5"/>
      <c r="Z20" s="5"/>
    </row>
    <row r="21">
      <c r="A21" s="144"/>
      <c r="B21" s="151" t="s">
        <v>649</v>
      </c>
      <c r="C21" s="146" t="s">
        <v>650</v>
      </c>
      <c r="D21" s="146" t="s">
        <v>577</v>
      </c>
      <c r="E21" s="146" t="s">
        <v>523</v>
      </c>
      <c r="F21" s="146" t="s">
        <v>524</v>
      </c>
      <c r="G21" s="155" t="s">
        <v>651</v>
      </c>
      <c r="H21" s="148" t="s">
        <v>652</v>
      </c>
      <c r="I21" s="149">
        <v>45905.0</v>
      </c>
      <c r="J21" s="150" t="s">
        <v>543</v>
      </c>
      <c r="K21" s="5"/>
      <c r="L21" s="5"/>
      <c r="M21" s="20" t="s">
        <v>653</v>
      </c>
      <c r="N21" s="20" t="s">
        <v>654</v>
      </c>
      <c r="O21" s="20" t="s">
        <v>655</v>
      </c>
      <c r="P21" s="20" t="s">
        <v>656</v>
      </c>
      <c r="Q21" s="165" t="s">
        <v>656</v>
      </c>
      <c r="R21" s="5"/>
      <c r="S21" s="5"/>
      <c r="T21" s="5"/>
      <c r="U21" s="5"/>
      <c r="V21" s="5"/>
      <c r="W21" s="5"/>
      <c r="X21" s="5"/>
      <c r="Y21" s="5"/>
      <c r="Z21" s="5"/>
    </row>
    <row r="22">
      <c r="A22" s="144"/>
      <c r="B22" s="151" t="s">
        <v>657</v>
      </c>
      <c r="C22" s="146" t="s">
        <v>658</v>
      </c>
      <c r="D22" s="146" t="s">
        <v>577</v>
      </c>
      <c r="E22" s="146" t="s">
        <v>523</v>
      </c>
      <c r="F22" s="146" t="s">
        <v>524</v>
      </c>
      <c r="G22" s="155" t="s">
        <v>659</v>
      </c>
      <c r="H22" s="148" t="s">
        <v>660</v>
      </c>
      <c r="I22" s="149">
        <v>45905.0</v>
      </c>
      <c r="J22" s="150" t="s">
        <v>527</v>
      </c>
      <c r="K22" s="5"/>
      <c r="L22" s="5"/>
      <c r="M22" s="20" t="s">
        <v>68</v>
      </c>
      <c r="N22" s="20" t="s">
        <v>661</v>
      </c>
      <c r="O22" s="20" t="s">
        <v>662</v>
      </c>
      <c r="P22" s="20" t="s">
        <v>633</v>
      </c>
      <c r="Q22" s="167" t="s">
        <v>634</v>
      </c>
      <c r="R22" s="5"/>
      <c r="S22" s="5"/>
      <c r="T22" s="5"/>
      <c r="U22" s="5"/>
      <c r="V22" s="5"/>
      <c r="W22" s="5"/>
      <c r="X22" s="5"/>
      <c r="Y22" s="5"/>
      <c r="Z22" s="5"/>
    </row>
    <row r="23">
      <c r="A23" s="144"/>
      <c r="B23" s="151" t="s">
        <v>663</v>
      </c>
      <c r="C23" s="146" t="s">
        <v>664</v>
      </c>
      <c r="D23" s="146" t="s">
        <v>577</v>
      </c>
      <c r="E23" s="146" t="s">
        <v>523</v>
      </c>
      <c r="F23" s="146" t="s">
        <v>524</v>
      </c>
      <c r="G23" s="155" t="s">
        <v>665</v>
      </c>
      <c r="H23" s="148" t="s">
        <v>666</v>
      </c>
      <c r="I23" s="149">
        <v>45905.0</v>
      </c>
      <c r="J23" s="150" t="s">
        <v>527</v>
      </c>
      <c r="K23" s="5"/>
      <c r="L23" s="5"/>
      <c r="M23" s="20" t="s">
        <v>69</v>
      </c>
      <c r="N23" s="20" t="s">
        <v>667</v>
      </c>
      <c r="O23" s="20" t="s">
        <v>668</v>
      </c>
      <c r="P23" s="20" t="s">
        <v>625</v>
      </c>
      <c r="Q23" s="165" t="s">
        <v>626</v>
      </c>
      <c r="R23" s="5"/>
      <c r="S23" s="5"/>
      <c r="T23" s="5"/>
      <c r="U23" s="5"/>
      <c r="V23" s="5"/>
      <c r="W23" s="5"/>
      <c r="X23" s="5"/>
      <c r="Y23" s="5"/>
      <c r="Z23" s="5"/>
    </row>
    <row r="24">
      <c r="A24" s="144"/>
      <c r="B24" s="151" t="s">
        <v>669</v>
      </c>
      <c r="C24" s="146" t="s">
        <v>670</v>
      </c>
      <c r="D24" s="146" t="s">
        <v>577</v>
      </c>
      <c r="E24" s="146" t="s">
        <v>523</v>
      </c>
      <c r="F24" s="146" t="s">
        <v>524</v>
      </c>
      <c r="G24" s="155" t="s">
        <v>671</v>
      </c>
      <c r="H24" s="148" t="s">
        <v>672</v>
      </c>
      <c r="I24" s="149">
        <v>45905.0</v>
      </c>
      <c r="J24" s="150" t="s">
        <v>527</v>
      </c>
      <c r="K24" s="5"/>
      <c r="L24" s="5"/>
      <c r="M24" s="20" t="s">
        <v>70</v>
      </c>
      <c r="N24" s="20" t="s">
        <v>673</v>
      </c>
      <c r="O24" s="20" t="s">
        <v>674</v>
      </c>
      <c r="P24" s="20" t="s">
        <v>647</v>
      </c>
      <c r="Q24" s="165" t="s">
        <v>648</v>
      </c>
      <c r="R24" s="5"/>
      <c r="S24" s="5"/>
      <c r="T24" s="5"/>
      <c r="U24" s="5"/>
      <c r="V24" s="5"/>
      <c r="W24" s="5"/>
      <c r="X24" s="5"/>
      <c r="Y24" s="5"/>
      <c r="Z24" s="5"/>
    </row>
    <row r="25">
      <c r="A25" s="144"/>
      <c r="B25" s="151" t="s">
        <v>544</v>
      </c>
      <c r="C25" s="146" t="s">
        <v>545</v>
      </c>
      <c r="D25" s="146" t="s">
        <v>577</v>
      </c>
      <c r="E25" s="146" t="s">
        <v>523</v>
      </c>
      <c r="F25" s="146" t="s">
        <v>524</v>
      </c>
      <c r="G25" s="155" t="s">
        <v>546</v>
      </c>
      <c r="H25" s="148" t="s">
        <v>675</v>
      </c>
      <c r="I25" s="168">
        <v>45905.0</v>
      </c>
      <c r="J25" s="146" t="s">
        <v>543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44"/>
      <c r="B26" s="151" t="s">
        <v>676</v>
      </c>
      <c r="C26" s="146" t="s">
        <v>677</v>
      </c>
      <c r="D26" s="146" t="s">
        <v>577</v>
      </c>
      <c r="E26" s="146" t="s">
        <v>523</v>
      </c>
      <c r="F26" s="146" t="s">
        <v>524</v>
      </c>
      <c r="G26" s="155" t="s">
        <v>678</v>
      </c>
      <c r="H26" s="148" t="s">
        <v>679</v>
      </c>
      <c r="I26" s="149">
        <v>45905.0</v>
      </c>
      <c r="J26" s="150" t="s">
        <v>527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44"/>
      <c r="B27" s="151" t="s">
        <v>536</v>
      </c>
      <c r="C27" s="146" t="s">
        <v>537</v>
      </c>
      <c r="D27" s="146" t="s">
        <v>577</v>
      </c>
      <c r="E27" s="146" t="s">
        <v>523</v>
      </c>
      <c r="F27" s="146" t="s">
        <v>524</v>
      </c>
      <c r="G27" s="155" t="s">
        <v>538</v>
      </c>
      <c r="H27" s="148" t="s">
        <v>680</v>
      </c>
      <c r="I27" s="149">
        <v>45905.0</v>
      </c>
      <c r="J27" s="150" t="s">
        <v>527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44"/>
      <c r="B28" s="151" t="s">
        <v>681</v>
      </c>
      <c r="C28" s="146" t="s">
        <v>682</v>
      </c>
      <c r="D28" s="146" t="s">
        <v>577</v>
      </c>
      <c r="E28" s="146" t="s">
        <v>523</v>
      </c>
      <c r="F28" s="146" t="s">
        <v>524</v>
      </c>
      <c r="G28" s="155" t="s">
        <v>683</v>
      </c>
      <c r="H28" s="148" t="s">
        <v>684</v>
      </c>
      <c r="I28" s="149">
        <v>45905.0</v>
      </c>
      <c r="J28" s="150" t="s">
        <v>685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44"/>
      <c r="B29" s="151" t="s">
        <v>686</v>
      </c>
      <c r="C29" s="146" t="s">
        <v>687</v>
      </c>
      <c r="D29" s="146" t="s">
        <v>577</v>
      </c>
      <c r="E29" s="146" t="s">
        <v>523</v>
      </c>
      <c r="F29" s="146" t="s">
        <v>524</v>
      </c>
      <c r="G29" s="155" t="s">
        <v>688</v>
      </c>
      <c r="H29" s="148" t="s">
        <v>689</v>
      </c>
      <c r="I29" s="149">
        <v>45936.0</v>
      </c>
      <c r="J29" s="150" t="s">
        <v>527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44"/>
      <c r="B30" s="151" t="s">
        <v>690</v>
      </c>
      <c r="C30" s="145" t="s">
        <v>691</v>
      </c>
      <c r="D30" s="146" t="s">
        <v>577</v>
      </c>
      <c r="E30" s="146" t="s">
        <v>523</v>
      </c>
      <c r="F30" s="146" t="s">
        <v>524</v>
      </c>
      <c r="G30" s="155" t="s">
        <v>692</v>
      </c>
      <c r="H30" s="148" t="s">
        <v>693</v>
      </c>
      <c r="I30" s="149">
        <v>45905.0</v>
      </c>
      <c r="J30" s="150" t="s">
        <v>527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44"/>
      <c r="B31" s="151" t="s">
        <v>694</v>
      </c>
      <c r="C31" s="146" t="s">
        <v>695</v>
      </c>
      <c r="D31" s="146" t="s">
        <v>577</v>
      </c>
      <c r="E31" s="146" t="s">
        <v>523</v>
      </c>
      <c r="F31" s="146" t="s">
        <v>524</v>
      </c>
      <c r="G31" s="155" t="s">
        <v>696</v>
      </c>
      <c r="H31" s="148" t="s">
        <v>697</v>
      </c>
      <c r="I31" s="149">
        <v>45936.0</v>
      </c>
      <c r="J31" s="150" t="s">
        <v>527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4"/>
      <c r="B32" s="151" t="s">
        <v>528</v>
      </c>
      <c r="C32" s="169" t="s">
        <v>529</v>
      </c>
      <c r="D32" s="146" t="s">
        <v>577</v>
      </c>
      <c r="E32" s="146" t="s">
        <v>523</v>
      </c>
      <c r="F32" s="146" t="s">
        <v>524</v>
      </c>
      <c r="G32" s="155" t="s">
        <v>530</v>
      </c>
      <c r="H32" s="148" t="s">
        <v>698</v>
      </c>
      <c r="I32" s="149">
        <v>45936.0</v>
      </c>
      <c r="J32" s="150" t="s">
        <v>527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44"/>
      <c r="B33" s="151" t="s">
        <v>550</v>
      </c>
      <c r="C33" s="146" t="s">
        <v>551</v>
      </c>
      <c r="D33" s="146" t="s">
        <v>577</v>
      </c>
      <c r="E33" s="146" t="s">
        <v>523</v>
      </c>
      <c r="F33" s="146" t="s">
        <v>524</v>
      </c>
      <c r="G33" s="155" t="s">
        <v>552</v>
      </c>
      <c r="H33" s="148" t="s">
        <v>699</v>
      </c>
      <c r="I33" s="149">
        <v>45936.0</v>
      </c>
      <c r="J33" s="150" t="s">
        <v>527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44"/>
      <c r="B34" s="151" t="s">
        <v>700</v>
      </c>
      <c r="C34" s="146" t="s">
        <v>701</v>
      </c>
      <c r="D34" s="146" t="s">
        <v>577</v>
      </c>
      <c r="E34" s="146" t="s">
        <v>523</v>
      </c>
      <c r="F34" s="146" t="s">
        <v>524</v>
      </c>
      <c r="G34" s="155" t="s">
        <v>702</v>
      </c>
      <c r="H34" s="148" t="s">
        <v>703</v>
      </c>
      <c r="I34" s="149">
        <v>45905.0</v>
      </c>
      <c r="J34" s="150" t="s">
        <v>527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44"/>
      <c r="B35" s="151" t="s">
        <v>704</v>
      </c>
      <c r="C35" s="146" t="s">
        <v>705</v>
      </c>
      <c r="D35" s="146" t="s">
        <v>577</v>
      </c>
      <c r="E35" s="146" t="s">
        <v>523</v>
      </c>
      <c r="F35" s="146" t="s">
        <v>524</v>
      </c>
      <c r="G35" s="155" t="s">
        <v>706</v>
      </c>
      <c r="H35" s="148" t="s">
        <v>707</v>
      </c>
      <c r="I35" s="168">
        <v>45905.0</v>
      </c>
      <c r="J35" s="146" t="s">
        <v>543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4"/>
      <c r="B36" s="151" t="s">
        <v>708</v>
      </c>
      <c r="C36" s="146" t="s">
        <v>709</v>
      </c>
      <c r="D36" s="146" t="s">
        <v>577</v>
      </c>
      <c r="E36" s="146" t="s">
        <v>523</v>
      </c>
      <c r="F36" s="146" t="s">
        <v>524</v>
      </c>
      <c r="G36" s="155" t="s">
        <v>710</v>
      </c>
      <c r="H36" s="148" t="s">
        <v>711</v>
      </c>
      <c r="I36" s="149">
        <v>45905.0</v>
      </c>
      <c r="J36" s="150" t="s">
        <v>527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7"/>
      <c r="B37" s="151" t="s">
        <v>712</v>
      </c>
      <c r="C37" s="146" t="s">
        <v>713</v>
      </c>
      <c r="D37" s="146" t="s">
        <v>577</v>
      </c>
      <c r="E37" s="146" t="s">
        <v>714</v>
      </c>
      <c r="F37" s="146" t="s">
        <v>524</v>
      </c>
      <c r="G37" s="155" t="s">
        <v>715</v>
      </c>
      <c r="H37" s="148" t="s">
        <v>716</v>
      </c>
      <c r="I37" s="149">
        <v>45936.0</v>
      </c>
      <c r="J37" s="150" t="s">
        <v>527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7"/>
      <c r="B38" s="151" t="s">
        <v>717</v>
      </c>
      <c r="C38" s="146" t="s">
        <v>718</v>
      </c>
      <c r="D38" s="146" t="s">
        <v>577</v>
      </c>
      <c r="E38" s="146" t="s">
        <v>523</v>
      </c>
      <c r="F38" s="146" t="s">
        <v>524</v>
      </c>
      <c r="G38" s="155" t="s">
        <v>719</v>
      </c>
      <c r="H38" s="148" t="s">
        <v>720</v>
      </c>
      <c r="I38" s="149">
        <v>45905.0</v>
      </c>
      <c r="J38" s="150" t="s">
        <v>527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7"/>
      <c r="B39" s="151" t="s">
        <v>721</v>
      </c>
      <c r="C39" s="146" t="s">
        <v>722</v>
      </c>
      <c r="D39" s="146" t="s">
        <v>577</v>
      </c>
      <c r="E39" s="146" t="s">
        <v>523</v>
      </c>
      <c r="F39" s="146" t="s">
        <v>524</v>
      </c>
      <c r="G39" s="155" t="s">
        <v>723</v>
      </c>
      <c r="H39" s="148" t="s">
        <v>724</v>
      </c>
      <c r="I39" s="149">
        <v>45936.0</v>
      </c>
      <c r="J39" s="150" t="s">
        <v>527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7"/>
      <c r="B40" s="152" t="s">
        <v>558</v>
      </c>
      <c r="C40" s="146" t="s">
        <v>559</v>
      </c>
      <c r="D40" s="146" t="s">
        <v>577</v>
      </c>
      <c r="E40" s="146" t="s">
        <v>523</v>
      </c>
      <c r="F40" s="146" t="s">
        <v>524</v>
      </c>
      <c r="G40" s="155" t="s">
        <v>560</v>
      </c>
      <c r="H40" s="148" t="s">
        <v>725</v>
      </c>
      <c r="I40" s="149">
        <v>45905.0</v>
      </c>
      <c r="J40" s="150" t="s">
        <v>527</v>
      </c>
      <c r="K40" s="5"/>
      <c r="L40" s="5"/>
      <c r="M40" s="5"/>
      <c r="N40" s="5"/>
      <c r="O40" s="170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7"/>
      <c r="B41" s="152" t="s">
        <v>726</v>
      </c>
      <c r="C41" s="146" t="s">
        <v>727</v>
      </c>
      <c r="D41" s="146" t="s">
        <v>577</v>
      </c>
      <c r="E41" s="146" t="s">
        <v>523</v>
      </c>
      <c r="F41" s="146" t="s">
        <v>524</v>
      </c>
      <c r="G41" s="155" t="s">
        <v>728</v>
      </c>
      <c r="H41" s="148" t="s">
        <v>729</v>
      </c>
      <c r="I41" s="149">
        <v>45905.0</v>
      </c>
      <c r="J41" s="150" t="s">
        <v>543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7"/>
      <c r="B42" s="152" t="s">
        <v>565</v>
      </c>
      <c r="C42" s="146" t="s">
        <v>566</v>
      </c>
      <c r="D42" s="146" t="s">
        <v>577</v>
      </c>
      <c r="E42" s="146" t="s">
        <v>523</v>
      </c>
      <c r="F42" s="146" t="s">
        <v>524</v>
      </c>
      <c r="G42" s="155" t="s">
        <v>567</v>
      </c>
      <c r="H42" s="148" t="s">
        <v>730</v>
      </c>
      <c r="I42" s="149">
        <v>45905.0</v>
      </c>
      <c r="J42" s="150" t="s">
        <v>527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7"/>
      <c r="B43" s="152" t="s">
        <v>731</v>
      </c>
      <c r="C43" s="146" t="s">
        <v>732</v>
      </c>
      <c r="D43" s="146" t="s">
        <v>577</v>
      </c>
      <c r="E43" s="146" t="s">
        <v>523</v>
      </c>
      <c r="F43" s="146" t="s">
        <v>524</v>
      </c>
      <c r="G43" s="155" t="s">
        <v>733</v>
      </c>
      <c r="H43" s="148" t="s">
        <v>734</v>
      </c>
      <c r="I43" s="149">
        <v>45905.0</v>
      </c>
      <c r="J43" s="150" t="s">
        <v>543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7"/>
      <c r="B44" s="152" t="s">
        <v>735</v>
      </c>
      <c r="C44" s="146" t="s">
        <v>736</v>
      </c>
      <c r="D44" s="146" t="s">
        <v>577</v>
      </c>
      <c r="E44" s="146" t="s">
        <v>523</v>
      </c>
      <c r="F44" s="146" t="s">
        <v>524</v>
      </c>
      <c r="G44" s="155" t="s">
        <v>737</v>
      </c>
      <c r="H44" s="148" t="s">
        <v>738</v>
      </c>
      <c r="I44" s="149">
        <v>45905.0</v>
      </c>
      <c r="J44" s="150" t="s">
        <v>527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7"/>
      <c r="B45" s="152" t="s">
        <v>587</v>
      </c>
      <c r="C45" s="169" t="s">
        <v>588</v>
      </c>
      <c r="D45" s="169" t="s">
        <v>577</v>
      </c>
      <c r="E45" s="146" t="s">
        <v>523</v>
      </c>
      <c r="F45" s="146" t="s">
        <v>524</v>
      </c>
      <c r="G45" s="155" t="s">
        <v>589</v>
      </c>
      <c r="H45" s="148" t="s">
        <v>739</v>
      </c>
      <c r="I45" s="149">
        <v>45936.0</v>
      </c>
      <c r="J45" s="150" t="s">
        <v>527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7"/>
      <c r="B46" s="152" t="s">
        <v>572</v>
      </c>
      <c r="C46" s="169" t="s">
        <v>573</v>
      </c>
      <c r="D46" s="169" t="s">
        <v>577</v>
      </c>
      <c r="E46" s="146" t="s">
        <v>523</v>
      </c>
      <c r="F46" s="146" t="s">
        <v>524</v>
      </c>
      <c r="G46" s="155" t="s">
        <v>574</v>
      </c>
      <c r="H46" s="148" t="s">
        <v>740</v>
      </c>
      <c r="I46" s="149">
        <v>45905.0</v>
      </c>
      <c r="J46" s="150" t="s">
        <v>527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7"/>
      <c r="B47" s="23" t="s">
        <v>580</v>
      </c>
      <c r="C47" s="171" t="s">
        <v>581</v>
      </c>
      <c r="D47" s="146" t="s">
        <v>577</v>
      </c>
      <c r="E47" s="146" t="s">
        <v>523</v>
      </c>
      <c r="F47" s="146" t="s">
        <v>524</v>
      </c>
      <c r="G47" s="147" t="s">
        <v>582</v>
      </c>
      <c r="H47" s="148" t="s">
        <v>741</v>
      </c>
      <c r="I47" s="149">
        <v>45936.0</v>
      </c>
      <c r="J47" s="150" t="s">
        <v>742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7"/>
      <c r="B48" s="23" t="s">
        <v>743</v>
      </c>
      <c r="C48" s="171" t="s">
        <v>744</v>
      </c>
      <c r="D48" s="146" t="s">
        <v>577</v>
      </c>
      <c r="E48" s="146" t="s">
        <v>523</v>
      </c>
      <c r="F48" s="146" t="s">
        <v>524</v>
      </c>
      <c r="G48" s="147" t="s">
        <v>745</v>
      </c>
      <c r="H48" s="148" t="s">
        <v>746</v>
      </c>
      <c r="I48" s="149">
        <v>45905.0</v>
      </c>
      <c r="J48" s="150" t="s">
        <v>742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7"/>
      <c r="B49" s="23" t="s">
        <v>747</v>
      </c>
      <c r="C49" s="171" t="s">
        <v>748</v>
      </c>
      <c r="D49" s="146" t="s">
        <v>577</v>
      </c>
      <c r="E49" s="146" t="s">
        <v>523</v>
      </c>
      <c r="F49" s="146" t="s">
        <v>524</v>
      </c>
      <c r="G49" s="147" t="s">
        <v>749</v>
      </c>
      <c r="H49" s="148" t="s">
        <v>750</v>
      </c>
      <c r="I49" s="149">
        <v>45905.0</v>
      </c>
      <c r="J49" s="150" t="s">
        <v>742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7"/>
      <c r="B50" s="23" t="s">
        <v>751</v>
      </c>
      <c r="C50" s="171" t="s">
        <v>752</v>
      </c>
      <c r="D50" s="146" t="s">
        <v>577</v>
      </c>
      <c r="E50" s="146" t="s">
        <v>523</v>
      </c>
      <c r="F50" s="146" t="s">
        <v>524</v>
      </c>
      <c r="G50" s="147" t="s">
        <v>753</v>
      </c>
      <c r="H50" s="148" t="s">
        <v>754</v>
      </c>
      <c r="I50" s="149">
        <v>45905.0</v>
      </c>
      <c r="J50" s="150" t="s">
        <v>543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7"/>
      <c r="B51" s="23" t="s">
        <v>755</v>
      </c>
      <c r="C51" s="171" t="s">
        <v>756</v>
      </c>
      <c r="D51" s="146" t="s">
        <v>577</v>
      </c>
      <c r="E51" s="146" t="s">
        <v>523</v>
      </c>
      <c r="F51" s="146" t="s">
        <v>524</v>
      </c>
      <c r="G51" s="147" t="s">
        <v>757</v>
      </c>
      <c r="H51" s="148" t="s">
        <v>758</v>
      </c>
      <c r="I51" s="149">
        <v>45936.0</v>
      </c>
      <c r="J51" s="150" t="s">
        <v>527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7"/>
      <c r="B52" s="23" t="s">
        <v>759</v>
      </c>
      <c r="C52" s="171" t="s">
        <v>760</v>
      </c>
      <c r="D52" s="146" t="s">
        <v>577</v>
      </c>
      <c r="E52" s="146" t="s">
        <v>523</v>
      </c>
      <c r="F52" s="146" t="s">
        <v>524</v>
      </c>
      <c r="G52" s="147" t="s">
        <v>761</v>
      </c>
      <c r="H52" s="148" t="s">
        <v>762</v>
      </c>
      <c r="I52" s="149">
        <v>45905.0</v>
      </c>
      <c r="J52" s="150" t="s">
        <v>527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7"/>
      <c r="B53" s="26" t="s">
        <v>763</v>
      </c>
      <c r="C53" s="172" t="s">
        <v>764</v>
      </c>
      <c r="D53" s="146" t="s">
        <v>577</v>
      </c>
      <c r="E53" s="146" t="s">
        <v>523</v>
      </c>
      <c r="F53" s="146" t="s">
        <v>524</v>
      </c>
      <c r="G53" s="147" t="s">
        <v>765</v>
      </c>
      <c r="H53" s="148" t="s">
        <v>766</v>
      </c>
      <c r="I53" s="149">
        <v>45905.0</v>
      </c>
      <c r="J53" s="150" t="s">
        <v>543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7"/>
      <c r="B54" s="173" t="s">
        <v>767</v>
      </c>
      <c r="C54" s="172" t="s">
        <v>768</v>
      </c>
      <c r="D54" s="146" t="s">
        <v>577</v>
      </c>
      <c r="E54" s="146" t="s">
        <v>523</v>
      </c>
      <c r="F54" s="146" t="s">
        <v>524</v>
      </c>
      <c r="G54" s="147" t="s">
        <v>769</v>
      </c>
      <c r="H54" s="148" t="s">
        <v>770</v>
      </c>
      <c r="I54" s="149">
        <v>45905.0</v>
      </c>
      <c r="J54" s="150" t="s">
        <v>527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7"/>
      <c r="B55" s="173" t="s">
        <v>771</v>
      </c>
      <c r="C55" s="174" t="s">
        <v>772</v>
      </c>
      <c r="D55" s="146" t="s">
        <v>577</v>
      </c>
      <c r="E55" s="146" t="s">
        <v>523</v>
      </c>
      <c r="F55" s="146" t="s">
        <v>524</v>
      </c>
      <c r="G55" s="147" t="s">
        <v>773</v>
      </c>
      <c r="H55" s="148" t="s">
        <v>774</v>
      </c>
      <c r="I55" s="149">
        <v>45905.0</v>
      </c>
      <c r="J55" s="150" t="s">
        <v>527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7"/>
      <c r="B56" s="173" t="s">
        <v>775</v>
      </c>
      <c r="C56" s="145" t="s">
        <v>776</v>
      </c>
      <c r="D56" s="146" t="s">
        <v>577</v>
      </c>
      <c r="E56" s="146" t="s">
        <v>523</v>
      </c>
      <c r="F56" s="146" t="s">
        <v>524</v>
      </c>
      <c r="G56" s="147" t="s">
        <v>777</v>
      </c>
      <c r="H56" s="148" t="s">
        <v>778</v>
      </c>
      <c r="I56" s="149">
        <v>45905.0</v>
      </c>
      <c r="J56" s="150" t="s">
        <v>527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7"/>
      <c r="B57" s="26" t="s">
        <v>779</v>
      </c>
      <c r="C57" s="175" t="s">
        <v>780</v>
      </c>
      <c r="D57" s="146" t="s">
        <v>577</v>
      </c>
      <c r="E57" s="146" t="s">
        <v>523</v>
      </c>
      <c r="F57" s="146" t="s">
        <v>524</v>
      </c>
      <c r="G57" s="176" t="s">
        <v>781</v>
      </c>
      <c r="H57" s="148" t="s">
        <v>782</v>
      </c>
      <c r="I57" s="149">
        <v>45905.0</v>
      </c>
      <c r="J57" s="150" t="s">
        <v>527</v>
      </c>
      <c r="K57" s="11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7"/>
      <c r="B58" s="26" t="s">
        <v>783</v>
      </c>
      <c r="C58" s="169" t="s">
        <v>784</v>
      </c>
      <c r="D58" s="177" t="s">
        <v>577</v>
      </c>
      <c r="E58" s="145" t="s">
        <v>523</v>
      </c>
      <c r="F58" s="146" t="s">
        <v>524</v>
      </c>
      <c r="G58" s="176" t="s">
        <v>785</v>
      </c>
      <c r="H58" s="148" t="s">
        <v>786</v>
      </c>
      <c r="I58" s="149">
        <v>45905.0</v>
      </c>
      <c r="J58" s="150" t="s">
        <v>527</v>
      </c>
      <c r="K58" s="11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7"/>
      <c r="B59" s="26" t="s">
        <v>787</v>
      </c>
      <c r="C59" s="169" t="s">
        <v>788</v>
      </c>
      <c r="D59" s="177" t="s">
        <v>577</v>
      </c>
      <c r="E59" s="145" t="s">
        <v>523</v>
      </c>
      <c r="F59" s="146" t="s">
        <v>524</v>
      </c>
      <c r="G59" s="176" t="s">
        <v>789</v>
      </c>
      <c r="H59" s="148" t="s">
        <v>790</v>
      </c>
      <c r="I59" s="149">
        <v>45936.0</v>
      </c>
      <c r="J59" s="150" t="s">
        <v>543</v>
      </c>
      <c r="K59" s="11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7"/>
      <c r="B60" s="26" t="s">
        <v>791</v>
      </c>
      <c r="C60" s="145" t="s">
        <v>792</v>
      </c>
      <c r="D60" s="177" t="s">
        <v>577</v>
      </c>
      <c r="E60" s="145" t="s">
        <v>523</v>
      </c>
      <c r="F60" s="146" t="s">
        <v>524</v>
      </c>
      <c r="G60" s="176" t="s">
        <v>793</v>
      </c>
      <c r="H60" s="92" t="s">
        <v>794</v>
      </c>
      <c r="I60" s="149">
        <v>45905.0</v>
      </c>
      <c r="J60" s="150" t="s">
        <v>527</v>
      </c>
      <c r="K60" s="11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7"/>
      <c r="B61" s="178" t="s">
        <v>795</v>
      </c>
      <c r="C61" s="146" t="s">
        <v>796</v>
      </c>
      <c r="D61" s="146" t="s">
        <v>797</v>
      </c>
      <c r="E61" s="146" t="s">
        <v>523</v>
      </c>
      <c r="F61" s="146" t="s">
        <v>798</v>
      </c>
      <c r="G61" s="155" t="s">
        <v>799</v>
      </c>
      <c r="H61" s="82"/>
      <c r="I61" s="82"/>
      <c r="J61" s="82"/>
      <c r="K61" s="11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7"/>
      <c r="B62" s="178" t="s">
        <v>800</v>
      </c>
      <c r="C62" s="146" t="s">
        <v>801</v>
      </c>
      <c r="D62" s="146" t="s">
        <v>555</v>
      </c>
      <c r="E62" s="145" t="s">
        <v>802</v>
      </c>
      <c r="F62" s="146" t="s">
        <v>798</v>
      </c>
      <c r="G62" s="155" t="s">
        <v>803</v>
      </c>
      <c r="H62" s="82"/>
      <c r="I62" s="82"/>
      <c r="J62" s="82"/>
      <c r="K62" s="11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7"/>
      <c r="B63" s="179" t="s">
        <v>804</v>
      </c>
      <c r="C63" s="145" t="s">
        <v>805</v>
      </c>
      <c r="D63" s="145" t="s">
        <v>555</v>
      </c>
      <c r="E63" s="145" t="s">
        <v>802</v>
      </c>
      <c r="F63" s="145" t="s">
        <v>798</v>
      </c>
      <c r="G63" s="147" t="s">
        <v>806</v>
      </c>
      <c r="H63" s="82"/>
      <c r="I63" s="82"/>
      <c r="J63" s="82"/>
      <c r="K63" s="11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7"/>
      <c r="B64" s="179" t="s">
        <v>807</v>
      </c>
      <c r="C64" s="180" t="s">
        <v>808</v>
      </c>
      <c r="D64" s="180" t="s">
        <v>555</v>
      </c>
      <c r="E64" s="180" t="s">
        <v>809</v>
      </c>
      <c r="F64" s="180" t="s">
        <v>798</v>
      </c>
      <c r="G64" s="180">
        <v>1.763130652E9</v>
      </c>
      <c r="H64" s="82"/>
      <c r="I64" s="82"/>
      <c r="J64" s="82"/>
      <c r="K64" s="11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7"/>
      <c r="B65" s="179" t="s">
        <v>810</v>
      </c>
      <c r="C65" s="145" t="s">
        <v>811</v>
      </c>
      <c r="D65" s="145" t="s">
        <v>797</v>
      </c>
      <c r="E65" s="145" t="s">
        <v>812</v>
      </c>
      <c r="F65" s="145" t="s">
        <v>798</v>
      </c>
      <c r="G65" s="147" t="s">
        <v>813</v>
      </c>
      <c r="H65" s="82"/>
      <c r="I65" s="82"/>
      <c r="J65" s="82"/>
      <c r="K65" s="11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7"/>
      <c r="B66" s="179" t="s">
        <v>814</v>
      </c>
      <c r="C66" s="145" t="s">
        <v>815</v>
      </c>
      <c r="D66" s="145" t="s">
        <v>533</v>
      </c>
      <c r="E66" s="145" t="s">
        <v>812</v>
      </c>
      <c r="F66" s="145" t="s">
        <v>798</v>
      </c>
      <c r="G66" s="147" t="s">
        <v>816</v>
      </c>
      <c r="H66" s="82"/>
      <c r="I66" s="82"/>
      <c r="J66" s="82"/>
      <c r="K66" s="11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7"/>
      <c r="B67" s="178" t="s">
        <v>817</v>
      </c>
      <c r="C67" s="146" t="s">
        <v>818</v>
      </c>
      <c r="D67" s="146" t="s">
        <v>533</v>
      </c>
      <c r="E67" s="146" t="s">
        <v>523</v>
      </c>
      <c r="F67" s="146" t="s">
        <v>819</v>
      </c>
      <c r="G67" s="155" t="s">
        <v>820</v>
      </c>
      <c r="H67" s="82"/>
      <c r="I67" s="82"/>
      <c r="J67" s="82"/>
      <c r="K67" s="11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7"/>
      <c r="B68" s="178" t="s">
        <v>821</v>
      </c>
      <c r="C68" s="146" t="s">
        <v>822</v>
      </c>
      <c r="D68" s="146" t="s">
        <v>797</v>
      </c>
      <c r="E68" s="146" t="s">
        <v>523</v>
      </c>
      <c r="F68" s="146" t="s">
        <v>819</v>
      </c>
      <c r="G68" s="155" t="s">
        <v>823</v>
      </c>
      <c r="H68" s="82"/>
      <c r="I68" s="82"/>
      <c r="J68" s="82"/>
      <c r="K68" s="11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7"/>
      <c r="B69" s="179" t="s">
        <v>824</v>
      </c>
      <c r="C69" s="145" t="s">
        <v>825</v>
      </c>
      <c r="D69" s="145" t="s">
        <v>826</v>
      </c>
      <c r="E69" s="145" t="s">
        <v>523</v>
      </c>
      <c r="F69" s="145" t="s">
        <v>819</v>
      </c>
      <c r="G69" s="147" t="s">
        <v>827</v>
      </c>
      <c r="H69" s="82"/>
      <c r="I69" s="82"/>
      <c r="J69" s="82"/>
      <c r="K69" s="11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7"/>
      <c r="B70" s="179" t="s">
        <v>828</v>
      </c>
      <c r="C70" s="145" t="s">
        <v>829</v>
      </c>
      <c r="D70" s="145" t="s">
        <v>826</v>
      </c>
      <c r="E70" s="145" t="s">
        <v>830</v>
      </c>
      <c r="F70" s="145" t="s">
        <v>819</v>
      </c>
      <c r="G70" s="147" t="s">
        <v>831</v>
      </c>
      <c r="H70" s="82"/>
      <c r="I70" s="82"/>
      <c r="J70" s="82"/>
      <c r="K70" s="11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7"/>
      <c r="B71" s="179" t="s">
        <v>832</v>
      </c>
      <c r="C71" s="145" t="s">
        <v>833</v>
      </c>
      <c r="D71" s="145" t="s">
        <v>797</v>
      </c>
      <c r="E71" s="145" t="s">
        <v>830</v>
      </c>
      <c r="F71" s="145" t="s">
        <v>819</v>
      </c>
      <c r="G71" s="147" t="s">
        <v>834</v>
      </c>
      <c r="H71" s="82"/>
      <c r="I71" s="82"/>
      <c r="J71" s="82"/>
      <c r="K71" s="11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7"/>
      <c r="B72" s="178" t="s">
        <v>835</v>
      </c>
      <c r="C72" s="145" t="s">
        <v>836</v>
      </c>
      <c r="D72" s="146" t="s">
        <v>533</v>
      </c>
      <c r="E72" s="146" t="s">
        <v>837</v>
      </c>
      <c r="F72" s="146" t="s">
        <v>819</v>
      </c>
      <c r="G72" s="147" t="s">
        <v>838</v>
      </c>
      <c r="H72" s="82"/>
      <c r="I72" s="82"/>
      <c r="J72" s="82"/>
      <c r="K72" s="11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7"/>
      <c r="B73" s="179" t="s">
        <v>839</v>
      </c>
      <c r="C73" s="145" t="s">
        <v>840</v>
      </c>
      <c r="D73" s="145" t="s">
        <v>841</v>
      </c>
      <c r="E73" s="145" t="s">
        <v>842</v>
      </c>
      <c r="F73" s="145" t="s">
        <v>819</v>
      </c>
      <c r="G73" s="147" t="s">
        <v>843</v>
      </c>
      <c r="H73" s="82"/>
      <c r="I73" s="82"/>
      <c r="J73" s="82"/>
      <c r="K73" s="11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7"/>
      <c r="B74" s="179" t="s">
        <v>844</v>
      </c>
      <c r="C74" s="145" t="s">
        <v>845</v>
      </c>
      <c r="D74" s="145" t="s">
        <v>841</v>
      </c>
      <c r="E74" s="145" t="s">
        <v>842</v>
      </c>
      <c r="F74" s="146" t="s">
        <v>819</v>
      </c>
      <c r="G74" s="147" t="s">
        <v>846</v>
      </c>
      <c r="H74" s="82"/>
      <c r="I74" s="82"/>
      <c r="J74" s="82"/>
      <c r="K74" s="11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54"/>
      <c r="B75" s="179" t="s">
        <v>847</v>
      </c>
      <c r="C75" s="145" t="s">
        <v>848</v>
      </c>
      <c r="D75" s="145" t="s">
        <v>797</v>
      </c>
      <c r="E75" s="145" t="s">
        <v>849</v>
      </c>
      <c r="F75" s="145" t="s">
        <v>819</v>
      </c>
      <c r="G75" s="147" t="s">
        <v>850</v>
      </c>
      <c r="H75" s="82"/>
      <c r="I75" s="82"/>
      <c r="J75" s="82"/>
      <c r="K75" s="11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54"/>
      <c r="B76" s="130" t="s">
        <v>851</v>
      </c>
      <c r="C76" s="145" t="s">
        <v>852</v>
      </c>
      <c r="D76" s="145" t="s">
        <v>577</v>
      </c>
      <c r="E76" s="145" t="s">
        <v>853</v>
      </c>
      <c r="F76" s="146" t="s">
        <v>524</v>
      </c>
      <c r="G76" s="147" t="s">
        <v>854</v>
      </c>
      <c r="H76" s="149"/>
      <c r="I76" s="149">
        <v>45905.0</v>
      </c>
      <c r="J76" s="150" t="s">
        <v>527</v>
      </c>
      <c r="K76" s="11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54"/>
      <c r="B77" s="151" t="s">
        <v>855</v>
      </c>
      <c r="C77" s="145" t="s">
        <v>856</v>
      </c>
      <c r="D77" s="146" t="s">
        <v>577</v>
      </c>
      <c r="E77" s="145" t="s">
        <v>857</v>
      </c>
      <c r="F77" s="146" t="s">
        <v>524</v>
      </c>
      <c r="G77" s="147" t="s">
        <v>858</v>
      </c>
      <c r="H77" s="149"/>
      <c r="I77" s="149">
        <v>45905.0</v>
      </c>
      <c r="J77" s="150" t="s">
        <v>527</v>
      </c>
      <c r="K77" s="11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22" t="s">
        <v>859</v>
      </c>
      <c r="C78" s="150" t="s">
        <v>860</v>
      </c>
      <c r="D78" s="146" t="s">
        <v>577</v>
      </c>
      <c r="E78" s="150" t="s">
        <v>861</v>
      </c>
      <c r="F78" s="146" t="s">
        <v>524</v>
      </c>
      <c r="G78" s="147" t="s">
        <v>862</v>
      </c>
      <c r="H78" s="149"/>
      <c r="I78" s="149">
        <v>45905.0</v>
      </c>
      <c r="J78" s="150" t="s">
        <v>527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25" t="s">
        <v>863</v>
      </c>
      <c r="C79" s="150" t="s">
        <v>864</v>
      </c>
      <c r="D79" s="146" t="s">
        <v>577</v>
      </c>
      <c r="E79" s="150" t="s">
        <v>861</v>
      </c>
      <c r="F79" s="146" t="s">
        <v>524</v>
      </c>
      <c r="G79" s="147" t="s">
        <v>865</v>
      </c>
      <c r="H79" s="149"/>
      <c r="I79" s="149">
        <v>45905.0</v>
      </c>
      <c r="J79" s="150" t="s">
        <v>527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7"/>
      <c r="H83" s="57"/>
      <c r="I83" s="5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7"/>
      <c r="H84" s="57"/>
      <c r="I84" s="5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7"/>
      <c r="H85" s="57"/>
      <c r="I85" s="5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7"/>
      <c r="J86" s="57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7"/>
      <c r="H87" s="57"/>
      <c r="I87" s="5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7"/>
      <c r="H88" s="57"/>
      <c r="I88" s="5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7"/>
      <c r="H89" s="57"/>
      <c r="I89" s="5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7"/>
      <c r="H90" s="57"/>
      <c r="I90" s="5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7"/>
      <c r="H91" s="57"/>
      <c r="I91" s="5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7"/>
      <c r="H92" s="57"/>
      <c r="I92" s="5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7"/>
      <c r="H93" s="57"/>
      <c r="I93" s="5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</sheetData>
  <mergeCells count="3">
    <mergeCell ref="B1:I1"/>
    <mergeCell ref="N1:P1"/>
    <mergeCell ref="M14:Q14"/>
  </mergeCells>
  <conditionalFormatting sqref="B79">
    <cfRule type="notContainsBlanks" dxfId="6" priority="1">
      <formula>LEN(TRIM(B79))&gt;0</formula>
    </cfRule>
  </conditionalFormatting>
  <hyperlinks>
    <hyperlink r:id="rId1" ref="H3"/>
    <hyperlink r:id="rId2" ref="H4"/>
    <hyperlink r:id="rId3" ref="H5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5"/>
    <hyperlink r:id="rId12" ref="H16"/>
    <hyperlink r:id="rId13" ref="H17"/>
    <hyperlink r:id="rId14" ref="H18"/>
    <hyperlink r:id="rId15" ref="H19"/>
    <hyperlink r:id="rId16" ref="H20"/>
    <hyperlink r:id="rId17" ref="H21"/>
    <hyperlink r:id="rId18" ref="H22"/>
    <hyperlink r:id="rId19" ref="H23"/>
    <hyperlink r:id="rId20" ref="H24"/>
    <hyperlink r:id="rId21" ref="H25"/>
    <hyperlink r:id="rId22" ref="H26"/>
    <hyperlink r:id="rId23" ref="H27"/>
    <hyperlink r:id="rId24" ref="H28"/>
    <hyperlink r:id="rId25" ref="H29"/>
    <hyperlink r:id="rId26" ref="H30"/>
    <hyperlink r:id="rId27" ref="H31"/>
    <hyperlink r:id="rId28" ref="H32"/>
    <hyperlink r:id="rId29" ref="H33"/>
    <hyperlink r:id="rId30" ref="H34"/>
    <hyperlink r:id="rId31" ref="H35"/>
    <hyperlink r:id="rId32" ref="H36"/>
    <hyperlink r:id="rId33" ref="H37"/>
    <hyperlink r:id="rId34" ref="H38"/>
    <hyperlink r:id="rId35" ref="H39"/>
    <hyperlink r:id="rId36" ref="H40"/>
    <hyperlink r:id="rId37" ref="H41"/>
    <hyperlink r:id="rId38" ref="H42"/>
    <hyperlink r:id="rId39" ref="H43"/>
    <hyperlink r:id="rId40" ref="H44"/>
    <hyperlink r:id="rId41" ref="H45"/>
    <hyperlink r:id="rId42" ref="H46"/>
    <hyperlink r:id="rId43" ref="H47"/>
    <hyperlink r:id="rId44" ref="H48"/>
    <hyperlink r:id="rId45" ref="H49"/>
    <hyperlink r:id="rId46" ref="H50"/>
    <hyperlink r:id="rId47" ref="H51"/>
    <hyperlink r:id="rId48" ref="H52"/>
    <hyperlink r:id="rId49" ref="H53"/>
    <hyperlink r:id="rId50" ref="H54"/>
    <hyperlink r:id="rId51" ref="H55"/>
    <hyperlink r:id="rId52" ref="H56"/>
    <hyperlink r:id="rId53" ref="H57"/>
    <hyperlink r:id="rId54" ref="H58"/>
    <hyperlink r:id="rId55" ref="H59"/>
  </hyperlinks>
  <drawing r:id="rId56"/>
  <tableParts count="4">
    <tablePart r:id="rId61"/>
    <tablePart r:id="rId62"/>
    <tablePart r:id="rId63"/>
    <tablePart r:id="rId6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4" max="4" width="33.63"/>
    <col customWidth="1" min="5" max="5" width="32.25"/>
    <col customWidth="1" min="6" max="6" width="27.38"/>
    <col customWidth="1" min="7" max="7" width="32.13"/>
    <col customWidth="1" min="8" max="8" width="44.5"/>
    <col customWidth="1" min="9" max="9" width="16.0"/>
    <col customWidth="1" min="10" max="10" width="44.63"/>
    <col customWidth="1" min="11" max="11" width="16.0"/>
  </cols>
  <sheetData>
    <row r="1">
      <c r="A1" s="181" t="s">
        <v>866</v>
      </c>
      <c r="B1" s="3"/>
      <c r="C1" s="3"/>
      <c r="D1" s="3"/>
      <c r="E1" s="3"/>
      <c r="F1" s="4"/>
      <c r="G1" s="181" t="s">
        <v>867</v>
      </c>
      <c r="H1" s="4"/>
      <c r="I1" s="182" t="s">
        <v>868</v>
      </c>
      <c r="J1" s="3"/>
      <c r="K1" s="4"/>
      <c r="L1" s="183"/>
      <c r="M1" s="183"/>
      <c r="N1" s="183"/>
      <c r="O1" s="183"/>
      <c r="P1" s="183"/>
      <c r="Q1" s="183"/>
    </row>
    <row r="2">
      <c r="A2" s="184" t="s">
        <v>15</v>
      </c>
      <c r="B2" s="184" t="s">
        <v>869</v>
      </c>
      <c r="C2" s="184" t="s">
        <v>870</v>
      </c>
      <c r="D2" s="185" t="s">
        <v>871</v>
      </c>
      <c r="E2" s="185" t="s">
        <v>872</v>
      </c>
      <c r="F2" s="185" t="s">
        <v>873</v>
      </c>
      <c r="G2" s="185" t="s">
        <v>874</v>
      </c>
      <c r="H2" s="186" t="s">
        <v>875</v>
      </c>
      <c r="I2" s="184" t="s">
        <v>876</v>
      </c>
      <c r="J2" s="187" t="s">
        <v>877</v>
      </c>
      <c r="K2" s="184" t="s">
        <v>878</v>
      </c>
      <c r="L2" s="183"/>
      <c r="M2" s="183"/>
      <c r="N2" s="183"/>
      <c r="O2" s="183"/>
      <c r="P2" s="183"/>
      <c r="Q2" s="183"/>
    </row>
    <row r="3">
      <c r="A3" s="188" t="s">
        <v>23</v>
      </c>
      <c r="B3" s="188" t="s">
        <v>879</v>
      </c>
      <c r="C3" s="188" t="s">
        <v>4</v>
      </c>
      <c r="D3" s="189">
        <v>45.0</v>
      </c>
      <c r="E3" s="189">
        <v>318.0</v>
      </c>
      <c r="F3" s="189" t="s">
        <v>540</v>
      </c>
      <c r="G3" s="190" t="s">
        <v>880</v>
      </c>
      <c r="H3" s="191">
        <v>1.762327094E9</v>
      </c>
      <c r="I3" s="192">
        <v>2.52311023E8</v>
      </c>
      <c r="J3" s="193" t="s">
        <v>881</v>
      </c>
      <c r="K3" s="192">
        <v>1.531922598E9</v>
      </c>
      <c r="L3" s="183"/>
      <c r="M3" s="183"/>
      <c r="N3" s="183"/>
      <c r="O3" s="183"/>
      <c r="P3" s="183"/>
      <c r="Q3" s="183"/>
    </row>
    <row r="4">
      <c r="A4" s="14"/>
      <c r="B4" s="14"/>
      <c r="C4" s="6"/>
      <c r="D4" s="6"/>
      <c r="E4" s="14"/>
      <c r="F4" s="6"/>
      <c r="G4" s="6"/>
      <c r="H4" s="6"/>
      <c r="I4" s="194">
        <v>2.52311009E8</v>
      </c>
      <c r="J4" s="193" t="s">
        <v>882</v>
      </c>
      <c r="K4" s="192">
        <v>1.7309897E9</v>
      </c>
      <c r="L4" s="183"/>
      <c r="M4" s="183"/>
      <c r="N4" s="183"/>
      <c r="O4" s="183"/>
      <c r="P4" s="183"/>
      <c r="Q4" s="183"/>
    </row>
    <row r="5">
      <c r="A5" s="14"/>
      <c r="B5" s="14"/>
      <c r="C5" s="188" t="s">
        <v>5</v>
      </c>
      <c r="D5" s="189">
        <v>45.0</v>
      </c>
      <c r="E5" s="14"/>
      <c r="F5" s="188" t="s">
        <v>576</v>
      </c>
      <c r="G5" s="195" t="s">
        <v>883</v>
      </c>
      <c r="H5" s="191">
        <v>1.795381332E9</v>
      </c>
      <c r="I5" s="196">
        <v>2.52311059E8</v>
      </c>
      <c r="J5" s="197" t="s">
        <v>884</v>
      </c>
      <c r="K5" s="192">
        <v>1.705289296E9</v>
      </c>
      <c r="L5" s="183"/>
      <c r="M5" s="183"/>
      <c r="N5" s="183"/>
      <c r="O5" s="183"/>
      <c r="P5" s="183"/>
      <c r="Q5" s="183"/>
    </row>
    <row r="6">
      <c r="A6" s="14"/>
      <c r="B6" s="14"/>
      <c r="C6" s="6"/>
      <c r="D6" s="6"/>
      <c r="E6" s="14"/>
      <c r="F6" s="6"/>
      <c r="G6" s="6"/>
      <c r="H6" s="6"/>
      <c r="I6" s="192">
        <v>2.52311066E8</v>
      </c>
      <c r="J6" s="193" t="s">
        <v>885</v>
      </c>
      <c r="K6" s="192">
        <v>1.76154201E9</v>
      </c>
      <c r="L6" s="183"/>
      <c r="M6" s="183"/>
      <c r="N6" s="183"/>
      <c r="O6" s="183"/>
      <c r="P6" s="183"/>
      <c r="Q6" s="183"/>
    </row>
    <row r="7">
      <c r="A7" s="14"/>
      <c r="B7" s="14"/>
      <c r="C7" s="188" t="s">
        <v>6</v>
      </c>
      <c r="D7" s="189">
        <v>45.0</v>
      </c>
      <c r="E7" s="14"/>
      <c r="F7" s="189" t="s">
        <v>664</v>
      </c>
      <c r="G7" s="198" t="s">
        <v>886</v>
      </c>
      <c r="H7" s="199">
        <v>1.781949541E9</v>
      </c>
      <c r="I7" s="196">
        <v>2.52311128E8</v>
      </c>
      <c r="J7" s="200" t="s">
        <v>887</v>
      </c>
      <c r="K7" s="201">
        <v>1.705379502E9</v>
      </c>
      <c r="L7" s="183"/>
      <c r="M7" s="183"/>
      <c r="N7" s="183"/>
      <c r="O7" s="183"/>
      <c r="P7" s="183"/>
      <c r="Q7" s="183"/>
    </row>
    <row r="8">
      <c r="A8" s="14"/>
      <c r="B8" s="14"/>
      <c r="C8" s="6"/>
      <c r="D8" s="6"/>
      <c r="E8" s="14"/>
      <c r="F8" s="6"/>
      <c r="G8" s="6"/>
      <c r="H8" s="6"/>
      <c r="I8" s="192">
        <v>2.52311118E8</v>
      </c>
      <c r="J8" s="200" t="s">
        <v>888</v>
      </c>
      <c r="K8" s="202">
        <v>1.752774592E9</v>
      </c>
      <c r="L8" s="183"/>
      <c r="M8" s="183"/>
      <c r="N8" s="183"/>
      <c r="O8" s="183"/>
      <c r="P8" s="183"/>
      <c r="Q8" s="183"/>
    </row>
    <row r="9">
      <c r="A9" s="14"/>
      <c r="B9" s="14"/>
      <c r="C9" s="188" t="s">
        <v>7</v>
      </c>
      <c r="D9" s="189">
        <v>44.0</v>
      </c>
      <c r="E9" s="14"/>
      <c r="F9" s="188" t="s">
        <v>581</v>
      </c>
      <c r="G9" s="190" t="s">
        <v>889</v>
      </c>
      <c r="H9" s="191">
        <v>1.648187304E9</v>
      </c>
      <c r="I9" s="192">
        <v>2.52311141E8</v>
      </c>
      <c r="J9" s="197" t="s">
        <v>890</v>
      </c>
      <c r="K9" s="192">
        <v>1.747218347E9</v>
      </c>
      <c r="L9" s="183"/>
      <c r="M9" s="183"/>
      <c r="N9" s="183"/>
      <c r="O9" s="183"/>
      <c r="P9" s="183"/>
      <c r="Q9" s="183"/>
    </row>
    <row r="10">
      <c r="A10" s="14"/>
      <c r="B10" s="14"/>
      <c r="C10" s="6"/>
      <c r="D10" s="6"/>
      <c r="E10" s="14"/>
      <c r="F10" s="6"/>
      <c r="G10" s="6"/>
      <c r="H10" s="6"/>
      <c r="I10" s="192">
        <v>2.52311142E8</v>
      </c>
      <c r="J10" s="203" t="s">
        <v>891</v>
      </c>
      <c r="K10" s="192">
        <v>1.707824418E9</v>
      </c>
      <c r="L10" s="183"/>
      <c r="M10" s="183"/>
      <c r="N10" s="183"/>
      <c r="O10" s="183"/>
      <c r="P10" s="183"/>
      <c r="Q10" s="183"/>
    </row>
    <row r="11">
      <c r="A11" s="14"/>
      <c r="B11" s="14"/>
      <c r="C11" s="188" t="s">
        <v>8</v>
      </c>
      <c r="D11" s="189">
        <v>44.0</v>
      </c>
      <c r="E11" s="14"/>
      <c r="F11" s="188" t="s">
        <v>566</v>
      </c>
      <c r="G11" s="190" t="s">
        <v>892</v>
      </c>
      <c r="H11" s="191">
        <v>1.733331347E9</v>
      </c>
      <c r="I11" s="192">
        <v>2.52311197E8</v>
      </c>
      <c r="J11" s="197" t="s">
        <v>893</v>
      </c>
      <c r="K11" s="204">
        <v>1.409131141E9</v>
      </c>
      <c r="L11" s="183"/>
      <c r="M11" s="183"/>
      <c r="N11" s="183"/>
      <c r="O11" s="183"/>
      <c r="P11" s="183"/>
      <c r="Q11" s="183"/>
    </row>
    <row r="12">
      <c r="A12" s="14"/>
      <c r="B12" s="14"/>
      <c r="C12" s="6"/>
      <c r="D12" s="6"/>
      <c r="E12" s="14"/>
      <c r="F12" s="6"/>
      <c r="G12" s="6"/>
      <c r="H12" s="6"/>
      <c r="I12" s="192">
        <v>2.52311225E8</v>
      </c>
      <c r="J12" s="197" t="s">
        <v>894</v>
      </c>
      <c r="K12" s="192">
        <v>1.703501166E9</v>
      </c>
      <c r="L12" s="183"/>
      <c r="M12" s="183"/>
      <c r="N12" s="183"/>
      <c r="O12" s="183"/>
      <c r="P12" s="183"/>
      <c r="Q12" s="183"/>
    </row>
    <row r="13">
      <c r="A13" s="14"/>
      <c r="B13" s="14"/>
      <c r="C13" s="188" t="s">
        <v>9</v>
      </c>
      <c r="D13" s="189">
        <v>45.0</v>
      </c>
      <c r="E13" s="14"/>
      <c r="F13" s="188" t="s">
        <v>895</v>
      </c>
      <c r="G13" s="190" t="s">
        <v>896</v>
      </c>
      <c r="H13" s="191">
        <v>1.316026819E9</v>
      </c>
      <c r="I13" s="192">
        <v>2.52311226E8</v>
      </c>
      <c r="J13" s="197" t="s">
        <v>897</v>
      </c>
      <c r="K13" s="192">
        <v>1.314514228E9</v>
      </c>
      <c r="L13" s="183"/>
      <c r="M13" s="183"/>
      <c r="N13" s="183"/>
      <c r="O13" s="183"/>
      <c r="P13" s="183"/>
      <c r="Q13" s="183"/>
    </row>
    <row r="14">
      <c r="A14" s="14"/>
      <c r="B14" s="14"/>
      <c r="C14" s="6"/>
      <c r="D14" s="6"/>
      <c r="E14" s="14"/>
      <c r="F14" s="6"/>
      <c r="G14" s="6"/>
      <c r="H14" s="6"/>
      <c r="I14" s="192">
        <v>2.52311249E8</v>
      </c>
      <c r="J14" s="197" t="s">
        <v>898</v>
      </c>
      <c r="K14" s="204">
        <v>1.752289626E9</v>
      </c>
      <c r="L14" s="183"/>
      <c r="M14" s="183"/>
      <c r="N14" s="183"/>
      <c r="O14" s="183"/>
      <c r="P14" s="183"/>
      <c r="Q14" s="183"/>
    </row>
    <row r="15">
      <c r="A15" s="14"/>
      <c r="B15" s="14"/>
      <c r="C15" s="188" t="s">
        <v>10</v>
      </c>
      <c r="D15" s="189">
        <v>50.0</v>
      </c>
      <c r="E15" s="14"/>
      <c r="F15" s="188" t="s">
        <v>695</v>
      </c>
      <c r="G15" s="190" t="s">
        <v>899</v>
      </c>
      <c r="H15" s="191">
        <v>1.313529302E9</v>
      </c>
      <c r="I15" s="192">
        <v>2.51311123E8</v>
      </c>
      <c r="J15" s="197" t="s">
        <v>900</v>
      </c>
      <c r="K15" s="192">
        <v>1.76816257E9</v>
      </c>
      <c r="L15" s="183"/>
      <c r="M15" s="183"/>
      <c r="N15" s="183"/>
      <c r="O15" s="183"/>
      <c r="P15" s="183"/>
      <c r="Q15" s="183"/>
    </row>
    <row r="16">
      <c r="A16" s="14"/>
      <c r="B16" s="14"/>
      <c r="C16" s="6"/>
      <c r="D16" s="6"/>
      <c r="E16" s="6"/>
      <c r="F16" s="6"/>
      <c r="G16" s="6"/>
      <c r="H16" s="6"/>
      <c r="I16" s="192">
        <v>2.52311275E8</v>
      </c>
      <c r="J16" s="197" t="s">
        <v>901</v>
      </c>
      <c r="K16" s="192">
        <v>1.57291435E9</v>
      </c>
      <c r="L16" s="183"/>
      <c r="M16" s="183"/>
      <c r="N16" s="183"/>
      <c r="O16" s="183"/>
      <c r="P16" s="183"/>
      <c r="Q16" s="183"/>
    </row>
    <row r="17">
      <c r="A17" s="205" t="s">
        <v>24</v>
      </c>
      <c r="B17" s="205" t="s">
        <v>902</v>
      </c>
      <c r="C17" s="206" t="s">
        <v>4</v>
      </c>
      <c r="D17" s="207">
        <v>38.0</v>
      </c>
      <c r="E17" s="208">
        <v>123.0</v>
      </c>
      <c r="F17" s="207" t="s">
        <v>591</v>
      </c>
      <c r="G17" s="198" t="s">
        <v>903</v>
      </c>
      <c r="H17" s="209">
        <v>1.701012413E9</v>
      </c>
      <c r="I17" s="184">
        <v>2.51311039E8</v>
      </c>
      <c r="J17" s="210" t="s">
        <v>904</v>
      </c>
      <c r="K17" s="211">
        <v>1.670768173E9</v>
      </c>
      <c r="L17" s="183"/>
      <c r="M17" s="183"/>
      <c r="N17" s="183"/>
      <c r="O17" s="183"/>
      <c r="P17" s="183"/>
      <c r="Q17" s="183"/>
    </row>
    <row r="18">
      <c r="A18" s="14"/>
      <c r="B18" s="14"/>
      <c r="C18" s="6"/>
      <c r="D18" s="6"/>
      <c r="E18" s="14"/>
      <c r="F18" s="6"/>
      <c r="G18" s="6"/>
      <c r="H18" s="6"/>
      <c r="I18" s="184">
        <v>2.51311021E8</v>
      </c>
      <c r="J18" s="210" t="s">
        <v>905</v>
      </c>
      <c r="K18" s="211">
        <v>1.311957106E9</v>
      </c>
      <c r="L18" s="183"/>
      <c r="M18" s="183"/>
      <c r="N18" s="183"/>
      <c r="O18" s="183"/>
      <c r="P18" s="183"/>
      <c r="Q18" s="183"/>
    </row>
    <row r="19">
      <c r="A19" s="14"/>
      <c r="B19" s="14"/>
      <c r="C19" s="206" t="s">
        <v>5</v>
      </c>
      <c r="D19" s="207">
        <v>36.0</v>
      </c>
      <c r="E19" s="14"/>
      <c r="F19" s="207" t="s">
        <v>612</v>
      </c>
      <c r="G19" s="212" t="s">
        <v>906</v>
      </c>
      <c r="H19" s="213">
        <v>1.715673436E9</v>
      </c>
      <c r="I19" s="184">
        <v>2.51311056E8</v>
      </c>
      <c r="J19" s="187" t="s">
        <v>907</v>
      </c>
      <c r="K19" s="184">
        <v>1.610037141E9</v>
      </c>
      <c r="L19" s="183"/>
      <c r="M19" s="183"/>
      <c r="N19" s="183"/>
      <c r="O19" s="183"/>
      <c r="P19" s="183"/>
      <c r="Q19" s="183"/>
    </row>
    <row r="20">
      <c r="A20" s="14"/>
      <c r="B20" s="14"/>
      <c r="C20" s="6"/>
      <c r="D20" s="6"/>
      <c r="E20" s="14"/>
      <c r="F20" s="6"/>
      <c r="G20" s="6"/>
      <c r="H20" s="6"/>
      <c r="I20" s="184">
        <v>2.51311068E8</v>
      </c>
      <c r="J20" s="187" t="s">
        <v>908</v>
      </c>
      <c r="K20" s="184">
        <v>1.79991925E9</v>
      </c>
      <c r="L20" s="183"/>
      <c r="M20" s="183"/>
      <c r="N20" s="183"/>
      <c r="O20" s="183"/>
      <c r="P20" s="183"/>
      <c r="Q20" s="183"/>
    </row>
    <row r="21">
      <c r="A21" s="14"/>
      <c r="B21" s="14"/>
      <c r="C21" s="206" t="s">
        <v>6</v>
      </c>
      <c r="D21" s="207">
        <v>49.0</v>
      </c>
      <c r="E21" s="14"/>
      <c r="F21" s="214" t="s">
        <v>736</v>
      </c>
      <c r="G21" s="212" t="s">
        <v>909</v>
      </c>
      <c r="H21" s="213" t="s">
        <v>910</v>
      </c>
      <c r="I21" s="184">
        <v>2.51311098E8</v>
      </c>
      <c r="J21" s="187" t="s">
        <v>911</v>
      </c>
      <c r="K21" s="184">
        <v>1.575462913E9</v>
      </c>
      <c r="L21" s="183"/>
      <c r="M21" s="183"/>
      <c r="N21" s="183"/>
      <c r="O21" s="183"/>
      <c r="P21" s="183"/>
      <c r="Q21" s="183"/>
    </row>
    <row r="22">
      <c r="A22" s="14"/>
      <c r="B22" s="14"/>
      <c r="C22" s="6"/>
      <c r="D22" s="6"/>
      <c r="E22" s="6"/>
      <c r="F22" s="6"/>
      <c r="G22" s="6"/>
      <c r="H22" s="6"/>
      <c r="I22" s="184">
        <v>2.51311101E8</v>
      </c>
      <c r="J22" s="187" t="s">
        <v>912</v>
      </c>
      <c r="K22" s="184">
        <v>1.795617901E9</v>
      </c>
      <c r="L22" s="183"/>
      <c r="M22" s="183"/>
      <c r="N22" s="183"/>
      <c r="O22" s="183"/>
      <c r="P22" s="183"/>
      <c r="Q22" s="183"/>
    </row>
    <row r="23">
      <c r="A23" s="215" t="s">
        <v>25</v>
      </c>
      <c r="B23" s="215" t="s">
        <v>913</v>
      </c>
      <c r="C23" s="216" t="s">
        <v>4</v>
      </c>
      <c r="D23" s="217">
        <v>32.0</v>
      </c>
      <c r="E23" s="217">
        <v>258.0</v>
      </c>
      <c r="F23" s="217" t="s">
        <v>604</v>
      </c>
      <c r="G23" s="218" t="s">
        <v>914</v>
      </c>
      <c r="H23" s="219" t="s">
        <v>915</v>
      </c>
      <c r="I23" s="220">
        <v>2.42311029E8</v>
      </c>
      <c r="J23" s="221" t="s">
        <v>916</v>
      </c>
      <c r="K23" s="220">
        <v>1.709016144E9</v>
      </c>
      <c r="L23" s="183"/>
      <c r="M23" s="183"/>
      <c r="N23" s="183"/>
      <c r="O23" s="183"/>
      <c r="P23" s="183"/>
      <c r="Q23" s="183"/>
    </row>
    <row r="24">
      <c r="A24" s="14"/>
      <c r="B24" s="14"/>
      <c r="C24" s="6"/>
      <c r="D24" s="6"/>
      <c r="E24" s="14"/>
      <c r="F24" s="6"/>
      <c r="G24" s="6"/>
      <c r="H24" s="6"/>
      <c r="I24" s="220">
        <v>2.42311034E8</v>
      </c>
      <c r="J24" s="221" t="s">
        <v>917</v>
      </c>
      <c r="K24" s="220">
        <v>1.859945704E9</v>
      </c>
      <c r="L24" s="183"/>
      <c r="M24" s="183"/>
      <c r="N24" s="183"/>
      <c r="O24" s="183"/>
      <c r="P24" s="183"/>
      <c r="Q24" s="183"/>
    </row>
    <row r="25">
      <c r="A25" s="14"/>
      <c r="B25" s="14"/>
      <c r="C25" s="216" t="s">
        <v>5</v>
      </c>
      <c r="D25" s="217">
        <v>37.0</v>
      </c>
      <c r="E25" s="14"/>
      <c r="F25" s="217" t="s">
        <v>628</v>
      </c>
      <c r="G25" s="218" t="s">
        <v>918</v>
      </c>
      <c r="H25" s="219">
        <v>1.921285959E9</v>
      </c>
      <c r="I25" s="220">
        <v>2.4231107E8</v>
      </c>
      <c r="J25" s="221" t="s">
        <v>919</v>
      </c>
      <c r="K25" s="220">
        <v>1.715975176E9</v>
      </c>
      <c r="L25" s="183"/>
      <c r="M25" s="183"/>
      <c r="N25" s="183"/>
      <c r="O25" s="183"/>
      <c r="P25" s="183"/>
      <c r="Q25" s="183"/>
    </row>
    <row r="26">
      <c r="A26" s="14"/>
      <c r="B26" s="14"/>
      <c r="C26" s="6"/>
      <c r="D26" s="6"/>
      <c r="E26" s="14"/>
      <c r="F26" s="6"/>
      <c r="G26" s="6"/>
      <c r="H26" s="6"/>
      <c r="I26" s="220">
        <v>2.42311051E8</v>
      </c>
      <c r="J26" s="221" t="s">
        <v>920</v>
      </c>
      <c r="K26" s="220">
        <v>1.7859556E9</v>
      </c>
      <c r="L26" s="183"/>
      <c r="M26" s="183"/>
      <c r="N26" s="183"/>
      <c r="O26" s="183"/>
      <c r="P26" s="183"/>
      <c r="Q26" s="183"/>
    </row>
    <row r="27">
      <c r="A27" s="14"/>
      <c r="B27" s="14"/>
      <c r="C27" s="216" t="s">
        <v>6</v>
      </c>
      <c r="D27" s="217">
        <v>38.0</v>
      </c>
      <c r="E27" s="14"/>
      <c r="F27" s="215" t="s">
        <v>732</v>
      </c>
      <c r="G27" s="190" t="s">
        <v>921</v>
      </c>
      <c r="H27" s="222">
        <v>1.986850328E9</v>
      </c>
      <c r="I27" s="220">
        <v>2.42311102E8</v>
      </c>
      <c r="J27" s="221" t="s">
        <v>922</v>
      </c>
      <c r="K27" s="220">
        <v>1.719345901E9</v>
      </c>
      <c r="L27" s="183"/>
      <c r="M27" s="183"/>
      <c r="N27" s="183"/>
      <c r="O27" s="183"/>
      <c r="P27" s="183"/>
      <c r="Q27" s="183"/>
    </row>
    <row r="28">
      <c r="A28" s="14"/>
      <c r="B28" s="14"/>
      <c r="C28" s="6"/>
      <c r="D28" s="6"/>
      <c r="E28" s="14"/>
      <c r="F28" s="6"/>
      <c r="G28" s="6"/>
      <c r="H28" s="6"/>
      <c r="I28" s="220">
        <v>2.42311101E8</v>
      </c>
      <c r="J28" s="223" t="s">
        <v>923</v>
      </c>
      <c r="K28" s="220">
        <v>1.581611082E9</v>
      </c>
      <c r="L28" s="183"/>
      <c r="M28" s="183"/>
      <c r="N28" s="183"/>
      <c r="O28" s="183"/>
      <c r="P28" s="183"/>
      <c r="Q28" s="183"/>
    </row>
    <row r="29">
      <c r="A29" s="14"/>
      <c r="B29" s="14"/>
      <c r="C29" s="216" t="s">
        <v>7</v>
      </c>
      <c r="D29" s="217">
        <v>31.0</v>
      </c>
      <c r="E29" s="14"/>
      <c r="F29" s="217" t="s">
        <v>713</v>
      </c>
      <c r="G29" s="218" t="s">
        <v>924</v>
      </c>
      <c r="H29" s="219">
        <v>1.834740441E9</v>
      </c>
      <c r="I29" s="220">
        <v>2.42311137E8</v>
      </c>
      <c r="J29" s="223" t="s">
        <v>925</v>
      </c>
      <c r="K29" s="220">
        <v>1.832188914E9</v>
      </c>
      <c r="L29" s="183"/>
      <c r="M29" s="183"/>
      <c r="N29" s="183"/>
      <c r="O29" s="183"/>
      <c r="P29" s="183"/>
      <c r="Q29" s="183"/>
    </row>
    <row r="30">
      <c r="A30" s="14"/>
      <c r="B30" s="14"/>
      <c r="C30" s="6"/>
      <c r="D30" s="6"/>
      <c r="E30" s="14"/>
      <c r="F30" s="6"/>
      <c r="G30" s="6"/>
      <c r="H30" s="6"/>
      <c r="I30" s="220">
        <v>2.42311124E8</v>
      </c>
      <c r="J30" s="221" t="s">
        <v>926</v>
      </c>
      <c r="K30" s="220">
        <v>1.885989337E9</v>
      </c>
      <c r="L30" s="183"/>
      <c r="M30" s="183"/>
      <c r="N30" s="183"/>
      <c r="O30" s="183"/>
      <c r="P30" s="183"/>
      <c r="Q30" s="183"/>
    </row>
    <row r="31">
      <c r="A31" s="14"/>
      <c r="B31" s="14"/>
      <c r="C31" s="216" t="s">
        <v>8</v>
      </c>
      <c r="D31" s="217">
        <v>36.0</v>
      </c>
      <c r="E31" s="14"/>
      <c r="F31" s="217" t="s">
        <v>559</v>
      </c>
      <c r="G31" s="218" t="s">
        <v>927</v>
      </c>
      <c r="H31" s="219">
        <v>1.645714144E9</v>
      </c>
      <c r="I31" s="220">
        <v>2.42311165E8</v>
      </c>
      <c r="J31" s="221" t="s">
        <v>928</v>
      </c>
      <c r="K31" s="220">
        <v>1.776849616E9</v>
      </c>
      <c r="L31" s="183"/>
      <c r="M31" s="183"/>
      <c r="N31" s="183"/>
      <c r="O31" s="183"/>
      <c r="P31" s="183"/>
      <c r="Q31" s="183"/>
    </row>
    <row r="32">
      <c r="A32" s="14"/>
      <c r="B32" s="14"/>
      <c r="C32" s="6"/>
      <c r="D32" s="6"/>
      <c r="E32" s="14"/>
      <c r="F32" s="6"/>
      <c r="G32" s="6"/>
      <c r="H32" s="6"/>
      <c r="I32" s="220">
        <v>2.42311169E8</v>
      </c>
      <c r="J32" s="221" t="s">
        <v>929</v>
      </c>
      <c r="K32" s="220">
        <v>1.330608175E9</v>
      </c>
      <c r="L32" s="183"/>
      <c r="M32" s="183"/>
      <c r="N32" s="183"/>
      <c r="O32" s="183"/>
      <c r="P32" s="183"/>
      <c r="Q32" s="183"/>
    </row>
    <row r="33">
      <c r="A33" s="14"/>
      <c r="B33" s="14"/>
      <c r="C33" s="216" t="s">
        <v>9</v>
      </c>
      <c r="D33" s="217">
        <v>31.0</v>
      </c>
      <c r="E33" s="14"/>
      <c r="F33" s="217" t="s">
        <v>727</v>
      </c>
      <c r="G33" s="218" t="s">
        <v>930</v>
      </c>
      <c r="H33" s="219">
        <v>1.767529957E9</v>
      </c>
      <c r="I33" s="220">
        <v>2.42311225E8</v>
      </c>
      <c r="J33" s="224" t="s">
        <v>931</v>
      </c>
      <c r="K33" s="220">
        <v>1.757752961E9</v>
      </c>
      <c r="L33" s="183"/>
      <c r="M33" s="183"/>
      <c r="N33" s="183"/>
      <c r="O33" s="183"/>
      <c r="P33" s="183"/>
      <c r="Q33" s="183"/>
    </row>
    <row r="34">
      <c r="A34" s="14"/>
      <c r="B34" s="14"/>
      <c r="C34" s="6"/>
      <c r="D34" s="6"/>
      <c r="E34" s="14"/>
      <c r="F34" s="6"/>
      <c r="G34" s="6"/>
      <c r="H34" s="6"/>
      <c r="I34" s="220">
        <v>2.42311208E8</v>
      </c>
      <c r="J34" s="221" t="s">
        <v>932</v>
      </c>
      <c r="K34" s="220">
        <v>1.313151531E9</v>
      </c>
      <c r="L34" s="183"/>
      <c r="M34" s="183"/>
      <c r="N34" s="183"/>
      <c r="O34" s="183"/>
      <c r="P34" s="183"/>
      <c r="Q34" s="183"/>
    </row>
    <row r="35">
      <c r="A35" s="14"/>
      <c r="B35" s="14"/>
      <c r="C35" s="216" t="s">
        <v>10</v>
      </c>
      <c r="D35" s="217">
        <v>53.0</v>
      </c>
      <c r="E35" s="14"/>
      <c r="F35" s="225" t="s">
        <v>933</v>
      </c>
      <c r="G35" s="190" t="s">
        <v>934</v>
      </c>
      <c r="H35" s="222">
        <v>1.792774195E9</v>
      </c>
      <c r="I35" s="226">
        <v>2.42311252E8</v>
      </c>
      <c r="J35" s="227" t="s">
        <v>935</v>
      </c>
      <c r="K35" s="226">
        <v>1.774961497E9</v>
      </c>
      <c r="L35" s="183"/>
      <c r="M35" s="183"/>
      <c r="N35" s="183"/>
      <c r="O35" s="183"/>
      <c r="P35" s="183"/>
      <c r="Q35" s="183"/>
    </row>
    <row r="36">
      <c r="A36" s="14"/>
      <c r="B36" s="14"/>
      <c r="C36" s="6"/>
      <c r="D36" s="6"/>
      <c r="E36" s="6"/>
      <c r="F36" s="6"/>
      <c r="G36" s="6"/>
      <c r="H36" s="6"/>
      <c r="I36" s="228">
        <v>2.32311281E8</v>
      </c>
      <c r="J36" s="229" t="s">
        <v>936</v>
      </c>
      <c r="K36" s="228">
        <v>1.319378281E9</v>
      </c>
      <c r="L36" s="183"/>
      <c r="M36" s="183"/>
      <c r="N36" s="183"/>
      <c r="O36" s="183"/>
      <c r="P36" s="183"/>
      <c r="Q36" s="183"/>
    </row>
    <row r="37">
      <c r="A37" s="230" t="s">
        <v>31</v>
      </c>
      <c r="B37" s="230" t="s">
        <v>937</v>
      </c>
      <c r="C37" s="231" t="s">
        <v>4</v>
      </c>
      <c r="D37" s="232">
        <v>43.0</v>
      </c>
      <c r="E37" s="233">
        <v>149.0</v>
      </c>
      <c r="F37" s="232" t="s">
        <v>562</v>
      </c>
      <c r="G37" s="190" t="s">
        <v>938</v>
      </c>
      <c r="H37" s="234">
        <v>1.716673728E9</v>
      </c>
      <c r="I37" s="235">
        <v>2.41311011E8</v>
      </c>
      <c r="J37" s="236" t="s">
        <v>939</v>
      </c>
      <c r="K37" s="235">
        <v>1.915720333E9</v>
      </c>
      <c r="L37" s="183"/>
      <c r="M37" s="183"/>
      <c r="N37" s="183"/>
      <c r="O37" s="183"/>
      <c r="P37" s="183"/>
      <c r="Q37" s="183"/>
    </row>
    <row r="38">
      <c r="A38" s="14"/>
      <c r="B38" s="14"/>
      <c r="C38" s="6"/>
      <c r="D38" s="6"/>
      <c r="E38" s="14"/>
      <c r="F38" s="6"/>
      <c r="G38" s="6"/>
      <c r="H38" s="6"/>
      <c r="I38" s="235">
        <v>2.41311025E8</v>
      </c>
      <c r="J38" s="237" t="s">
        <v>940</v>
      </c>
      <c r="K38" s="235">
        <v>1.788234039E9</v>
      </c>
      <c r="L38" s="183"/>
      <c r="M38" s="183"/>
      <c r="N38" s="183"/>
      <c r="O38" s="183"/>
      <c r="P38" s="183"/>
      <c r="Q38" s="183"/>
    </row>
    <row r="39">
      <c r="A39" s="14"/>
      <c r="B39" s="14"/>
      <c r="C39" s="230" t="s">
        <v>5</v>
      </c>
      <c r="D39" s="233">
        <v>31.0</v>
      </c>
      <c r="E39" s="14"/>
      <c r="F39" s="231" t="s">
        <v>705</v>
      </c>
      <c r="G39" s="190" t="s">
        <v>941</v>
      </c>
      <c r="H39" s="234">
        <v>1.710437E9</v>
      </c>
      <c r="I39" s="238">
        <v>2.41311042E8</v>
      </c>
      <c r="J39" s="237" t="s">
        <v>942</v>
      </c>
      <c r="K39" s="235">
        <v>1.742654494E9</v>
      </c>
      <c r="L39" s="183"/>
      <c r="M39" s="183"/>
      <c r="N39" s="183"/>
      <c r="O39" s="183"/>
      <c r="P39" s="183"/>
      <c r="Q39" s="183"/>
    </row>
    <row r="40">
      <c r="A40" s="14"/>
      <c r="B40" s="14"/>
      <c r="C40" s="6"/>
      <c r="D40" s="6"/>
      <c r="E40" s="14"/>
      <c r="F40" s="6"/>
      <c r="G40" s="6"/>
      <c r="H40" s="6"/>
      <c r="I40" s="238">
        <v>2.4131105E8</v>
      </c>
      <c r="J40" s="237" t="s">
        <v>943</v>
      </c>
      <c r="K40" s="235">
        <v>1.605002678E9</v>
      </c>
      <c r="L40" s="183"/>
      <c r="M40" s="183"/>
      <c r="N40" s="183"/>
      <c r="O40" s="183"/>
      <c r="P40" s="183"/>
      <c r="Q40" s="183"/>
    </row>
    <row r="41">
      <c r="A41" s="14"/>
      <c r="B41" s="14"/>
      <c r="C41" s="231" t="s">
        <v>6</v>
      </c>
      <c r="D41" s="232">
        <v>40.0</v>
      </c>
      <c r="E41" s="14"/>
      <c r="F41" s="232" t="s">
        <v>701</v>
      </c>
      <c r="G41" s="239" t="s">
        <v>944</v>
      </c>
      <c r="H41" s="240">
        <v>1.774895155E9</v>
      </c>
      <c r="I41" s="238">
        <v>2.41311096E8</v>
      </c>
      <c r="J41" s="241" t="s">
        <v>945</v>
      </c>
      <c r="K41" s="242">
        <v>1.754830775E9</v>
      </c>
      <c r="L41" s="183"/>
      <c r="M41" s="183"/>
      <c r="N41" s="183"/>
      <c r="O41" s="183"/>
      <c r="P41" s="183"/>
      <c r="Q41" s="183"/>
    </row>
    <row r="42">
      <c r="A42" s="14"/>
      <c r="B42" s="14"/>
      <c r="C42" s="6"/>
      <c r="D42" s="6"/>
      <c r="E42" s="14"/>
      <c r="F42" s="6"/>
      <c r="G42" s="6"/>
      <c r="H42" s="6"/>
      <c r="I42" s="235">
        <v>2.41311093E8</v>
      </c>
      <c r="J42" s="241" t="s">
        <v>946</v>
      </c>
      <c r="K42" s="243">
        <v>1.788226853E9</v>
      </c>
      <c r="L42" s="183"/>
      <c r="M42" s="183"/>
      <c r="N42" s="183"/>
      <c r="O42" s="183"/>
      <c r="P42" s="183"/>
      <c r="Q42" s="183"/>
    </row>
    <row r="43">
      <c r="A43" s="14"/>
      <c r="B43" s="14"/>
      <c r="C43" s="231" t="s">
        <v>7</v>
      </c>
      <c r="D43" s="232">
        <v>35.0</v>
      </c>
      <c r="E43" s="14"/>
      <c r="F43" s="231" t="s">
        <v>709</v>
      </c>
      <c r="G43" s="190" t="s">
        <v>947</v>
      </c>
      <c r="H43" s="234" t="s">
        <v>948</v>
      </c>
      <c r="I43" s="235">
        <v>2.41311129E8</v>
      </c>
      <c r="J43" s="237" t="s">
        <v>949</v>
      </c>
      <c r="K43" s="235">
        <v>1.711968951E9</v>
      </c>
      <c r="L43" s="183"/>
      <c r="M43" s="183"/>
      <c r="N43" s="183"/>
      <c r="O43" s="183"/>
      <c r="P43" s="183"/>
      <c r="Q43" s="183"/>
    </row>
    <row r="44">
      <c r="A44" s="14"/>
      <c r="B44" s="14"/>
      <c r="C44" s="6"/>
      <c r="D44" s="6"/>
      <c r="E44" s="6"/>
      <c r="F44" s="6"/>
      <c r="G44" s="6"/>
      <c r="H44" s="6"/>
      <c r="I44" s="235">
        <v>2.41311154E8</v>
      </c>
      <c r="J44" s="244" t="s">
        <v>950</v>
      </c>
      <c r="K44" s="235">
        <v>1.728643225E9</v>
      </c>
      <c r="L44" s="183"/>
      <c r="M44" s="183"/>
      <c r="N44" s="183"/>
      <c r="O44" s="183"/>
      <c r="P44" s="183"/>
      <c r="Q44" s="183"/>
    </row>
    <row r="45">
      <c r="A45" s="245" t="s">
        <v>35</v>
      </c>
      <c r="B45" s="245" t="s">
        <v>951</v>
      </c>
      <c r="C45" s="246" t="s">
        <v>4</v>
      </c>
      <c r="D45" s="247">
        <v>40.0</v>
      </c>
      <c r="E45" s="248">
        <v>239.0</v>
      </c>
      <c r="F45" s="245" t="s">
        <v>952</v>
      </c>
      <c r="G45" s="249" t="s">
        <v>953</v>
      </c>
      <c r="H45" s="250">
        <v>1.780681781E9</v>
      </c>
      <c r="I45" s="251">
        <v>2.32311038E8</v>
      </c>
      <c r="J45" s="252" t="s">
        <v>954</v>
      </c>
      <c r="K45" s="251">
        <v>1.729985682E9</v>
      </c>
      <c r="L45" s="183"/>
      <c r="M45" s="183"/>
      <c r="N45" s="183"/>
      <c r="O45" s="183"/>
      <c r="P45" s="183"/>
      <c r="Q45" s="183"/>
    </row>
    <row r="46">
      <c r="A46" s="14"/>
      <c r="B46" s="14"/>
      <c r="C46" s="6"/>
      <c r="D46" s="6"/>
      <c r="E46" s="14"/>
      <c r="F46" s="6"/>
      <c r="G46" s="6"/>
      <c r="H46" s="6"/>
      <c r="I46" s="251">
        <v>2.32311009E8</v>
      </c>
      <c r="J46" s="253" t="s">
        <v>955</v>
      </c>
      <c r="K46" s="251" t="s">
        <v>956</v>
      </c>
      <c r="L46" s="183"/>
      <c r="M46" s="183"/>
      <c r="N46" s="183"/>
      <c r="O46" s="183"/>
      <c r="P46" s="183"/>
      <c r="Q46" s="183"/>
    </row>
    <row r="47">
      <c r="A47" s="14"/>
      <c r="B47" s="14"/>
      <c r="C47" s="246" t="s">
        <v>5</v>
      </c>
      <c r="D47" s="247">
        <v>39.0</v>
      </c>
      <c r="E47" s="14"/>
      <c r="F47" s="247" t="s">
        <v>545</v>
      </c>
      <c r="G47" s="198" t="s">
        <v>957</v>
      </c>
      <c r="H47" s="254">
        <v>1.616425777E9</v>
      </c>
      <c r="I47" s="251">
        <v>2.3231107E8</v>
      </c>
      <c r="J47" s="253" t="s">
        <v>958</v>
      </c>
      <c r="K47" s="251" t="s">
        <v>959</v>
      </c>
      <c r="L47" s="183"/>
      <c r="M47" s="183"/>
      <c r="N47" s="183"/>
      <c r="O47" s="183"/>
      <c r="P47" s="183"/>
      <c r="Q47" s="183"/>
    </row>
    <row r="48">
      <c r="A48" s="14"/>
      <c r="B48" s="14"/>
      <c r="C48" s="6"/>
      <c r="D48" s="6"/>
      <c r="E48" s="14"/>
      <c r="F48" s="6"/>
      <c r="G48" s="6"/>
      <c r="H48" s="6"/>
      <c r="I48" s="251">
        <v>2.32311079E8</v>
      </c>
      <c r="J48" s="253" t="s">
        <v>960</v>
      </c>
      <c r="K48" s="251">
        <v>1.308912167E9</v>
      </c>
      <c r="L48" s="183"/>
      <c r="M48" s="183"/>
      <c r="N48" s="183"/>
      <c r="O48" s="183"/>
      <c r="P48" s="183"/>
      <c r="Q48" s="183"/>
    </row>
    <row r="49">
      <c r="A49" s="14"/>
      <c r="B49" s="14"/>
      <c r="C49" s="246" t="s">
        <v>6</v>
      </c>
      <c r="D49" s="247">
        <v>41.0</v>
      </c>
      <c r="E49" s="14"/>
      <c r="F49" s="246" t="s">
        <v>961</v>
      </c>
      <c r="G49" s="190" t="s">
        <v>962</v>
      </c>
      <c r="H49" s="255">
        <v>1.858316636E9</v>
      </c>
      <c r="I49" s="251">
        <v>2.32311097E8</v>
      </c>
      <c r="J49" s="256" t="s">
        <v>963</v>
      </c>
      <c r="K49" s="251">
        <v>1.309866804E9</v>
      </c>
      <c r="L49" s="183"/>
      <c r="M49" s="183"/>
      <c r="N49" s="183"/>
      <c r="O49" s="183"/>
      <c r="P49" s="183"/>
      <c r="Q49" s="183"/>
    </row>
    <row r="50">
      <c r="A50" s="14"/>
      <c r="B50" s="14"/>
      <c r="C50" s="6"/>
      <c r="D50" s="6"/>
      <c r="E50" s="14"/>
      <c r="F50" s="6"/>
      <c r="G50" s="6"/>
      <c r="H50" s="6"/>
      <c r="I50" s="251">
        <v>2.32311092E8</v>
      </c>
      <c r="J50" s="256" t="s">
        <v>964</v>
      </c>
      <c r="K50" s="251">
        <v>1.857976762E9</v>
      </c>
      <c r="L50" s="183"/>
      <c r="M50" s="183"/>
      <c r="N50" s="183"/>
      <c r="O50" s="183"/>
      <c r="P50" s="183"/>
      <c r="Q50" s="183"/>
    </row>
    <row r="51">
      <c r="A51" s="14"/>
      <c r="B51" s="14"/>
      <c r="C51" s="246" t="s">
        <v>7</v>
      </c>
      <c r="D51" s="247">
        <v>42.0</v>
      </c>
      <c r="E51" s="14"/>
      <c r="F51" s="247" t="s">
        <v>682</v>
      </c>
      <c r="G51" s="198" t="s">
        <v>965</v>
      </c>
      <c r="H51" s="254">
        <v>1.738659759E9</v>
      </c>
      <c r="I51" s="251">
        <v>2.32311152E8</v>
      </c>
      <c r="J51" s="253" t="s">
        <v>966</v>
      </c>
      <c r="K51" s="251">
        <v>1.78992955E9</v>
      </c>
      <c r="L51" s="183"/>
      <c r="M51" s="183"/>
      <c r="N51" s="183"/>
      <c r="O51" s="183"/>
      <c r="P51" s="183"/>
      <c r="Q51" s="183"/>
    </row>
    <row r="52">
      <c r="A52" s="14"/>
      <c r="B52" s="14"/>
      <c r="C52" s="6"/>
      <c r="D52" s="6"/>
      <c r="E52" s="14"/>
      <c r="F52" s="6"/>
      <c r="G52" s="6"/>
      <c r="H52" s="6"/>
      <c r="I52" s="251">
        <v>2.32311138E8</v>
      </c>
      <c r="J52" s="253" t="s">
        <v>967</v>
      </c>
      <c r="K52" s="251" t="s">
        <v>968</v>
      </c>
      <c r="L52" s="183"/>
      <c r="M52" s="183"/>
      <c r="N52" s="183"/>
      <c r="O52" s="183"/>
      <c r="P52" s="183"/>
      <c r="Q52" s="183"/>
    </row>
    <row r="53">
      <c r="A53" s="14"/>
      <c r="B53" s="14"/>
      <c r="C53" s="246" t="s">
        <v>8</v>
      </c>
      <c r="D53" s="247">
        <v>41.0</v>
      </c>
      <c r="E53" s="14"/>
      <c r="F53" s="247" t="s">
        <v>677</v>
      </c>
      <c r="G53" s="198" t="s">
        <v>969</v>
      </c>
      <c r="H53" s="254">
        <v>1.793942198E9</v>
      </c>
      <c r="I53" s="251">
        <v>2.32311177E8</v>
      </c>
      <c r="J53" s="253" t="s">
        <v>970</v>
      </c>
      <c r="K53" s="251">
        <v>1.797362701E9</v>
      </c>
      <c r="L53" s="183"/>
      <c r="M53" s="183"/>
      <c r="N53" s="183"/>
      <c r="O53" s="183"/>
      <c r="P53" s="183"/>
      <c r="Q53" s="183"/>
    </row>
    <row r="54">
      <c r="A54" s="14"/>
      <c r="B54" s="14"/>
      <c r="C54" s="6"/>
      <c r="D54" s="6"/>
      <c r="E54" s="14"/>
      <c r="F54" s="6"/>
      <c r="G54" s="6"/>
      <c r="H54" s="6"/>
      <c r="I54" s="251">
        <v>2.32311198E8</v>
      </c>
      <c r="J54" s="253" t="s">
        <v>971</v>
      </c>
      <c r="K54" s="251">
        <v>1.31589464E9</v>
      </c>
      <c r="L54" s="183"/>
      <c r="M54" s="183"/>
      <c r="N54" s="183"/>
      <c r="O54" s="183"/>
      <c r="P54" s="183"/>
      <c r="Q54" s="183"/>
    </row>
    <row r="55">
      <c r="A55" s="14"/>
      <c r="B55" s="14"/>
      <c r="C55" s="246" t="s">
        <v>9</v>
      </c>
      <c r="D55" s="247">
        <v>36.0</v>
      </c>
      <c r="E55" s="14"/>
      <c r="F55" s="247" t="s">
        <v>972</v>
      </c>
      <c r="G55" s="198" t="s">
        <v>973</v>
      </c>
      <c r="H55" s="254">
        <v>1.766165877E9</v>
      </c>
      <c r="I55" s="257">
        <v>2.32311203E8</v>
      </c>
      <c r="J55" s="253" t="s">
        <v>974</v>
      </c>
      <c r="K55" s="251">
        <v>1.849315117E9</v>
      </c>
      <c r="L55" s="183"/>
      <c r="M55" s="183"/>
      <c r="N55" s="183"/>
      <c r="O55" s="183"/>
      <c r="P55" s="183"/>
      <c r="Q55" s="183"/>
    </row>
    <row r="56">
      <c r="A56" s="14"/>
      <c r="B56" s="14"/>
      <c r="C56" s="6"/>
      <c r="D56" s="6"/>
      <c r="E56" s="6"/>
      <c r="F56" s="6"/>
      <c r="G56" s="6"/>
      <c r="H56" s="6"/>
      <c r="I56" s="257">
        <v>2.32311207E8</v>
      </c>
      <c r="J56" s="258" t="s">
        <v>975</v>
      </c>
      <c r="K56" s="251">
        <v>1.757577959E9</v>
      </c>
      <c r="L56" s="183"/>
      <c r="M56" s="183"/>
      <c r="N56" s="183"/>
      <c r="O56" s="183"/>
      <c r="P56" s="183"/>
      <c r="Q56" s="183"/>
    </row>
    <row r="57">
      <c r="A57" s="259" t="s">
        <v>41</v>
      </c>
      <c r="B57" s="259" t="s">
        <v>976</v>
      </c>
      <c r="C57" s="260" t="s">
        <v>4</v>
      </c>
      <c r="D57" s="261">
        <v>47.0</v>
      </c>
      <c r="E57" s="262">
        <v>80.0</v>
      </c>
      <c r="F57" s="263" t="s">
        <v>569</v>
      </c>
      <c r="G57" s="264" t="s">
        <v>977</v>
      </c>
      <c r="H57" s="265">
        <v>1.756827725E9</v>
      </c>
      <c r="I57" s="266">
        <v>2.31311006E8</v>
      </c>
      <c r="J57" s="267" t="s">
        <v>978</v>
      </c>
      <c r="K57" s="266">
        <v>1.882334543E9</v>
      </c>
      <c r="L57" s="183"/>
      <c r="M57" s="183"/>
      <c r="N57" s="183"/>
      <c r="O57" s="183"/>
      <c r="P57" s="183"/>
      <c r="Q57" s="183"/>
    </row>
    <row r="58">
      <c r="A58" s="14"/>
      <c r="B58" s="14"/>
      <c r="C58" s="259" t="s">
        <v>5</v>
      </c>
      <c r="D58" s="262">
        <v>33.0</v>
      </c>
      <c r="E58" s="14"/>
      <c r="F58" s="262" t="s">
        <v>979</v>
      </c>
      <c r="G58" s="190" t="s">
        <v>980</v>
      </c>
      <c r="H58" s="268">
        <v>1.799011979E9</v>
      </c>
      <c r="I58" s="266">
        <v>2.31311072E8</v>
      </c>
      <c r="J58" s="267" t="s">
        <v>981</v>
      </c>
      <c r="K58" s="266">
        <v>1.786080996E9</v>
      </c>
      <c r="L58" s="183"/>
      <c r="M58" s="183"/>
      <c r="N58" s="183"/>
      <c r="O58" s="183"/>
      <c r="P58" s="183"/>
      <c r="Q58" s="183"/>
    </row>
    <row r="59">
      <c r="A59" s="6"/>
      <c r="B59" s="6"/>
      <c r="C59" s="6"/>
      <c r="D59" s="6"/>
      <c r="E59" s="6"/>
      <c r="F59" s="6"/>
      <c r="G59" s="6"/>
      <c r="H59" s="6"/>
      <c r="I59" s="266">
        <v>2.31311049E8</v>
      </c>
      <c r="J59" s="269" t="s">
        <v>982</v>
      </c>
      <c r="K59" s="270">
        <v>1.852349785E9</v>
      </c>
      <c r="L59" s="183"/>
      <c r="M59" s="183"/>
      <c r="N59" s="183"/>
      <c r="O59" s="183"/>
      <c r="P59" s="183"/>
      <c r="Q59" s="183"/>
    </row>
    <row r="60">
      <c r="A60" s="205" t="s">
        <v>47</v>
      </c>
      <c r="B60" s="205" t="s">
        <v>983</v>
      </c>
      <c r="C60" s="205" t="s">
        <v>4</v>
      </c>
      <c r="D60" s="208">
        <v>32.0</v>
      </c>
      <c r="E60" s="208">
        <v>208.0</v>
      </c>
      <c r="F60" s="207" t="s">
        <v>554</v>
      </c>
      <c r="G60" s="190" t="s">
        <v>984</v>
      </c>
      <c r="H60" s="213">
        <v>1.770702911E9</v>
      </c>
      <c r="I60" s="184">
        <v>2.23311028E8</v>
      </c>
      <c r="J60" s="271" t="s">
        <v>985</v>
      </c>
      <c r="K60" s="184">
        <v>1.317449474E9</v>
      </c>
      <c r="L60" s="183"/>
      <c r="M60" s="183"/>
      <c r="N60" s="183"/>
      <c r="O60" s="183"/>
      <c r="P60" s="183"/>
      <c r="Q60" s="183"/>
    </row>
    <row r="61">
      <c r="A61" s="14"/>
      <c r="B61" s="14"/>
      <c r="C61" s="6"/>
      <c r="D61" s="6"/>
      <c r="E61" s="14"/>
      <c r="F61" s="6"/>
      <c r="G61" s="6"/>
      <c r="H61" s="6"/>
      <c r="I61" s="272">
        <v>2.23311008E8</v>
      </c>
      <c r="J61" s="273" t="s">
        <v>986</v>
      </c>
      <c r="K61" s="272">
        <v>1.732581105E9</v>
      </c>
      <c r="L61" s="183"/>
      <c r="M61" s="183"/>
      <c r="N61" s="183"/>
      <c r="O61" s="183"/>
      <c r="P61" s="183"/>
      <c r="Q61" s="183"/>
    </row>
    <row r="62">
      <c r="A62" s="14"/>
      <c r="B62" s="14"/>
      <c r="C62" s="205" t="s">
        <v>5</v>
      </c>
      <c r="D62" s="208">
        <v>34.0</v>
      </c>
      <c r="E62" s="14"/>
      <c r="F62" s="206" t="s">
        <v>687</v>
      </c>
      <c r="G62" s="190" t="s">
        <v>987</v>
      </c>
      <c r="H62" s="213">
        <v>1.741424226E9</v>
      </c>
      <c r="I62" s="272">
        <v>2.23311076E8</v>
      </c>
      <c r="J62" s="274" t="s">
        <v>988</v>
      </c>
      <c r="K62" s="272">
        <v>1.767400288E9</v>
      </c>
      <c r="L62" s="183"/>
      <c r="M62" s="183"/>
      <c r="N62" s="183"/>
      <c r="O62" s="183"/>
      <c r="P62" s="183"/>
      <c r="Q62" s="183"/>
    </row>
    <row r="63">
      <c r="A63" s="14"/>
      <c r="B63" s="14"/>
      <c r="C63" s="6"/>
      <c r="D63" s="6"/>
      <c r="E63" s="14"/>
      <c r="F63" s="6"/>
      <c r="G63" s="6"/>
      <c r="H63" s="6"/>
      <c r="I63" s="272">
        <v>2.23311064E8</v>
      </c>
      <c r="J63" s="274" t="s">
        <v>989</v>
      </c>
      <c r="K63" s="272">
        <v>1.751855644E9</v>
      </c>
      <c r="L63" s="183"/>
      <c r="M63" s="183"/>
      <c r="N63" s="183"/>
      <c r="O63" s="183"/>
      <c r="P63" s="183"/>
      <c r="Q63" s="183"/>
    </row>
    <row r="64">
      <c r="A64" s="14"/>
      <c r="B64" s="14"/>
      <c r="C64" s="205" t="s">
        <v>6</v>
      </c>
      <c r="D64" s="208">
        <v>32.0</v>
      </c>
      <c r="E64" s="14"/>
      <c r="F64" s="207" t="s">
        <v>658</v>
      </c>
      <c r="G64" s="198" t="s">
        <v>990</v>
      </c>
      <c r="H64" s="209">
        <v>1.776300789E9</v>
      </c>
      <c r="I64" s="272">
        <v>2.23311106E8</v>
      </c>
      <c r="J64" s="274" t="s">
        <v>991</v>
      </c>
      <c r="K64" s="272">
        <v>1.915203574E9</v>
      </c>
      <c r="L64" s="183"/>
      <c r="M64" s="183"/>
      <c r="N64" s="183"/>
      <c r="O64" s="183"/>
      <c r="P64" s="183"/>
      <c r="Q64" s="183"/>
    </row>
    <row r="65">
      <c r="A65" s="14"/>
      <c r="B65" s="14"/>
      <c r="C65" s="6"/>
      <c r="D65" s="6"/>
      <c r="E65" s="14"/>
      <c r="F65" s="6"/>
      <c r="G65" s="6"/>
      <c r="H65" s="6"/>
      <c r="I65" s="272">
        <v>2.23311095E8</v>
      </c>
      <c r="J65" s="274" t="s">
        <v>992</v>
      </c>
      <c r="K65" s="272">
        <v>1.303416833E9</v>
      </c>
      <c r="L65" s="183"/>
      <c r="M65" s="183"/>
      <c r="N65" s="183"/>
      <c r="O65" s="183"/>
      <c r="P65" s="183"/>
      <c r="Q65" s="183"/>
    </row>
    <row r="66">
      <c r="A66" s="14"/>
      <c r="B66" s="14"/>
      <c r="C66" s="205" t="s">
        <v>7</v>
      </c>
      <c r="D66" s="208">
        <v>38.0</v>
      </c>
      <c r="E66" s="14"/>
      <c r="F66" s="206" t="s">
        <v>722</v>
      </c>
      <c r="G66" s="190" t="s">
        <v>993</v>
      </c>
      <c r="H66" s="213">
        <v>1.952749248E9</v>
      </c>
      <c r="I66" s="272">
        <v>2.23311143E8</v>
      </c>
      <c r="J66" s="275" t="s">
        <v>994</v>
      </c>
      <c r="K66" s="272">
        <v>1.772658462E9</v>
      </c>
      <c r="L66" s="183"/>
      <c r="M66" s="183"/>
      <c r="N66" s="183"/>
      <c r="O66" s="183"/>
      <c r="P66" s="183"/>
      <c r="Q66" s="183"/>
    </row>
    <row r="67">
      <c r="A67" s="14"/>
      <c r="B67" s="14"/>
      <c r="C67" s="6"/>
      <c r="D67" s="6"/>
      <c r="E67" s="14"/>
      <c r="F67" s="6"/>
      <c r="G67" s="6"/>
      <c r="H67" s="6"/>
      <c r="I67" s="272">
        <v>2.2331114E8</v>
      </c>
      <c r="J67" s="275" t="s">
        <v>995</v>
      </c>
      <c r="K67" s="272">
        <v>1.770081001E9</v>
      </c>
      <c r="L67" s="183"/>
      <c r="M67" s="183"/>
      <c r="N67" s="183"/>
      <c r="O67" s="183"/>
      <c r="P67" s="183"/>
      <c r="Q67" s="183"/>
    </row>
    <row r="68">
      <c r="A68" s="14"/>
      <c r="B68" s="14"/>
      <c r="C68" s="205" t="s">
        <v>8</v>
      </c>
      <c r="D68" s="208">
        <v>30.0</v>
      </c>
      <c r="E68" s="14"/>
      <c r="F68" s="208" t="s">
        <v>642</v>
      </c>
      <c r="G68" s="276" t="s">
        <v>996</v>
      </c>
      <c r="H68" s="277">
        <v>1.404732567E9</v>
      </c>
      <c r="I68" s="184">
        <v>2.23311166E8</v>
      </c>
      <c r="J68" s="275" t="s">
        <v>997</v>
      </c>
      <c r="K68" s="272">
        <v>1.70749576E9</v>
      </c>
      <c r="L68" s="183"/>
      <c r="M68" s="183"/>
      <c r="N68" s="183"/>
      <c r="O68" s="183"/>
      <c r="P68" s="183"/>
      <c r="Q68" s="183"/>
    </row>
    <row r="69">
      <c r="A69" s="14"/>
      <c r="B69" s="14"/>
      <c r="C69" s="6"/>
      <c r="D69" s="6"/>
      <c r="E69" s="14"/>
      <c r="F69" s="6"/>
      <c r="G69" s="6"/>
      <c r="H69" s="6"/>
      <c r="I69" s="184">
        <v>2.23311189E8</v>
      </c>
      <c r="J69" s="275" t="s">
        <v>998</v>
      </c>
      <c r="K69" s="272">
        <v>1.746307552E9</v>
      </c>
      <c r="L69" s="183"/>
      <c r="M69" s="183"/>
      <c r="N69" s="183"/>
      <c r="O69" s="183"/>
      <c r="P69" s="183"/>
      <c r="Q69" s="183"/>
    </row>
    <row r="70">
      <c r="A70" s="14"/>
      <c r="B70" s="14"/>
      <c r="C70" s="205" t="s">
        <v>9</v>
      </c>
      <c r="D70" s="208">
        <v>42.0</v>
      </c>
      <c r="E70" s="14"/>
      <c r="F70" s="208" t="s">
        <v>780</v>
      </c>
      <c r="G70" s="190" t="s">
        <v>999</v>
      </c>
      <c r="H70" s="213">
        <v>1.722661773E9</v>
      </c>
      <c r="I70" s="184">
        <v>2.23311215E8</v>
      </c>
      <c r="J70" s="275" t="s">
        <v>1000</v>
      </c>
      <c r="K70" s="272">
        <v>1.765230887E9</v>
      </c>
      <c r="L70" s="183"/>
      <c r="M70" s="183"/>
      <c r="N70" s="183"/>
      <c r="O70" s="183"/>
      <c r="P70" s="183"/>
      <c r="Q70" s="183"/>
    </row>
    <row r="71">
      <c r="A71" s="6"/>
      <c r="B71" s="6"/>
      <c r="C71" s="6"/>
      <c r="D71" s="6"/>
      <c r="E71" s="6"/>
      <c r="F71" s="6"/>
      <c r="G71" s="6"/>
      <c r="H71" s="6"/>
      <c r="I71" s="272">
        <v>2.23311234E8</v>
      </c>
      <c r="J71" s="278" t="s">
        <v>1001</v>
      </c>
      <c r="K71" s="279">
        <v>1.727744961E9</v>
      </c>
      <c r="L71" s="183"/>
      <c r="M71" s="183"/>
      <c r="N71" s="183"/>
      <c r="O71" s="183"/>
      <c r="P71" s="183"/>
      <c r="Q71" s="183"/>
    </row>
    <row r="72">
      <c r="A72" s="280" t="s">
        <v>52</v>
      </c>
      <c r="B72" s="280" t="s">
        <v>1002</v>
      </c>
      <c r="C72" s="281" t="s">
        <v>4</v>
      </c>
      <c r="D72" s="282">
        <v>48.0</v>
      </c>
      <c r="E72" s="283">
        <v>82.0</v>
      </c>
      <c r="F72" s="281" t="s">
        <v>1003</v>
      </c>
      <c r="G72" s="190" t="s">
        <v>1004</v>
      </c>
      <c r="H72" s="284">
        <v>1.701072498E9</v>
      </c>
      <c r="I72" s="285">
        <v>2.22311007E8</v>
      </c>
      <c r="J72" s="286" t="s">
        <v>1005</v>
      </c>
      <c r="K72" s="287">
        <v>1.521751227E9</v>
      </c>
      <c r="L72" s="183"/>
      <c r="M72" s="183"/>
      <c r="N72" s="183"/>
      <c r="O72" s="183"/>
      <c r="P72" s="183"/>
      <c r="Q72" s="183"/>
    </row>
    <row r="73">
      <c r="A73" s="14"/>
      <c r="B73" s="14"/>
      <c r="C73" s="6"/>
      <c r="D73" s="6"/>
      <c r="E73" s="14"/>
      <c r="F73" s="6"/>
      <c r="G73" s="6"/>
      <c r="H73" s="6"/>
      <c r="I73" s="285">
        <v>2.22311067E8</v>
      </c>
      <c r="J73" s="286" t="s">
        <v>1006</v>
      </c>
      <c r="K73" s="285">
        <v>1.518629885E9</v>
      </c>
      <c r="L73" s="183"/>
      <c r="M73" s="183"/>
      <c r="N73" s="183"/>
      <c r="O73" s="183"/>
      <c r="P73" s="183"/>
      <c r="Q73" s="183"/>
    </row>
    <row r="74">
      <c r="A74" s="14"/>
      <c r="B74" s="14"/>
      <c r="C74" s="281" t="s">
        <v>5</v>
      </c>
      <c r="D74" s="282">
        <v>34.0</v>
      </c>
      <c r="E74" s="14"/>
      <c r="F74" s="282" t="s">
        <v>1007</v>
      </c>
      <c r="G74" s="198" t="s">
        <v>1008</v>
      </c>
      <c r="H74" s="288" t="s">
        <v>1009</v>
      </c>
      <c r="I74" s="285">
        <v>2.22311092E8</v>
      </c>
      <c r="J74" s="289" t="s">
        <v>1010</v>
      </c>
      <c r="K74" s="285">
        <v>1.840760926E9</v>
      </c>
      <c r="L74" s="183"/>
      <c r="M74" s="183"/>
      <c r="N74" s="183"/>
      <c r="O74" s="183"/>
      <c r="P74" s="183"/>
      <c r="Q74" s="183"/>
    </row>
    <row r="75">
      <c r="A75" s="6"/>
      <c r="B75" s="6"/>
      <c r="C75" s="6"/>
      <c r="D75" s="6"/>
      <c r="E75" s="6"/>
      <c r="F75" s="6"/>
      <c r="G75" s="6"/>
      <c r="H75" s="6"/>
      <c r="I75" s="285">
        <v>2.21311103E8</v>
      </c>
      <c r="J75" s="289" t="s">
        <v>1011</v>
      </c>
      <c r="K75" s="285">
        <v>1.814923637E9</v>
      </c>
      <c r="L75" s="183"/>
      <c r="M75" s="183"/>
      <c r="N75" s="183"/>
      <c r="O75" s="183"/>
      <c r="P75" s="183"/>
      <c r="Q75" s="183"/>
    </row>
    <row r="76">
      <c r="A76" s="290" t="s">
        <v>53</v>
      </c>
      <c r="B76" s="290" t="s">
        <v>1012</v>
      </c>
      <c r="C76" s="290" t="s">
        <v>4</v>
      </c>
      <c r="D76" s="291">
        <v>38.0</v>
      </c>
      <c r="E76" s="291">
        <v>162.0</v>
      </c>
      <c r="F76" s="290" t="s">
        <v>595</v>
      </c>
      <c r="G76" s="249" t="s">
        <v>1013</v>
      </c>
      <c r="H76" s="292">
        <v>1.75577407E9</v>
      </c>
      <c r="I76" s="293">
        <v>2.21311021E8</v>
      </c>
      <c r="J76" s="294" t="s">
        <v>1014</v>
      </c>
      <c r="K76" s="293">
        <v>1.908915375E9</v>
      </c>
      <c r="L76" s="183"/>
      <c r="M76" s="183"/>
      <c r="N76" s="183"/>
      <c r="O76" s="183"/>
      <c r="P76" s="183"/>
      <c r="Q76" s="183"/>
    </row>
    <row r="77">
      <c r="A77" s="14"/>
      <c r="B77" s="14"/>
      <c r="C77" s="6"/>
      <c r="D77" s="6"/>
      <c r="E77" s="14"/>
      <c r="F77" s="6"/>
      <c r="G77" s="6"/>
      <c r="H77" s="6"/>
      <c r="I77" s="293">
        <v>2.21311011E8</v>
      </c>
      <c r="J77" s="294" t="s">
        <v>1015</v>
      </c>
      <c r="K77" s="293">
        <v>1.956582383E9</v>
      </c>
      <c r="L77" s="183"/>
      <c r="M77" s="183"/>
      <c r="N77" s="183"/>
      <c r="O77" s="183"/>
      <c r="P77" s="183"/>
      <c r="Q77" s="183"/>
    </row>
    <row r="78">
      <c r="A78" s="14"/>
      <c r="B78" s="14"/>
      <c r="C78" s="290" t="s">
        <v>5</v>
      </c>
      <c r="D78" s="291">
        <v>32.0</v>
      </c>
      <c r="E78" s="14"/>
      <c r="F78" s="295" t="s">
        <v>1016</v>
      </c>
      <c r="G78" s="249" t="s">
        <v>1017</v>
      </c>
      <c r="H78" s="292">
        <v>1.743172636E9</v>
      </c>
      <c r="I78" s="293">
        <v>2.21311049E8</v>
      </c>
      <c r="J78" s="294" t="s">
        <v>1018</v>
      </c>
      <c r="K78" s="293">
        <v>1.790162307E9</v>
      </c>
      <c r="L78" s="183"/>
      <c r="M78" s="183"/>
      <c r="N78" s="183"/>
      <c r="O78" s="183"/>
      <c r="P78" s="183"/>
      <c r="Q78" s="183"/>
    </row>
    <row r="79">
      <c r="A79" s="14"/>
      <c r="B79" s="14"/>
      <c r="C79" s="6"/>
      <c r="D79" s="6"/>
      <c r="E79" s="14"/>
      <c r="F79" s="6"/>
      <c r="G79" s="6"/>
      <c r="H79" s="6"/>
      <c r="I79" s="293">
        <v>2.21311053E8</v>
      </c>
      <c r="J79" s="294" t="s">
        <v>1019</v>
      </c>
      <c r="K79" s="293">
        <v>1.782708377E9</v>
      </c>
      <c r="L79" s="183"/>
      <c r="M79" s="183"/>
      <c r="N79" s="183"/>
      <c r="O79" s="183"/>
      <c r="P79" s="183"/>
      <c r="Q79" s="183"/>
    </row>
    <row r="80">
      <c r="A80" s="14"/>
      <c r="B80" s="14"/>
      <c r="C80" s="290" t="s">
        <v>6</v>
      </c>
      <c r="D80" s="291">
        <v>30.0</v>
      </c>
      <c r="E80" s="14"/>
      <c r="F80" s="290" t="s">
        <v>1020</v>
      </c>
      <c r="G80" s="249" t="s">
        <v>1021</v>
      </c>
      <c r="H80" s="292">
        <v>1.701042718E9</v>
      </c>
      <c r="I80" s="293">
        <v>2.21311097E8</v>
      </c>
      <c r="J80" s="294" t="s">
        <v>1022</v>
      </c>
      <c r="K80" s="293">
        <v>1.40013019E9</v>
      </c>
      <c r="L80" s="183"/>
      <c r="M80" s="183"/>
      <c r="N80" s="183"/>
      <c r="O80" s="183"/>
      <c r="P80" s="183"/>
      <c r="Q80" s="183"/>
    </row>
    <row r="81">
      <c r="A81" s="14"/>
      <c r="B81" s="14"/>
      <c r="C81" s="6"/>
      <c r="D81" s="6"/>
      <c r="E81" s="14"/>
      <c r="F81" s="6"/>
      <c r="G81" s="6"/>
      <c r="H81" s="6"/>
      <c r="I81" s="293">
        <v>2.21311088E8</v>
      </c>
      <c r="J81" s="294" t="s">
        <v>1023</v>
      </c>
      <c r="K81" s="293">
        <v>1.637967692E9</v>
      </c>
      <c r="L81" s="183"/>
      <c r="M81" s="183"/>
      <c r="N81" s="183"/>
      <c r="O81" s="183"/>
      <c r="P81" s="183"/>
      <c r="Q81" s="183"/>
    </row>
    <row r="82">
      <c r="A82" s="14"/>
      <c r="B82" s="14"/>
      <c r="C82" s="290" t="s">
        <v>7</v>
      </c>
      <c r="D82" s="291">
        <v>28.0</v>
      </c>
      <c r="E82" s="14"/>
      <c r="F82" s="290" t="s">
        <v>760</v>
      </c>
      <c r="G82" s="249" t="s">
        <v>1024</v>
      </c>
      <c r="H82" s="292" t="s">
        <v>761</v>
      </c>
      <c r="I82" s="296">
        <v>2.21311156E8</v>
      </c>
      <c r="J82" s="294" t="s">
        <v>1025</v>
      </c>
      <c r="K82" s="296">
        <v>1.707138634E9</v>
      </c>
      <c r="L82" s="183"/>
      <c r="M82" s="183"/>
      <c r="N82" s="183"/>
      <c r="O82" s="183"/>
      <c r="P82" s="183"/>
      <c r="Q82" s="183"/>
    </row>
    <row r="83">
      <c r="A83" s="14"/>
      <c r="B83" s="14"/>
      <c r="C83" s="6"/>
      <c r="D83" s="6"/>
      <c r="E83" s="14"/>
      <c r="F83" s="6"/>
      <c r="G83" s="6"/>
      <c r="H83" s="6"/>
      <c r="I83" s="296">
        <v>2.21311151E8</v>
      </c>
      <c r="J83" s="297" t="s">
        <v>1026</v>
      </c>
      <c r="K83" s="296">
        <v>1.701055352E9</v>
      </c>
      <c r="L83" s="183"/>
      <c r="M83" s="183"/>
      <c r="N83" s="183"/>
      <c r="O83" s="183"/>
      <c r="P83" s="183"/>
      <c r="Q83" s="183"/>
    </row>
    <row r="84">
      <c r="A84" s="14"/>
      <c r="B84" s="14"/>
      <c r="C84" s="290" t="s">
        <v>8</v>
      </c>
      <c r="D84" s="291">
        <v>34.0</v>
      </c>
      <c r="E84" s="14"/>
      <c r="F84" s="290" t="s">
        <v>1027</v>
      </c>
      <c r="G84" s="190" t="s">
        <v>1028</v>
      </c>
      <c r="H84" s="298">
        <v>1.304172487E9</v>
      </c>
      <c r="I84" s="299">
        <v>2.21311202E8</v>
      </c>
      <c r="J84" s="300" t="s">
        <v>1029</v>
      </c>
      <c r="K84" s="301">
        <v>1.608514747E9</v>
      </c>
      <c r="L84" s="183"/>
      <c r="M84" s="183"/>
      <c r="N84" s="183"/>
      <c r="O84" s="183"/>
      <c r="P84" s="183"/>
      <c r="Q84" s="183"/>
    </row>
    <row r="85">
      <c r="A85" s="14"/>
      <c r="B85" s="14"/>
      <c r="C85" s="14"/>
      <c r="D85" s="14"/>
      <c r="E85" s="14"/>
      <c r="F85" s="14"/>
      <c r="G85" s="14"/>
      <c r="H85" s="14"/>
      <c r="I85" s="6"/>
      <c r="J85" s="6"/>
      <c r="K85" s="6"/>
      <c r="L85" s="183"/>
      <c r="M85" s="183"/>
      <c r="N85" s="183"/>
      <c r="O85" s="183"/>
      <c r="P85" s="183"/>
      <c r="Q85" s="183"/>
    </row>
    <row r="86">
      <c r="A86" s="6"/>
      <c r="B86" s="6"/>
      <c r="C86" s="6"/>
      <c r="D86" s="6"/>
      <c r="E86" s="6"/>
      <c r="F86" s="6"/>
      <c r="G86" s="6"/>
      <c r="H86" s="6"/>
      <c r="I86" s="296">
        <v>2.21311162E8</v>
      </c>
      <c r="J86" s="297" t="s">
        <v>1030</v>
      </c>
      <c r="K86" s="296">
        <v>1.726190024E9</v>
      </c>
      <c r="L86" s="183"/>
      <c r="M86" s="183"/>
      <c r="N86" s="183"/>
      <c r="O86" s="183"/>
      <c r="P86" s="183"/>
      <c r="Q86" s="183"/>
    </row>
    <row r="87">
      <c r="A87" s="302" t="s">
        <v>1031</v>
      </c>
      <c r="B87" s="303" t="s">
        <v>1032</v>
      </c>
      <c r="C87" s="303" t="s">
        <v>4</v>
      </c>
      <c r="D87" s="304"/>
      <c r="E87" s="305">
        <v>42.0</v>
      </c>
      <c r="F87" s="306" t="s">
        <v>576</v>
      </c>
      <c r="G87" s="307" t="s">
        <v>1033</v>
      </c>
      <c r="H87" s="308">
        <v>1.795381332E9</v>
      </c>
      <c r="I87" s="309">
        <v>2.13311034E8</v>
      </c>
      <c r="J87" s="310" t="s">
        <v>1034</v>
      </c>
      <c r="K87" s="309">
        <v>1.752084445E9</v>
      </c>
      <c r="L87" s="183"/>
      <c r="M87" s="183"/>
      <c r="N87" s="183"/>
      <c r="O87" s="183"/>
      <c r="P87" s="183"/>
      <c r="Q87" s="183"/>
    </row>
    <row r="88">
      <c r="A88" s="14"/>
      <c r="B88" s="6"/>
      <c r="C88" s="6"/>
      <c r="D88" s="6"/>
      <c r="E88" s="6"/>
      <c r="F88" s="306" t="s">
        <v>566</v>
      </c>
      <c r="G88" s="311" t="s">
        <v>1035</v>
      </c>
      <c r="H88" s="308">
        <v>1.733331347E9</v>
      </c>
      <c r="I88" s="309">
        <v>2.13311011E8</v>
      </c>
      <c r="J88" s="312" t="s">
        <v>1036</v>
      </c>
      <c r="K88" s="309">
        <v>1.608171536E9</v>
      </c>
      <c r="L88" s="183"/>
      <c r="M88" s="183"/>
      <c r="N88" s="183"/>
      <c r="O88" s="183"/>
      <c r="P88" s="183"/>
      <c r="Q88" s="183"/>
    </row>
    <row r="89">
      <c r="A89" s="14"/>
      <c r="B89" s="303" t="s">
        <v>1037</v>
      </c>
      <c r="C89" s="303" t="s">
        <v>4</v>
      </c>
      <c r="D89" s="313"/>
      <c r="E89" s="313"/>
      <c r="F89" s="303" t="s">
        <v>540</v>
      </c>
      <c r="G89" s="249" t="s">
        <v>1038</v>
      </c>
      <c r="H89" s="314">
        <v>1.762327094E9</v>
      </c>
      <c r="I89" s="309">
        <v>2.12311001E8</v>
      </c>
      <c r="J89" s="310" t="s">
        <v>1039</v>
      </c>
      <c r="K89" s="309" t="s">
        <v>1040</v>
      </c>
      <c r="L89" s="183"/>
      <c r="M89" s="183"/>
      <c r="N89" s="183"/>
      <c r="O89" s="183"/>
      <c r="P89" s="183"/>
      <c r="Q89" s="183"/>
    </row>
    <row r="90">
      <c r="A90" s="14"/>
      <c r="B90" s="6"/>
      <c r="C90" s="6"/>
      <c r="D90" s="6"/>
      <c r="E90" s="6"/>
      <c r="F90" s="6"/>
      <c r="G90" s="6"/>
      <c r="H90" s="6"/>
      <c r="I90" s="309">
        <v>2.12311003E8</v>
      </c>
      <c r="J90" s="310" t="s">
        <v>1041</v>
      </c>
      <c r="K90" s="309" t="s">
        <v>1042</v>
      </c>
      <c r="L90" s="183"/>
      <c r="M90" s="183"/>
      <c r="N90" s="183"/>
      <c r="O90" s="183"/>
      <c r="P90" s="183"/>
      <c r="Q90" s="183"/>
    </row>
    <row r="91">
      <c r="A91" s="14"/>
      <c r="B91" s="303" t="s">
        <v>1043</v>
      </c>
      <c r="C91" s="303" t="s">
        <v>4</v>
      </c>
      <c r="D91" s="313"/>
      <c r="E91" s="313"/>
      <c r="F91" s="303" t="s">
        <v>952</v>
      </c>
      <c r="G91" s="249" t="s">
        <v>1044</v>
      </c>
      <c r="H91" s="314">
        <v>1.780681781E9</v>
      </c>
      <c r="I91" s="309">
        <v>2.11311034E8</v>
      </c>
      <c r="J91" s="310" t="s">
        <v>1045</v>
      </c>
      <c r="K91" s="309">
        <v>1.873450368E9</v>
      </c>
      <c r="L91" s="183"/>
      <c r="M91" s="183"/>
      <c r="N91" s="183"/>
      <c r="O91" s="183"/>
      <c r="P91" s="183"/>
      <c r="Q91" s="183"/>
    </row>
    <row r="92">
      <c r="A92" s="14"/>
      <c r="B92" s="6"/>
      <c r="C92" s="6"/>
      <c r="D92" s="6"/>
      <c r="E92" s="6"/>
      <c r="F92" s="6"/>
      <c r="G92" s="6"/>
      <c r="H92" s="6"/>
      <c r="I92" s="309">
        <v>2.11311004E8</v>
      </c>
      <c r="J92" s="310" t="s">
        <v>1046</v>
      </c>
      <c r="K92" s="309">
        <v>1.648535245E9</v>
      </c>
      <c r="L92" s="183"/>
      <c r="M92" s="183"/>
      <c r="N92" s="183"/>
      <c r="O92" s="183"/>
      <c r="P92" s="183"/>
      <c r="Q92" s="183"/>
    </row>
    <row r="93">
      <c r="A93" s="14"/>
      <c r="B93" s="302" t="s">
        <v>1047</v>
      </c>
      <c r="C93" s="302" t="s">
        <v>4</v>
      </c>
      <c r="D93" s="315"/>
      <c r="E93" s="302">
        <v>0.0</v>
      </c>
      <c r="F93" s="302" t="s">
        <v>1048</v>
      </c>
      <c r="G93" s="190" t="s">
        <v>1049</v>
      </c>
      <c r="H93" s="316">
        <v>1.75577407E9</v>
      </c>
      <c r="I93" s="309">
        <v>1.93311022E8</v>
      </c>
      <c r="J93" s="310" t="s">
        <v>1050</v>
      </c>
      <c r="K93" s="309">
        <v>1.716686282E9</v>
      </c>
      <c r="L93" s="183"/>
      <c r="M93" s="183"/>
      <c r="N93" s="183"/>
      <c r="O93" s="183"/>
      <c r="P93" s="183"/>
      <c r="Q93" s="183"/>
    </row>
    <row r="94">
      <c r="A94" s="14"/>
      <c r="B94" s="6"/>
      <c r="C94" s="6"/>
      <c r="D94" s="6"/>
      <c r="E94" s="14"/>
      <c r="F94" s="6"/>
      <c r="G94" s="6"/>
      <c r="H94" s="6"/>
      <c r="I94" s="309">
        <v>2.03311005E8</v>
      </c>
      <c r="J94" s="310" t="s">
        <v>1051</v>
      </c>
      <c r="K94" s="309">
        <v>1.77463632E9</v>
      </c>
      <c r="L94" s="183"/>
      <c r="M94" s="183"/>
      <c r="N94" s="183"/>
      <c r="O94" s="183"/>
      <c r="P94" s="183"/>
      <c r="Q94" s="183"/>
    </row>
    <row r="95">
      <c r="A95" s="14"/>
      <c r="B95" s="303" t="s">
        <v>1052</v>
      </c>
      <c r="C95" s="303" t="s">
        <v>4</v>
      </c>
      <c r="D95" s="313"/>
      <c r="E95" s="14"/>
      <c r="F95" s="317"/>
      <c r="G95" s="318" t="s">
        <v>1053</v>
      </c>
      <c r="H95" s="319">
        <v>1.921285959E9</v>
      </c>
      <c r="I95" s="309">
        <v>2.02311008E8</v>
      </c>
      <c r="J95" s="310" t="s">
        <v>1054</v>
      </c>
      <c r="K95" s="309">
        <v>1.755377436E9</v>
      </c>
      <c r="L95" s="183"/>
      <c r="M95" s="183"/>
      <c r="N95" s="183"/>
      <c r="O95" s="183"/>
      <c r="P95" s="183"/>
      <c r="Q95" s="183"/>
    </row>
    <row r="96">
      <c r="A96" s="6"/>
      <c r="B96" s="6"/>
      <c r="C96" s="6"/>
      <c r="D96" s="6"/>
      <c r="E96" s="6"/>
      <c r="F96" s="317"/>
      <c r="G96" s="318" t="s">
        <v>1055</v>
      </c>
      <c r="H96" s="319">
        <v>1.733870748E9</v>
      </c>
      <c r="I96" s="309">
        <v>2.02311024E8</v>
      </c>
      <c r="J96" s="310" t="s">
        <v>1056</v>
      </c>
      <c r="K96" s="309">
        <v>1.729663236E9</v>
      </c>
      <c r="L96" s="183"/>
      <c r="M96" s="183"/>
      <c r="N96" s="183"/>
      <c r="O96" s="183"/>
      <c r="P96" s="183"/>
      <c r="Q96" s="183"/>
    </row>
    <row r="97">
      <c r="A97" s="183"/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</row>
    <row r="98">
      <c r="A98" s="183"/>
      <c r="B98" s="183"/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</row>
    <row r="99">
      <c r="A99" s="183"/>
      <c r="B99" s="183"/>
      <c r="C99" s="183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</row>
    <row r="100">
      <c r="A100" s="183"/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</row>
    <row r="101">
      <c r="A101" s="183"/>
      <c r="B101" s="183"/>
      <c r="C101" s="183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</row>
    <row r="102">
      <c r="A102" s="183"/>
      <c r="B102" s="183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</row>
    <row r="103">
      <c r="A103" s="183"/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</row>
    <row r="104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</row>
    <row r="105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</row>
    <row r="106">
      <c r="A106" s="183"/>
      <c r="B106" s="183"/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</row>
    <row r="107">
      <c r="A107" s="183"/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</row>
    <row r="108">
      <c r="A108" s="183"/>
      <c r="B108" s="183"/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</row>
    <row r="109">
      <c r="A109" s="183"/>
      <c r="B109" s="183"/>
      <c r="C109" s="183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</row>
    <row r="110">
      <c r="A110" s="183"/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</row>
    <row r="111">
      <c r="A111" s="183"/>
      <c r="B111" s="183"/>
      <c r="C111" s="183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</row>
    <row r="112">
      <c r="A112" s="183"/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</row>
    <row r="113">
      <c r="A113" s="183"/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</row>
    <row r="114">
      <c r="A114" s="183"/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</row>
    <row r="115">
      <c r="A115" s="183"/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</row>
    <row r="116">
      <c r="A116" s="183"/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</row>
    <row r="117">
      <c r="A117" s="183"/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</row>
    <row r="118">
      <c r="A118" s="183"/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</row>
    <row r="119">
      <c r="A119" s="183"/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</row>
    <row r="120">
      <c r="A120" s="183"/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</row>
    <row r="121">
      <c r="A121" s="183"/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</row>
    <row r="122">
      <c r="A122" s="183"/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</row>
    <row r="123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</row>
    <row r="124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</row>
    <row r="125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</row>
    <row r="126">
      <c r="A126" s="183"/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</row>
    <row r="127">
      <c r="A127" s="183"/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</row>
    <row r="128">
      <c r="A128" s="183"/>
      <c r="B128" s="183"/>
      <c r="C128" s="183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</row>
    <row r="129">
      <c r="A129" s="183"/>
      <c r="B129" s="183"/>
      <c r="C129" s="183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</row>
    <row r="130">
      <c r="A130" s="183"/>
      <c r="B130" s="183"/>
      <c r="C130" s="183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</row>
    <row r="131">
      <c r="A131" s="183"/>
      <c r="B131" s="183"/>
      <c r="C131" s="183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</row>
    <row r="132">
      <c r="A132" s="183"/>
      <c r="B132" s="183"/>
      <c r="C132" s="183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</row>
    <row r="133">
      <c r="A133" s="183"/>
      <c r="B133" s="183"/>
      <c r="C133" s="183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</row>
    <row r="134">
      <c r="A134" s="183"/>
      <c r="B134" s="183"/>
      <c r="C134" s="183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</row>
    <row r="135">
      <c r="A135" s="183"/>
      <c r="B135" s="183"/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</row>
    <row r="136">
      <c r="A136" s="183"/>
      <c r="B136" s="183"/>
      <c r="C136" s="183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</row>
    <row r="137">
      <c r="A137" s="183"/>
      <c r="B137" s="183"/>
      <c r="C137" s="183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</row>
    <row r="138">
      <c r="A138" s="183"/>
      <c r="B138" s="183"/>
      <c r="C138" s="183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</row>
    <row r="139">
      <c r="A139" s="183"/>
      <c r="B139" s="183"/>
      <c r="C139" s="183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</row>
    <row r="140">
      <c r="A140" s="183"/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</row>
    <row r="141">
      <c r="A141" s="183"/>
      <c r="B141" s="183"/>
      <c r="C141" s="183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</row>
    <row r="142">
      <c r="A142" s="183"/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</row>
    <row r="143">
      <c r="A143" s="183"/>
      <c r="B143" s="183"/>
      <c r="C143" s="183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</row>
    <row r="144">
      <c r="A144" s="183"/>
      <c r="B144" s="183"/>
      <c r="C144" s="183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</row>
    <row r="145">
      <c r="A145" s="183"/>
      <c r="B145" s="183"/>
      <c r="C145" s="18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</row>
    <row r="146">
      <c r="A146" s="183"/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</row>
    <row r="147">
      <c r="A147" s="183"/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</row>
    <row r="148">
      <c r="A148" s="183"/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</row>
    <row r="149">
      <c r="A149" s="183"/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</row>
    <row r="150">
      <c r="A150" s="183"/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</row>
    <row r="151">
      <c r="A151" s="183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</row>
    <row r="152">
      <c r="A152" s="183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</row>
    <row r="153">
      <c r="A153" s="183"/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</row>
    <row r="154">
      <c r="A154" s="183"/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</row>
    <row r="155">
      <c r="A155" s="183"/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</row>
    <row r="156">
      <c r="A156" s="183"/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</row>
    <row r="157">
      <c r="A157" s="183"/>
      <c r="B157" s="183"/>
      <c r="C157" s="183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</row>
    <row r="158">
      <c r="A158" s="183"/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</row>
    <row r="159">
      <c r="A159" s="183"/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</row>
    <row r="160">
      <c r="A160" s="183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</row>
    <row r="161">
      <c r="A161" s="183"/>
      <c r="B161" s="183"/>
      <c r="C161" s="183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</row>
    <row r="162">
      <c r="A162" s="183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</row>
    <row r="163">
      <c r="A163" s="183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</row>
    <row r="164">
      <c r="A164" s="183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</row>
    <row r="165">
      <c r="A165" s="183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</row>
    <row r="166">
      <c r="A166" s="183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</row>
    <row r="167">
      <c r="A167" s="183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</row>
    <row r="168">
      <c r="A168" s="183"/>
      <c r="B168" s="183"/>
      <c r="C168" s="183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</row>
    <row r="169">
      <c r="A169" s="183"/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</row>
    <row r="170">
      <c r="A170" s="183"/>
      <c r="B170" s="183"/>
      <c r="C170" s="183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</row>
    <row r="171">
      <c r="A171" s="183"/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</row>
    <row r="172">
      <c r="A172" s="183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</row>
    <row r="173">
      <c r="A173" s="183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</row>
    <row r="174">
      <c r="A174" s="183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</row>
    <row r="175">
      <c r="A175" s="183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</row>
    <row r="176">
      <c r="A176" s="183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</row>
    <row r="177">
      <c r="A177" s="183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</row>
    <row r="178">
      <c r="A178" s="183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</row>
    <row r="179">
      <c r="A179" s="183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</row>
    <row r="180">
      <c r="A180" s="183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</row>
    <row r="181">
      <c r="A181" s="183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</row>
    <row r="182">
      <c r="A182" s="183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</row>
    <row r="183">
      <c r="A183" s="183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</row>
    <row r="184">
      <c r="A184" s="183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</row>
    <row r="185">
      <c r="A185" s="183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</row>
    <row r="186">
      <c r="A186" s="183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</row>
    <row r="187">
      <c r="A187" s="183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</row>
    <row r="188">
      <c r="A188" s="183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</row>
    <row r="189">
      <c r="A189" s="183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</row>
    <row r="190">
      <c r="A190" s="183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</row>
    <row r="191">
      <c r="A191" s="183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</row>
    <row r="192">
      <c r="A192" s="183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</row>
    <row r="193">
      <c r="A193" s="183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</row>
    <row r="194">
      <c r="A194" s="183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</row>
    <row r="195">
      <c r="A195" s="183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</row>
    <row r="196">
      <c r="A196" s="183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</row>
    <row r="197">
      <c r="A197" s="183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</row>
    <row r="198">
      <c r="A198" s="183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</row>
    <row r="199">
      <c r="A199" s="183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</row>
    <row r="200">
      <c r="A200" s="183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</row>
    <row r="201">
      <c r="A201" s="183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</row>
    <row r="202">
      <c r="A202" s="183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</row>
    <row r="203">
      <c r="A203" s="183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</row>
    <row r="204">
      <c r="A204" s="183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</row>
    <row r="205">
      <c r="A205" s="183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</row>
    <row r="206">
      <c r="A206" s="183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</row>
    <row r="207">
      <c r="A207" s="183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</row>
    <row r="208">
      <c r="A208" s="183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</row>
    <row r="209">
      <c r="A209" s="183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</row>
    <row r="210">
      <c r="A210" s="183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</row>
    <row r="211">
      <c r="A211" s="183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</row>
    <row r="212">
      <c r="A212" s="183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</row>
    <row r="213">
      <c r="A213" s="183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</row>
    <row r="214">
      <c r="A214" s="183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</row>
    <row r="215">
      <c r="A215" s="183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</row>
    <row r="216">
      <c r="A216" s="183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</row>
    <row r="217">
      <c r="A217" s="183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</row>
    <row r="218">
      <c r="A218" s="183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</row>
    <row r="219">
      <c r="A219" s="183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</row>
    <row r="220">
      <c r="A220" s="183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</row>
    <row r="221">
      <c r="A221" s="183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</row>
    <row r="222">
      <c r="A222" s="183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</row>
    <row r="223">
      <c r="A223" s="183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</row>
    <row r="224">
      <c r="A224" s="183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</row>
    <row r="225">
      <c r="A225" s="183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</row>
    <row r="226">
      <c r="A226" s="183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</row>
    <row r="227">
      <c r="A227" s="183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</row>
    <row r="228">
      <c r="A228" s="183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</row>
    <row r="229">
      <c r="A229" s="183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</row>
    <row r="230">
      <c r="A230" s="183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</row>
    <row r="231">
      <c r="A231" s="183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</row>
    <row r="232">
      <c r="A232" s="183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</row>
    <row r="233">
      <c r="A233" s="183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</row>
    <row r="234">
      <c r="A234" s="183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</row>
    <row r="235">
      <c r="A235" s="183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</row>
    <row r="236">
      <c r="A236" s="183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</row>
    <row r="237">
      <c r="A237" s="183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</row>
    <row r="238">
      <c r="A238" s="183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</row>
    <row r="239">
      <c r="A239" s="183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</row>
    <row r="240">
      <c r="A240" s="183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</row>
    <row r="241">
      <c r="A241" s="183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</row>
    <row r="242">
      <c r="A242" s="183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</row>
    <row r="243">
      <c r="A243" s="183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</row>
    <row r="244">
      <c r="A244" s="183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</row>
    <row r="245">
      <c r="A245" s="183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</row>
    <row r="246">
      <c r="A246" s="183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</row>
    <row r="247">
      <c r="A247" s="183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</row>
    <row r="248">
      <c r="A248" s="183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</row>
    <row r="249">
      <c r="A249" s="183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</row>
    <row r="250">
      <c r="A250" s="183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</row>
    <row r="251">
      <c r="A251" s="183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</row>
    <row r="252">
      <c r="A252" s="183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</row>
    <row r="253">
      <c r="A253" s="183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</row>
    <row r="254">
      <c r="A254" s="183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</row>
    <row r="255">
      <c r="A255" s="183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</row>
    <row r="256">
      <c r="A256" s="183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</row>
    <row r="257">
      <c r="A257" s="183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</row>
    <row r="258">
      <c r="A258" s="183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</row>
    <row r="259">
      <c r="A259" s="183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</row>
    <row r="260">
      <c r="A260" s="183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</row>
    <row r="261">
      <c r="A261" s="183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</row>
    <row r="262">
      <c r="A262" s="183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</row>
    <row r="263">
      <c r="A263" s="183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</row>
    <row r="264">
      <c r="A264" s="183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</row>
    <row r="265">
      <c r="A265" s="183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</row>
    <row r="266">
      <c r="A266" s="183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</row>
    <row r="267">
      <c r="A267" s="183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</row>
    <row r="268">
      <c r="A268" s="183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</row>
    <row r="269">
      <c r="A269" s="183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</row>
    <row r="270">
      <c r="A270" s="183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</row>
    <row r="271">
      <c r="A271" s="183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</row>
    <row r="272">
      <c r="A272" s="183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</row>
    <row r="273">
      <c r="A273" s="183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</row>
    <row r="274">
      <c r="A274" s="183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</row>
    <row r="275">
      <c r="A275" s="183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</row>
    <row r="276">
      <c r="A276" s="183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</row>
    <row r="277">
      <c r="A277" s="183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</row>
    <row r="278">
      <c r="A278" s="183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</row>
    <row r="279">
      <c r="A279" s="183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</row>
    <row r="280">
      <c r="A280" s="183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</row>
    <row r="281">
      <c r="A281" s="183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</row>
    <row r="282">
      <c r="A282" s="183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</row>
    <row r="283">
      <c r="A283" s="183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</row>
    <row r="284">
      <c r="A284" s="183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</row>
    <row r="285">
      <c r="A285" s="183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</row>
    <row r="286">
      <c r="A286" s="183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</row>
    <row r="287">
      <c r="A287" s="183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</row>
    <row r="288">
      <c r="A288" s="183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</row>
    <row r="289">
      <c r="A289" s="183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</row>
    <row r="290">
      <c r="A290" s="183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</row>
    <row r="291">
      <c r="A291" s="183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</row>
    <row r="292">
      <c r="A292" s="183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</row>
    <row r="293">
      <c r="A293" s="183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</row>
    <row r="294">
      <c r="A294" s="183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</row>
    <row r="295">
      <c r="A295" s="183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</row>
    <row r="296">
      <c r="A296" s="183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</row>
    <row r="297">
      <c r="A297" s="183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</row>
    <row r="298">
      <c r="A298" s="183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</row>
    <row r="299">
      <c r="A299" s="183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</row>
    <row r="300">
      <c r="A300" s="183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</row>
    <row r="301">
      <c r="A301" s="183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</row>
    <row r="302">
      <c r="A302" s="183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</row>
    <row r="303">
      <c r="A303" s="183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</row>
    <row r="304">
      <c r="A304" s="183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</row>
    <row r="305">
      <c r="A305" s="183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</row>
    <row r="306">
      <c r="A306" s="183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</row>
    <row r="307">
      <c r="A307" s="183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</row>
    <row r="308">
      <c r="A308" s="183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</row>
    <row r="309">
      <c r="A309" s="183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</row>
    <row r="310">
      <c r="A310" s="183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</row>
    <row r="311">
      <c r="A311" s="183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</row>
    <row r="312">
      <c r="A312" s="183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</row>
    <row r="313">
      <c r="A313" s="183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</row>
    <row r="314">
      <c r="A314" s="183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</row>
    <row r="315">
      <c r="A315" s="183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</row>
    <row r="316">
      <c r="A316" s="183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</row>
    <row r="317">
      <c r="A317" s="183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</row>
    <row r="318">
      <c r="A318" s="183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</row>
    <row r="319">
      <c r="A319" s="183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</row>
    <row r="320">
      <c r="A320" s="183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</row>
    <row r="321">
      <c r="A321" s="183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</row>
    <row r="322">
      <c r="A322" s="183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</row>
    <row r="323">
      <c r="A323" s="183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</row>
    <row r="324">
      <c r="A324" s="183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</row>
    <row r="325">
      <c r="A325" s="183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</row>
    <row r="326">
      <c r="A326" s="183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</row>
    <row r="327">
      <c r="A327" s="183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</row>
    <row r="328">
      <c r="A328" s="183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</row>
    <row r="329">
      <c r="A329" s="183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</row>
    <row r="330">
      <c r="A330" s="183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</row>
    <row r="331">
      <c r="A331" s="183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</row>
    <row r="332">
      <c r="A332" s="183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</row>
    <row r="333">
      <c r="A333" s="183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</row>
    <row r="334">
      <c r="A334" s="183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</row>
    <row r="335">
      <c r="A335" s="183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</row>
    <row r="336">
      <c r="A336" s="183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</row>
    <row r="337">
      <c r="A337" s="183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</row>
    <row r="338">
      <c r="A338" s="183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</row>
    <row r="339">
      <c r="A339" s="183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</row>
    <row r="340">
      <c r="A340" s="183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</row>
    <row r="341">
      <c r="A341" s="183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</row>
    <row r="342">
      <c r="A342" s="183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</row>
    <row r="343">
      <c r="A343" s="183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</row>
    <row r="344">
      <c r="A344" s="183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</row>
    <row r="345">
      <c r="A345" s="183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</row>
    <row r="346">
      <c r="A346" s="183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</row>
    <row r="347">
      <c r="A347" s="183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</row>
    <row r="348">
      <c r="A348" s="183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</row>
    <row r="349">
      <c r="A349" s="183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</row>
    <row r="350">
      <c r="A350" s="183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</row>
    <row r="351">
      <c r="A351" s="183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</row>
    <row r="352">
      <c r="A352" s="183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</row>
    <row r="353">
      <c r="A353" s="183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</row>
    <row r="354">
      <c r="A354" s="183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</row>
    <row r="355">
      <c r="A355" s="183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</row>
    <row r="356">
      <c r="A356" s="183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</row>
    <row r="357">
      <c r="A357" s="183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</row>
    <row r="358">
      <c r="A358" s="183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</row>
    <row r="359">
      <c r="A359" s="183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</row>
    <row r="360">
      <c r="A360" s="183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</row>
    <row r="361">
      <c r="A361" s="183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</row>
    <row r="362">
      <c r="A362" s="183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</row>
    <row r="363">
      <c r="A363" s="183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</row>
    <row r="364">
      <c r="A364" s="183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</row>
    <row r="365">
      <c r="A365" s="183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</row>
    <row r="366">
      <c r="A366" s="183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</row>
    <row r="367">
      <c r="A367" s="183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</row>
    <row r="368">
      <c r="A368" s="183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</row>
    <row r="369">
      <c r="A369" s="183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</row>
    <row r="370">
      <c r="A370" s="183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</row>
    <row r="371">
      <c r="A371" s="183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</row>
    <row r="372">
      <c r="A372" s="183"/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</row>
    <row r="373">
      <c r="A373" s="183"/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</row>
    <row r="374">
      <c r="A374" s="183"/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</row>
    <row r="375">
      <c r="A375" s="183"/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</row>
    <row r="376">
      <c r="A376" s="183"/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</row>
    <row r="377">
      <c r="A377" s="183"/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</row>
    <row r="378">
      <c r="A378" s="183"/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</row>
    <row r="379">
      <c r="A379" s="183"/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</row>
    <row r="380">
      <c r="A380" s="183"/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</row>
    <row r="381">
      <c r="A381" s="183"/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</row>
    <row r="382">
      <c r="A382" s="183"/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</row>
    <row r="383">
      <c r="A383" s="183"/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</row>
    <row r="384">
      <c r="A384" s="183"/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</row>
    <row r="385">
      <c r="A385" s="183"/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</row>
    <row r="386">
      <c r="A386" s="183"/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</row>
    <row r="387">
      <c r="A387" s="183"/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</row>
    <row r="388">
      <c r="A388" s="183"/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</row>
    <row r="389">
      <c r="A389" s="183"/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</row>
    <row r="390">
      <c r="A390" s="183"/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</row>
    <row r="391">
      <c r="A391" s="183"/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</row>
    <row r="392">
      <c r="A392" s="183"/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</row>
    <row r="393">
      <c r="A393" s="183"/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</row>
    <row r="394">
      <c r="A394" s="183"/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</row>
    <row r="395">
      <c r="A395" s="183"/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</row>
    <row r="396">
      <c r="A396" s="183"/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</row>
    <row r="397">
      <c r="A397" s="183"/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</row>
    <row r="398">
      <c r="A398" s="183"/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</row>
    <row r="399">
      <c r="A399" s="183"/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</row>
    <row r="400">
      <c r="A400" s="183"/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</row>
    <row r="401">
      <c r="A401" s="183"/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</row>
    <row r="402">
      <c r="A402" s="183"/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</row>
    <row r="403">
      <c r="A403" s="183"/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</row>
    <row r="404">
      <c r="A404" s="183"/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</row>
    <row r="405">
      <c r="A405" s="183"/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</row>
    <row r="406">
      <c r="A406" s="183"/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</row>
    <row r="407">
      <c r="A407" s="183"/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</row>
    <row r="408">
      <c r="A408" s="183"/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</row>
    <row r="409">
      <c r="A409" s="183"/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</row>
    <row r="410">
      <c r="A410" s="183"/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</row>
    <row r="411">
      <c r="A411" s="183"/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</row>
    <row r="412">
      <c r="A412" s="183"/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</row>
    <row r="413">
      <c r="A413" s="183"/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</row>
    <row r="414">
      <c r="A414" s="183"/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</row>
    <row r="415">
      <c r="A415" s="183"/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</row>
    <row r="416">
      <c r="A416" s="183"/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</row>
    <row r="417">
      <c r="A417" s="183"/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</row>
    <row r="418">
      <c r="A418" s="183"/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</row>
    <row r="419">
      <c r="A419" s="183"/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</row>
    <row r="420">
      <c r="A420" s="183"/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</row>
    <row r="421">
      <c r="A421" s="183"/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</row>
    <row r="422">
      <c r="A422" s="183"/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</row>
    <row r="423">
      <c r="A423" s="183"/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</row>
    <row r="424">
      <c r="A424" s="183"/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</row>
    <row r="425">
      <c r="A425" s="183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</row>
    <row r="426">
      <c r="A426" s="183"/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</row>
    <row r="427">
      <c r="A427" s="183"/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</row>
    <row r="428">
      <c r="A428" s="183"/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</row>
    <row r="429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</row>
    <row r="430">
      <c r="A430" s="183"/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</row>
    <row r="431">
      <c r="A431" s="183"/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</row>
    <row r="432">
      <c r="A432" s="183"/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</row>
    <row r="433">
      <c r="A433" s="183"/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</row>
    <row r="434">
      <c r="A434" s="183"/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</row>
    <row r="435">
      <c r="A435" s="183"/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</row>
    <row r="436">
      <c r="A436" s="183"/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</row>
    <row r="437">
      <c r="A437" s="183"/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</row>
    <row r="438">
      <c r="A438" s="183"/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</row>
    <row r="439">
      <c r="A439" s="183"/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</row>
    <row r="440">
      <c r="A440" s="183"/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</row>
    <row r="441">
      <c r="A441" s="183"/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</row>
    <row r="442">
      <c r="A442" s="183"/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</row>
    <row r="443">
      <c r="A443" s="183"/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</row>
    <row r="444">
      <c r="A444" s="183"/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</row>
    <row r="445">
      <c r="A445" s="183"/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</row>
    <row r="446">
      <c r="A446" s="183"/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</row>
    <row r="447">
      <c r="A447" s="183"/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</row>
    <row r="448">
      <c r="A448" s="183"/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</row>
    <row r="449">
      <c r="A449" s="183"/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</row>
    <row r="450">
      <c r="A450" s="183"/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</row>
    <row r="451">
      <c r="A451" s="183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</row>
    <row r="452">
      <c r="A452" s="183"/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</row>
    <row r="453">
      <c r="A453" s="183"/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</row>
    <row r="454">
      <c r="A454" s="183"/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</row>
    <row r="455">
      <c r="A455" s="183"/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</row>
    <row r="456">
      <c r="A456" s="183"/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</row>
    <row r="457">
      <c r="A457" s="183"/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</row>
    <row r="458">
      <c r="A458" s="183"/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</row>
    <row r="459">
      <c r="A459" s="183"/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</row>
    <row r="460">
      <c r="A460" s="183"/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</row>
    <row r="461">
      <c r="A461" s="183"/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</row>
    <row r="462">
      <c r="A462" s="183"/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</row>
    <row r="463">
      <c r="A463" s="183"/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</row>
    <row r="464">
      <c r="A464" s="183"/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</row>
    <row r="465">
      <c r="A465" s="183"/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</row>
    <row r="466">
      <c r="A466" s="183"/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</row>
    <row r="467">
      <c r="A467" s="183"/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</row>
    <row r="468">
      <c r="A468" s="183"/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</row>
    <row r="469">
      <c r="A469" s="183"/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</row>
    <row r="470">
      <c r="A470" s="183"/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</row>
    <row r="471">
      <c r="A471" s="183"/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</row>
    <row r="472">
      <c r="A472" s="183"/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</row>
    <row r="473">
      <c r="A473" s="183"/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</row>
    <row r="474">
      <c r="A474" s="183"/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</row>
    <row r="475">
      <c r="A475" s="183"/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</row>
    <row r="476">
      <c r="A476" s="183"/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</row>
    <row r="477">
      <c r="A477" s="183"/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</row>
    <row r="478">
      <c r="A478" s="183"/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</row>
    <row r="479">
      <c r="A479" s="183"/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</row>
    <row r="480">
      <c r="A480" s="183"/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</row>
    <row r="481">
      <c r="A481" s="183"/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</row>
    <row r="482">
      <c r="A482" s="183"/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</row>
    <row r="483">
      <c r="A483" s="183"/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</row>
    <row r="484">
      <c r="A484" s="183"/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</row>
    <row r="485">
      <c r="A485" s="183"/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</row>
    <row r="486">
      <c r="A486" s="183"/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</row>
    <row r="487">
      <c r="A487" s="183"/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</row>
    <row r="488">
      <c r="A488" s="183"/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</row>
    <row r="489">
      <c r="A489" s="183"/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</row>
    <row r="490">
      <c r="A490" s="183"/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</row>
    <row r="491">
      <c r="A491" s="183"/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</row>
    <row r="492">
      <c r="A492" s="183"/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</row>
    <row r="493">
      <c r="A493" s="183"/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</row>
    <row r="494">
      <c r="A494" s="183"/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</row>
    <row r="495">
      <c r="A495" s="183"/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</row>
    <row r="496">
      <c r="A496" s="183"/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</row>
    <row r="497">
      <c r="A497" s="183"/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</row>
    <row r="498">
      <c r="A498" s="183"/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</row>
    <row r="499">
      <c r="A499" s="183"/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</row>
    <row r="500">
      <c r="A500" s="183"/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</row>
    <row r="501">
      <c r="A501" s="183"/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</row>
    <row r="502">
      <c r="A502" s="183"/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</row>
    <row r="503">
      <c r="A503" s="183"/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</row>
    <row r="504">
      <c r="A504" s="183"/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</row>
    <row r="505">
      <c r="A505" s="183"/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</row>
    <row r="506">
      <c r="A506" s="183"/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</row>
    <row r="507">
      <c r="A507" s="183"/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</row>
    <row r="508">
      <c r="A508" s="183"/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</row>
    <row r="509">
      <c r="A509" s="183"/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</row>
    <row r="510">
      <c r="A510" s="183"/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</row>
    <row r="511">
      <c r="A511" s="183"/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</row>
    <row r="512">
      <c r="A512" s="183"/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</row>
    <row r="513">
      <c r="A513" s="183"/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</row>
    <row r="514">
      <c r="A514" s="183"/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</row>
    <row r="515">
      <c r="A515" s="183"/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</row>
    <row r="516">
      <c r="A516" s="183"/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</row>
    <row r="517">
      <c r="A517" s="183"/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</row>
    <row r="518">
      <c r="A518" s="183"/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</row>
    <row r="519">
      <c r="A519" s="183"/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</row>
    <row r="520">
      <c r="A520" s="183"/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</row>
    <row r="521">
      <c r="A521" s="183"/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</row>
    <row r="522">
      <c r="A522" s="183"/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</row>
    <row r="523">
      <c r="A523" s="183"/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</row>
    <row r="524">
      <c r="A524" s="183"/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</row>
    <row r="525">
      <c r="A525" s="183"/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</row>
    <row r="526">
      <c r="A526" s="183"/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</row>
    <row r="527">
      <c r="A527" s="183"/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</row>
    <row r="528">
      <c r="A528" s="183"/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</row>
    <row r="529">
      <c r="A529" s="183"/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</row>
    <row r="530">
      <c r="A530" s="183"/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</row>
    <row r="531">
      <c r="A531" s="183"/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</row>
    <row r="532">
      <c r="A532" s="183"/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</row>
    <row r="533">
      <c r="A533" s="183"/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</row>
    <row r="534">
      <c r="A534" s="183"/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</row>
    <row r="535">
      <c r="A535" s="183"/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</row>
    <row r="536">
      <c r="A536" s="183"/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</row>
    <row r="537">
      <c r="A537" s="183"/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</row>
    <row r="538">
      <c r="A538" s="183"/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</row>
    <row r="539">
      <c r="A539" s="183"/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</row>
    <row r="540">
      <c r="A540" s="183"/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</row>
    <row r="541">
      <c r="A541" s="183"/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</row>
    <row r="542">
      <c r="A542" s="183"/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</row>
    <row r="543">
      <c r="A543" s="183"/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</row>
    <row r="544">
      <c r="A544" s="183"/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</row>
    <row r="545">
      <c r="A545" s="183"/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</row>
    <row r="546">
      <c r="A546" s="183"/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</row>
    <row r="547">
      <c r="A547" s="183"/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</row>
    <row r="548">
      <c r="A548" s="183"/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</row>
    <row r="549">
      <c r="A549" s="183"/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</row>
    <row r="550">
      <c r="A550" s="183"/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</row>
    <row r="551">
      <c r="A551" s="183"/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</row>
    <row r="552">
      <c r="A552" s="183"/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</row>
    <row r="553">
      <c r="A553" s="183"/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</row>
    <row r="554">
      <c r="A554" s="183"/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</row>
    <row r="555">
      <c r="A555" s="183"/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</row>
    <row r="556">
      <c r="A556" s="183"/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</row>
    <row r="557">
      <c r="A557" s="183"/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</row>
    <row r="558">
      <c r="A558" s="183"/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</row>
    <row r="559">
      <c r="A559" s="183"/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</row>
    <row r="560">
      <c r="A560" s="183"/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</row>
    <row r="561">
      <c r="A561" s="183"/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</row>
    <row r="562">
      <c r="A562" s="183"/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</row>
    <row r="563">
      <c r="A563" s="183"/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</row>
    <row r="564">
      <c r="A564" s="183"/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</row>
    <row r="565">
      <c r="A565" s="183"/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</row>
    <row r="566">
      <c r="A566" s="183"/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</row>
    <row r="567">
      <c r="A567" s="183"/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</row>
    <row r="568">
      <c r="A568" s="183"/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</row>
    <row r="569">
      <c r="A569" s="183"/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</row>
    <row r="570">
      <c r="A570" s="183"/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</row>
    <row r="571">
      <c r="A571" s="183"/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</row>
    <row r="572">
      <c r="A572" s="183"/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</row>
    <row r="573">
      <c r="A573" s="183"/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</row>
    <row r="574">
      <c r="A574" s="183"/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</row>
    <row r="575">
      <c r="A575" s="183"/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</row>
    <row r="576">
      <c r="A576" s="183"/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</row>
    <row r="577">
      <c r="A577" s="183"/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</row>
    <row r="578">
      <c r="A578" s="183"/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</row>
    <row r="579">
      <c r="A579" s="183"/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</row>
    <row r="580">
      <c r="A580" s="183"/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</row>
    <row r="581">
      <c r="A581" s="183"/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</row>
    <row r="582">
      <c r="A582" s="183"/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</row>
    <row r="583">
      <c r="A583" s="183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</row>
    <row r="584">
      <c r="A584" s="183"/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</row>
    <row r="585">
      <c r="A585" s="183"/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</row>
    <row r="586">
      <c r="A586" s="183"/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</row>
    <row r="587">
      <c r="A587" s="183"/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</row>
    <row r="588">
      <c r="A588" s="183"/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</row>
    <row r="589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</row>
    <row r="590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</row>
    <row r="591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</row>
    <row r="592">
      <c r="A592" s="183"/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</row>
    <row r="593">
      <c r="A593" s="183"/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</row>
    <row r="594">
      <c r="A594" s="183"/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</row>
    <row r="595">
      <c r="A595" s="183"/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</row>
    <row r="596">
      <c r="A596" s="183"/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</row>
    <row r="597">
      <c r="A597" s="183"/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</row>
    <row r="598">
      <c r="A598" s="183"/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</row>
    <row r="599">
      <c r="A599" s="183"/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</row>
    <row r="600">
      <c r="A600" s="183"/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</row>
    <row r="601">
      <c r="A601" s="183"/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</row>
    <row r="602">
      <c r="A602" s="183"/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</row>
    <row r="603">
      <c r="A603" s="183"/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</row>
    <row r="604">
      <c r="A604" s="183"/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</row>
    <row r="605">
      <c r="A605" s="183"/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</row>
    <row r="606">
      <c r="A606" s="183"/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</row>
    <row r="607">
      <c r="A607" s="183"/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</row>
    <row r="608">
      <c r="A608" s="183"/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</row>
    <row r="609">
      <c r="A609" s="183"/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</row>
    <row r="610">
      <c r="A610" s="183"/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</row>
    <row r="611">
      <c r="A611" s="183"/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</row>
    <row r="612">
      <c r="A612" s="183"/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</row>
    <row r="613">
      <c r="A613" s="183"/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</row>
    <row r="614">
      <c r="A614" s="183"/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</row>
    <row r="615">
      <c r="A615" s="183"/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</row>
    <row r="616">
      <c r="A616" s="183"/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</row>
    <row r="617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</row>
    <row r="618">
      <c r="A618" s="183"/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</row>
    <row r="619">
      <c r="A619" s="183"/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</row>
    <row r="620">
      <c r="A620" s="183"/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</row>
    <row r="621">
      <c r="A621" s="183"/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</row>
    <row r="622">
      <c r="A622" s="183"/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</row>
    <row r="623">
      <c r="A623" s="183"/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</row>
    <row r="624">
      <c r="A624" s="183"/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</row>
    <row r="625">
      <c r="A625" s="183"/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</row>
    <row r="626">
      <c r="A626" s="183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</row>
    <row r="627">
      <c r="A627" s="183"/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</row>
    <row r="628">
      <c r="A628" s="183"/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</row>
    <row r="629">
      <c r="A629" s="183"/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</row>
    <row r="630">
      <c r="A630" s="183"/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</row>
    <row r="631">
      <c r="A631" s="183"/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</row>
    <row r="632">
      <c r="A632" s="183"/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</row>
    <row r="633">
      <c r="A633" s="183"/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</row>
    <row r="634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</row>
    <row r="635">
      <c r="A635" s="183"/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</row>
    <row r="636">
      <c r="A636" s="183"/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</row>
    <row r="637">
      <c r="A637" s="183"/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</row>
    <row r="638">
      <c r="A638" s="183"/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</row>
    <row r="639">
      <c r="A639" s="183"/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</row>
    <row r="640">
      <c r="A640" s="183"/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</row>
    <row r="641">
      <c r="A641" s="183"/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</row>
    <row r="642">
      <c r="A642" s="183"/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</row>
    <row r="643">
      <c r="A643" s="183"/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</row>
    <row r="644">
      <c r="A644" s="183"/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</row>
    <row r="645">
      <c r="A645" s="183"/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</row>
    <row r="646">
      <c r="A646" s="183"/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</row>
    <row r="647">
      <c r="A647" s="183"/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</row>
    <row r="648">
      <c r="A648" s="183"/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</row>
    <row r="649">
      <c r="A649" s="183"/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</row>
    <row r="650">
      <c r="A650" s="183"/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</row>
    <row r="651">
      <c r="A651" s="183"/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</row>
    <row r="652">
      <c r="A652" s="183"/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</row>
    <row r="653">
      <c r="A653" s="183"/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</row>
    <row r="654">
      <c r="A654" s="183"/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</row>
    <row r="655">
      <c r="A655" s="183"/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</row>
    <row r="656">
      <c r="A656" s="183"/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</row>
    <row r="657">
      <c r="A657" s="183"/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</row>
    <row r="658">
      <c r="A658" s="183"/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</row>
    <row r="659">
      <c r="A659" s="183"/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</row>
    <row r="660">
      <c r="A660" s="183"/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</row>
    <row r="661">
      <c r="A661" s="183"/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</row>
    <row r="662">
      <c r="A662" s="183"/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</row>
    <row r="663">
      <c r="A663" s="183"/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</row>
    <row r="664">
      <c r="A664" s="183"/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</row>
    <row r="665">
      <c r="A665" s="183"/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</row>
    <row r="666">
      <c r="A666" s="183"/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</row>
    <row r="667">
      <c r="A667" s="183"/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</row>
    <row r="668">
      <c r="A668" s="183"/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</row>
    <row r="669">
      <c r="A669" s="183"/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</row>
    <row r="670">
      <c r="A670" s="183"/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</row>
    <row r="671">
      <c r="A671" s="183"/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</row>
    <row r="672">
      <c r="A672" s="183"/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</row>
    <row r="673">
      <c r="A673" s="183"/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</row>
    <row r="674">
      <c r="A674" s="183"/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</row>
    <row r="675">
      <c r="A675" s="183"/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</row>
    <row r="676">
      <c r="A676" s="183"/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</row>
    <row r="677">
      <c r="A677" s="183"/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</row>
    <row r="678">
      <c r="A678" s="183"/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</row>
    <row r="679">
      <c r="A679" s="183"/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</row>
    <row r="680">
      <c r="A680" s="183"/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</row>
    <row r="681">
      <c r="A681" s="183"/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</row>
    <row r="682">
      <c r="A682" s="183"/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</row>
    <row r="683">
      <c r="A683" s="183"/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</row>
    <row r="684">
      <c r="A684" s="183"/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</row>
    <row r="685">
      <c r="A685" s="183"/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</row>
    <row r="686">
      <c r="A686" s="183"/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</row>
    <row r="687">
      <c r="A687" s="183"/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</row>
    <row r="688">
      <c r="A688" s="183"/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</row>
    <row r="689">
      <c r="A689" s="183"/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</row>
    <row r="690">
      <c r="A690" s="183"/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</row>
    <row r="691">
      <c r="A691" s="183"/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</row>
    <row r="692">
      <c r="A692" s="183"/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</row>
    <row r="693">
      <c r="A693" s="183"/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</row>
    <row r="694">
      <c r="A694" s="183"/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</row>
    <row r="695">
      <c r="A695" s="183"/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</row>
    <row r="696">
      <c r="A696" s="183"/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</row>
    <row r="697">
      <c r="A697" s="183"/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</row>
    <row r="698">
      <c r="A698" s="183"/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</row>
    <row r="699">
      <c r="A699" s="183"/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</row>
    <row r="700">
      <c r="A700" s="183"/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</row>
    <row r="701">
      <c r="A701" s="183"/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</row>
    <row r="702">
      <c r="A702" s="183"/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</row>
    <row r="703">
      <c r="A703" s="183"/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</row>
    <row r="704">
      <c r="A704" s="183"/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</row>
    <row r="705">
      <c r="A705" s="183"/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</row>
    <row r="706">
      <c r="A706" s="183"/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</row>
    <row r="707">
      <c r="A707" s="183"/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</row>
    <row r="708">
      <c r="A708" s="183"/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</row>
    <row r="709">
      <c r="A709" s="183"/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</row>
    <row r="710">
      <c r="A710" s="183"/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</row>
    <row r="711">
      <c r="A711" s="183"/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</row>
    <row r="712">
      <c r="A712" s="183"/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</row>
    <row r="713">
      <c r="A713" s="183"/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</row>
    <row r="714">
      <c r="A714" s="183"/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</row>
    <row r="715">
      <c r="A715" s="183"/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</row>
    <row r="716">
      <c r="A716" s="183"/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</row>
    <row r="717">
      <c r="A717" s="183"/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</row>
    <row r="718">
      <c r="A718" s="183"/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</row>
    <row r="719">
      <c r="A719" s="183"/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</row>
    <row r="720">
      <c r="A720" s="183"/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</row>
    <row r="721">
      <c r="A721" s="183"/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</row>
    <row r="722">
      <c r="A722" s="183"/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</row>
    <row r="723">
      <c r="A723" s="183"/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</row>
    <row r="724">
      <c r="A724" s="183"/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</row>
    <row r="725">
      <c r="A725" s="183"/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</row>
    <row r="726">
      <c r="A726" s="183"/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</row>
    <row r="727">
      <c r="A727" s="183"/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</row>
    <row r="728">
      <c r="A728" s="183"/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</row>
    <row r="729">
      <c r="A729" s="183"/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</row>
    <row r="730">
      <c r="A730" s="183"/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</row>
    <row r="731">
      <c r="A731" s="183"/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</row>
    <row r="732">
      <c r="A732" s="183"/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</row>
    <row r="733">
      <c r="A733" s="183"/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</row>
    <row r="734">
      <c r="A734" s="183"/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</row>
    <row r="735">
      <c r="A735" s="183"/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</row>
    <row r="736">
      <c r="A736" s="183"/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</row>
    <row r="737">
      <c r="A737" s="183"/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</row>
    <row r="738">
      <c r="A738" s="183"/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</row>
    <row r="739">
      <c r="A739" s="183"/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</row>
    <row r="740">
      <c r="A740" s="183"/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</row>
    <row r="741">
      <c r="A741" s="183"/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</row>
    <row r="742">
      <c r="A742" s="183"/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</row>
    <row r="743">
      <c r="A743" s="183"/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</row>
    <row r="744">
      <c r="A744" s="183"/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</row>
    <row r="745">
      <c r="A745" s="183"/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</row>
    <row r="746">
      <c r="A746" s="183"/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</row>
    <row r="747">
      <c r="A747" s="183"/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</row>
    <row r="748">
      <c r="A748" s="183"/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</row>
    <row r="749">
      <c r="A749" s="183"/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</row>
    <row r="750">
      <c r="A750" s="183"/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</row>
    <row r="751">
      <c r="A751" s="183"/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</row>
    <row r="752">
      <c r="A752" s="183"/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</row>
    <row r="753">
      <c r="A753" s="183"/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</row>
    <row r="754">
      <c r="A754" s="183"/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</row>
    <row r="755">
      <c r="A755" s="183"/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</row>
    <row r="756">
      <c r="A756" s="183"/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</row>
    <row r="757">
      <c r="A757" s="183"/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</row>
    <row r="758">
      <c r="A758" s="183"/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</row>
    <row r="759">
      <c r="A759" s="183"/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</row>
    <row r="760">
      <c r="A760" s="183"/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</row>
    <row r="761">
      <c r="A761" s="183"/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</row>
    <row r="762">
      <c r="A762" s="183"/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</row>
    <row r="763">
      <c r="A763" s="183"/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</row>
    <row r="764">
      <c r="A764" s="183"/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</row>
    <row r="765">
      <c r="A765" s="183"/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</row>
    <row r="766">
      <c r="A766" s="183"/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</row>
    <row r="767">
      <c r="A767" s="183"/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</row>
    <row r="768">
      <c r="A768" s="183"/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</row>
    <row r="769">
      <c r="A769" s="183"/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</row>
    <row r="770">
      <c r="A770" s="183"/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</row>
    <row r="771">
      <c r="A771" s="183"/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</row>
    <row r="772">
      <c r="A772" s="183"/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</row>
    <row r="773">
      <c r="A773" s="183"/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</row>
    <row r="774">
      <c r="A774" s="183"/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</row>
    <row r="775">
      <c r="A775" s="183"/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</row>
    <row r="776">
      <c r="A776" s="183"/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</row>
    <row r="777">
      <c r="A777" s="183"/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</row>
    <row r="778">
      <c r="A778" s="183"/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</row>
    <row r="779">
      <c r="A779" s="183"/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</row>
    <row r="780">
      <c r="A780" s="183"/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</row>
    <row r="781">
      <c r="A781" s="183"/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</row>
    <row r="782">
      <c r="A782" s="183"/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</row>
    <row r="783">
      <c r="A783" s="183"/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</row>
    <row r="784">
      <c r="A784" s="183"/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</row>
    <row r="785">
      <c r="A785" s="183"/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</row>
    <row r="786">
      <c r="A786" s="183"/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</row>
    <row r="787">
      <c r="A787" s="183"/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</row>
    <row r="788">
      <c r="A788" s="183"/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</row>
    <row r="789">
      <c r="A789" s="183"/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</row>
    <row r="790">
      <c r="A790" s="183"/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</row>
    <row r="791">
      <c r="A791" s="183"/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</row>
    <row r="792">
      <c r="A792" s="183"/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</row>
    <row r="793">
      <c r="A793" s="183"/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</row>
    <row r="794">
      <c r="A794" s="183"/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</row>
    <row r="795">
      <c r="A795" s="183"/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</row>
    <row r="796">
      <c r="A796" s="183"/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</row>
    <row r="797">
      <c r="A797" s="183"/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</row>
    <row r="798">
      <c r="A798" s="183"/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</row>
    <row r="799">
      <c r="A799" s="183"/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</row>
    <row r="800">
      <c r="A800" s="183"/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</row>
    <row r="801">
      <c r="A801" s="183"/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</row>
    <row r="802">
      <c r="A802" s="183"/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</row>
    <row r="803">
      <c r="A803" s="183"/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</row>
    <row r="804">
      <c r="A804" s="183"/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</row>
    <row r="805">
      <c r="A805" s="183"/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</row>
    <row r="806">
      <c r="A806" s="183"/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</row>
    <row r="807">
      <c r="A807" s="183"/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</row>
    <row r="808">
      <c r="A808" s="183"/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</row>
    <row r="809">
      <c r="A809" s="183"/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</row>
    <row r="810">
      <c r="A810" s="183"/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</row>
    <row r="811">
      <c r="A811" s="183"/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</row>
    <row r="812">
      <c r="A812" s="183"/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</row>
    <row r="813">
      <c r="A813" s="183"/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</row>
    <row r="814">
      <c r="A814" s="183"/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</row>
    <row r="815">
      <c r="A815" s="183"/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</row>
    <row r="816">
      <c r="A816" s="183"/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</row>
    <row r="817">
      <c r="A817" s="183"/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</row>
    <row r="818">
      <c r="A818" s="183"/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</row>
    <row r="819">
      <c r="A819" s="183"/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</row>
    <row r="820">
      <c r="A820" s="183"/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</row>
    <row r="821">
      <c r="A821" s="183"/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</row>
    <row r="822">
      <c r="A822" s="183"/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</row>
    <row r="823">
      <c r="A823" s="183"/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</row>
    <row r="824">
      <c r="A824" s="183"/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</row>
    <row r="825">
      <c r="A825" s="183"/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</row>
    <row r="826">
      <c r="A826" s="183"/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</row>
    <row r="827">
      <c r="A827" s="183"/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</row>
    <row r="828">
      <c r="A828" s="183"/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</row>
    <row r="829">
      <c r="A829" s="183"/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</row>
    <row r="830">
      <c r="A830" s="183"/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</row>
    <row r="831">
      <c r="A831" s="183"/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</row>
    <row r="832">
      <c r="A832" s="183"/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</row>
    <row r="833">
      <c r="A833" s="183"/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</row>
    <row r="834">
      <c r="A834" s="183"/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</row>
    <row r="835">
      <c r="A835" s="183"/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</row>
    <row r="836">
      <c r="A836" s="183"/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</row>
    <row r="837">
      <c r="A837" s="183"/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</row>
    <row r="838">
      <c r="A838" s="183"/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</row>
    <row r="839">
      <c r="A839" s="183"/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</row>
    <row r="840">
      <c r="A840" s="183"/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</row>
    <row r="841">
      <c r="A841" s="183"/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</row>
    <row r="842">
      <c r="A842" s="183"/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</row>
    <row r="843">
      <c r="A843" s="183"/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</row>
    <row r="844">
      <c r="A844" s="183"/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</row>
    <row r="845">
      <c r="A845" s="183"/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</row>
    <row r="846">
      <c r="A846" s="183"/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</row>
    <row r="847">
      <c r="A847" s="183"/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</row>
    <row r="848">
      <c r="A848" s="183"/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</row>
    <row r="849">
      <c r="A849" s="183"/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</row>
    <row r="850">
      <c r="A850" s="183"/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</row>
    <row r="851">
      <c r="A851" s="183"/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</row>
    <row r="852">
      <c r="A852" s="183"/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</row>
    <row r="853">
      <c r="A853" s="183"/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</row>
    <row r="854">
      <c r="A854" s="183"/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</row>
    <row r="855">
      <c r="A855" s="183"/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</row>
    <row r="856">
      <c r="A856" s="183"/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</row>
    <row r="857">
      <c r="A857" s="183"/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</row>
    <row r="858">
      <c r="A858" s="183"/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</row>
    <row r="859">
      <c r="A859" s="183"/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</row>
    <row r="860">
      <c r="A860" s="183"/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</row>
    <row r="861">
      <c r="A861" s="183"/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</row>
    <row r="862">
      <c r="A862" s="183"/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</row>
    <row r="863">
      <c r="A863" s="183"/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</row>
    <row r="864">
      <c r="A864" s="183"/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</row>
    <row r="865">
      <c r="A865" s="183"/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</row>
    <row r="866">
      <c r="A866" s="183"/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</row>
    <row r="867">
      <c r="A867" s="183"/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</row>
    <row r="868">
      <c r="A868" s="183"/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</row>
    <row r="869">
      <c r="A869" s="183"/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</row>
    <row r="870">
      <c r="A870" s="183"/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</row>
    <row r="871">
      <c r="A871" s="183"/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</row>
    <row r="872">
      <c r="A872" s="183"/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</row>
    <row r="873">
      <c r="A873" s="183"/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</row>
    <row r="874">
      <c r="A874" s="183"/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</row>
    <row r="875">
      <c r="A875" s="183"/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</row>
    <row r="876">
      <c r="A876" s="183"/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</row>
    <row r="877">
      <c r="A877" s="183"/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</row>
    <row r="878">
      <c r="A878" s="183"/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</row>
    <row r="879">
      <c r="A879" s="183"/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</row>
    <row r="880">
      <c r="A880" s="183"/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</row>
    <row r="881">
      <c r="A881" s="183"/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</row>
    <row r="882">
      <c r="A882" s="183"/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</row>
    <row r="883">
      <c r="A883" s="183"/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</row>
    <row r="884">
      <c r="A884" s="183"/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</row>
    <row r="885">
      <c r="A885" s="183"/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</row>
    <row r="886">
      <c r="A886" s="183"/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</row>
    <row r="887">
      <c r="A887" s="183"/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</row>
    <row r="888">
      <c r="A888" s="183"/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</row>
    <row r="889">
      <c r="A889" s="183"/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</row>
    <row r="890">
      <c r="A890" s="183"/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</row>
    <row r="891">
      <c r="A891" s="183"/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</row>
    <row r="892">
      <c r="A892" s="183"/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</row>
    <row r="893">
      <c r="A893" s="183"/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</row>
    <row r="894">
      <c r="A894" s="183"/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</row>
    <row r="895">
      <c r="A895" s="183"/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</row>
    <row r="896">
      <c r="A896" s="183"/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</row>
    <row r="897">
      <c r="A897" s="183"/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</row>
    <row r="898">
      <c r="A898" s="183"/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</row>
    <row r="899">
      <c r="A899" s="183"/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</row>
    <row r="900">
      <c r="A900" s="183"/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</row>
    <row r="901">
      <c r="A901" s="183"/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</row>
    <row r="902">
      <c r="A902" s="183"/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</row>
    <row r="903">
      <c r="A903" s="183"/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</row>
    <row r="904">
      <c r="A904" s="183"/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</row>
    <row r="905">
      <c r="A905" s="183"/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</row>
    <row r="906">
      <c r="A906" s="183"/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</row>
    <row r="907">
      <c r="A907" s="183"/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</row>
    <row r="908">
      <c r="A908" s="183"/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</row>
    <row r="909">
      <c r="A909" s="183"/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</row>
    <row r="910">
      <c r="A910" s="183"/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</row>
    <row r="911">
      <c r="A911" s="183"/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</row>
    <row r="912">
      <c r="A912" s="183"/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</row>
    <row r="913">
      <c r="A913" s="183"/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</row>
    <row r="914">
      <c r="A914" s="183"/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</row>
    <row r="915">
      <c r="A915" s="183"/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</row>
    <row r="916">
      <c r="A916" s="183"/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</row>
    <row r="917">
      <c r="A917" s="183"/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</row>
    <row r="918">
      <c r="A918" s="183"/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</row>
    <row r="919">
      <c r="A919" s="183"/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</row>
    <row r="920">
      <c r="A920" s="183"/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</row>
    <row r="921">
      <c r="A921" s="183"/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</row>
    <row r="922">
      <c r="A922" s="183"/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</row>
    <row r="923">
      <c r="A923" s="183"/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</row>
    <row r="924">
      <c r="A924" s="183"/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</row>
    <row r="925">
      <c r="A925" s="183"/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</row>
    <row r="926">
      <c r="A926" s="183"/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</row>
    <row r="927">
      <c r="A927" s="183"/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</row>
    <row r="928">
      <c r="A928" s="183"/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</row>
    <row r="929">
      <c r="A929" s="183"/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</row>
    <row r="930">
      <c r="A930" s="183"/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</row>
    <row r="931">
      <c r="A931" s="183"/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</row>
    <row r="932">
      <c r="A932" s="183"/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</row>
    <row r="933">
      <c r="A933" s="183"/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</row>
    <row r="934">
      <c r="A934" s="183"/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</row>
    <row r="935">
      <c r="A935" s="183"/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</row>
    <row r="936">
      <c r="A936" s="183"/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</row>
    <row r="937">
      <c r="A937" s="183"/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</row>
    <row r="938">
      <c r="A938" s="183"/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</row>
    <row r="939">
      <c r="A939" s="183"/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</row>
    <row r="940">
      <c r="A940" s="183"/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</row>
    <row r="941">
      <c r="A941" s="183"/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</row>
    <row r="942">
      <c r="A942" s="183"/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</row>
    <row r="943">
      <c r="A943" s="183"/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</row>
    <row r="944">
      <c r="A944" s="183"/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</row>
    <row r="945">
      <c r="A945" s="183"/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</row>
    <row r="946">
      <c r="A946" s="183"/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</row>
    <row r="947">
      <c r="A947" s="183"/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</row>
    <row r="948">
      <c r="A948" s="183"/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</row>
    <row r="949">
      <c r="A949" s="183"/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</row>
    <row r="950">
      <c r="A950" s="183"/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</row>
    <row r="951">
      <c r="A951" s="183"/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</row>
    <row r="952">
      <c r="A952" s="183"/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</row>
    <row r="953">
      <c r="A953" s="183"/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</row>
    <row r="954">
      <c r="A954" s="183"/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</row>
    <row r="955">
      <c r="A955" s="183"/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</row>
    <row r="956">
      <c r="A956" s="183"/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</row>
    <row r="957">
      <c r="A957" s="183"/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</row>
    <row r="958">
      <c r="A958" s="183"/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</row>
    <row r="959">
      <c r="A959" s="183"/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</row>
    <row r="960">
      <c r="A960" s="183"/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</row>
    <row r="961">
      <c r="A961" s="183"/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</row>
    <row r="962">
      <c r="A962" s="183"/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</row>
    <row r="963">
      <c r="A963" s="183"/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</row>
    <row r="964">
      <c r="A964" s="183"/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</row>
    <row r="965">
      <c r="A965" s="183"/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</row>
    <row r="966">
      <c r="A966" s="183"/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</row>
    <row r="967">
      <c r="A967" s="183"/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</row>
    <row r="968">
      <c r="A968" s="183"/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</row>
    <row r="969">
      <c r="A969" s="183"/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</row>
    <row r="970">
      <c r="A970" s="183"/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</row>
    <row r="971">
      <c r="A971" s="183"/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</row>
  </sheetData>
  <mergeCells count="267">
    <mergeCell ref="A1:F1"/>
    <mergeCell ref="G1:H1"/>
    <mergeCell ref="I1:K1"/>
    <mergeCell ref="A3:A16"/>
    <mergeCell ref="E3:E16"/>
    <mergeCell ref="H5:H6"/>
    <mergeCell ref="H9:H10"/>
    <mergeCell ref="G19:G20"/>
    <mergeCell ref="H19:H20"/>
    <mergeCell ref="G15:G16"/>
    <mergeCell ref="H15:H16"/>
    <mergeCell ref="D17:D18"/>
    <mergeCell ref="E17:E22"/>
    <mergeCell ref="G17:G18"/>
    <mergeCell ref="H17:H18"/>
    <mergeCell ref="D19:D20"/>
    <mergeCell ref="A23:A36"/>
    <mergeCell ref="B23:B36"/>
    <mergeCell ref="D21:D22"/>
    <mergeCell ref="F21:F22"/>
    <mergeCell ref="C23:C24"/>
    <mergeCell ref="D23:D24"/>
    <mergeCell ref="C25:C26"/>
    <mergeCell ref="D25:D26"/>
    <mergeCell ref="D27:D28"/>
    <mergeCell ref="D35:D36"/>
    <mergeCell ref="D37:D38"/>
    <mergeCell ref="D39:D40"/>
    <mergeCell ref="D41:D42"/>
    <mergeCell ref="D43:D44"/>
    <mergeCell ref="D45:D46"/>
    <mergeCell ref="D47:D48"/>
    <mergeCell ref="D58:D59"/>
    <mergeCell ref="D60:D61"/>
    <mergeCell ref="C68:C69"/>
    <mergeCell ref="C70:C71"/>
    <mergeCell ref="B57:B59"/>
    <mergeCell ref="C58:C59"/>
    <mergeCell ref="B60:B71"/>
    <mergeCell ref="C60:C61"/>
    <mergeCell ref="C62:C63"/>
    <mergeCell ref="C64:C65"/>
    <mergeCell ref="C66:C67"/>
    <mergeCell ref="D55:D56"/>
    <mergeCell ref="D62:D63"/>
    <mergeCell ref="D64:D65"/>
    <mergeCell ref="D66:D67"/>
    <mergeCell ref="D68:D69"/>
    <mergeCell ref="D70:D71"/>
    <mergeCell ref="D72:D73"/>
    <mergeCell ref="D74:D75"/>
    <mergeCell ref="D76:D77"/>
    <mergeCell ref="E76:E86"/>
    <mergeCell ref="D78:D79"/>
    <mergeCell ref="D80:D81"/>
    <mergeCell ref="D82:D83"/>
    <mergeCell ref="D84:D86"/>
    <mergeCell ref="D93:D94"/>
    <mergeCell ref="D95:D96"/>
    <mergeCell ref="D87:D88"/>
    <mergeCell ref="E87:E88"/>
    <mergeCell ref="D89:D90"/>
    <mergeCell ref="E89:E90"/>
    <mergeCell ref="D91:D92"/>
    <mergeCell ref="E91:E92"/>
    <mergeCell ref="E93:E96"/>
    <mergeCell ref="G80:G81"/>
    <mergeCell ref="H80:H81"/>
    <mergeCell ref="F76:F77"/>
    <mergeCell ref="G76:G77"/>
    <mergeCell ref="H76:H77"/>
    <mergeCell ref="F78:F79"/>
    <mergeCell ref="G78:G79"/>
    <mergeCell ref="H78:H79"/>
    <mergeCell ref="F80:F81"/>
    <mergeCell ref="J84:J85"/>
    <mergeCell ref="K84:K85"/>
    <mergeCell ref="F82:F83"/>
    <mergeCell ref="G82:G83"/>
    <mergeCell ref="H82:H83"/>
    <mergeCell ref="F84:F86"/>
    <mergeCell ref="G84:G86"/>
    <mergeCell ref="H84:H86"/>
    <mergeCell ref="I84:I85"/>
    <mergeCell ref="G93:G94"/>
    <mergeCell ref="H93:H94"/>
    <mergeCell ref="F89:F90"/>
    <mergeCell ref="G89:G90"/>
    <mergeCell ref="H89:H90"/>
    <mergeCell ref="F91:F92"/>
    <mergeCell ref="G91:G92"/>
    <mergeCell ref="H91:H92"/>
    <mergeCell ref="F93:F94"/>
    <mergeCell ref="D49:D50"/>
    <mergeCell ref="D51:D52"/>
    <mergeCell ref="D53:D54"/>
    <mergeCell ref="H55:H56"/>
    <mergeCell ref="E57:E59"/>
    <mergeCell ref="H58:H59"/>
    <mergeCell ref="H60:H61"/>
    <mergeCell ref="H62:H63"/>
    <mergeCell ref="F64:F65"/>
    <mergeCell ref="G64:G65"/>
    <mergeCell ref="H64:H65"/>
    <mergeCell ref="F66:F67"/>
    <mergeCell ref="G66:G67"/>
    <mergeCell ref="H66:H67"/>
    <mergeCell ref="F68:F69"/>
    <mergeCell ref="G68:G69"/>
    <mergeCell ref="H68:H69"/>
    <mergeCell ref="F70:F71"/>
    <mergeCell ref="G70:G71"/>
    <mergeCell ref="H70:H71"/>
    <mergeCell ref="F58:F59"/>
    <mergeCell ref="G58:G59"/>
    <mergeCell ref="E60:E71"/>
    <mergeCell ref="F60:F61"/>
    <mergeCell ref="G60:G61"/>
    <mergeCell ref="F62:F63"/>
    <mergeCell ref="G62:G63"/>
    <mergeCell ref="E72:E75"/>
    <mergeCell ref="F72:F73"/>
    <mergeCell ref="G72:G73"/>
    <mergeCell ref="H72:H73"/>
    <mergeCell ref="F74:F75"/>
    <mergeCell ref="G74:G75"/>
    <mergeCell ref="H74:H75"/>
    <mergeCell ref="B76:B86"/>
    <mergeCell ref="B87:B88"/>
    <mergeCell ref="B89:B90"/>
    <mergeCell ref="B91:B92"/>
    <mergeCell ref="B93:B94"/>
    <mergeCell ref="B95:B96"/>
    <mergeCell ref="A45:A56"/>
    <mergeCell ref="A57:A59"/>
    <mergeCell ref="A60:A71"/>
    <mergeCell ref="A72:A75"/>
    <mergeCell ref="B72:B75"/>
    <mergeCell ref="A76:A86"/>
    <mergeCell ref="A87:A96"/>
    <mergeCell ref="C19:C20"/>
    <mergeCell ref="C21:C22"/>
    <mergeCell ref="B3:B16"/>
    <mergeCell ref="C11:C12"/>
    <mergeCell ref="C13:C14"/>
    <mergeCell ref="C15:C16"/>
    <mergeCell ref="A17:A22"/>
    <mergeCell ref="B17:B22"/>
    <mergeCell ref="C17:C18"/>
    <mergeCell ref="C43:C44"/>
    <mergeCell ref="C45:C46"/>
    <mergeCell ref="C47:C48"/>
    <mergeCell ref="C49:C50"/>
    <mergeCell ref="A37:A44"/>
    <mergeCell ref="B37:B44"/>
    <mergeCell ref="C37:C38"/>
    <mergeCell ref="C39:C40"/>
    <mergeCell ref="C41:C42"/>
    <mergeCell ref="B45:B56"/>
    <mergeCell ref="C55:C56"/>
    <mergeCell ref="C82:C83"/>
    <mergeCell ref="C84:C86"/>
    <mergeCell ref="C87:C88"/>
    <mergeCell ref="C89:C90"/>
    <mergeCell ref="C91:C92"/>
    <mergeCell ref="C93:C94"/>
    <mergeCell ref="C95:C96"/>
    <mergeCell ref="C51:C52"/>
    <mergeCell ref="C53:C54"/>
    <mergeCell ref="C72:C73"/>
    <mergeCell ref="C74:C75"/>
    <mergeCell ref="C76:C77"/>
    <mergeCell ref="C78:C79"/>
    <mergeCell ref="C80:C81"/>
    <mergeCell ref="D3:D4"/>
    <mergeCell ref="F3:F4"/>
    <mergeCell ref="G3:G4"/>
    <mergeCell ref="H3:H4"/>
    <mergeCell ref="C5:C6"/>
    <mergeCell ref="D5:D6"/>
    <mergeCell ref="F5:F6"/>
    <mergeCell ref="G5:G6"/>
    <mergeCell ref="C3:C4"/>
    <mergeCell ref="C7:C8"/>
    <mergeCell ref="G7:G8"/>
    <mergeCell ref="H7:H8"/>
    <mergeCell ref="C9:C10"/>
    <mergeCell ref="D9:D10"/>
    <mergeCell ref="D7:D8"/>
    <mergeCell ref="F7:F8"/>
    <mergeCell ref="F9:F10"/>
    <mergeCell ref="G9:G10"/>
    <mergeCell ref="D11:D12"/>
    <mergeCell ref="F11:F12"/>
    <mergeCell ref="G11:G12"/>
    <mergeCell ref="H11:H12"/>
    <mergeCell ref="D13:D14"/>
    <mergeCell ref="F13:F14"/>
    <mergeCell ref="G13:G14"/>
    <mergeCell ref="H13:H14"/>
    <mergeCell ref="D15:D16"/>
    <mergeCell ref="F15:F16"/>
    <mergeCell ref="G27:G28"/>
    <mergeCell ref="G29:G30"/>
    <mergeCell ref="G21:G22"/>
    <mergeCell ref="H21:H22"/>
    <mergeCell ref="G23:G24"/>
    <mergeCell ref="H23:H24"/>
    <mergeCell ref="G25:G26"/>
    <mergeCell ref="H25:H26"/>
    <mergeCell ref="H27:H28"/>
    <mergeCell ref="H29:H30"/>
    <mergeCell ref="F31:F32"/>
    <mergeCell ref="F33:F34"/>
    <mergeCell ref="E23:E36"/>
    <mergeCell ref="E37:E44"/>
    <mergeCell ref="E45:E56"/>
    <mergeCell ref="F17:F18"/>
    <mergeCell ref="F19:F20"/>
    <mergeCell ref="F23:F24"/>
    <mergeCell ref="F25:F26"/>
    <mergeCell ref="F27:F28"/>
    <mergeCell ref="F29:F30"/>
    <mergeCell ref="F35:F36"/>
    <mergeCell ref="F51:F52"/>
    <mergeCell ref="F53:F54"/>
    <mergeCell ref="F55:F56"/>
    <mergeCell ref="F37:F38"/>
    <mergeCell ref="F39:F40"/>
    <mergeCell ref="F41:F42"/>
    <mergeCell ref="F43:F44"/>
    <mergeCell ref="F45:F46"/>
    <mergeCell ref="F47:F48"/>
    <mergeCell ref="F49:F50"/>
    <mergeCell ref="C27:C28"/>
    <mergeCell ref="C29:C30"/>
    <mergeCell ref="D29:D30"/>
    <mergeCell ref="C31:C32"/>
    <mergeCell ref="D31:D32"/>
    <mergeCell ref="G31:G32"/>
    <mergeCell ref="H31:H32"/>
    <mergeCell ref="C33:C34"/>
    <mergeCell ref="D33:D34"/>
    <mergeCell ref="G33:G34"/>
    <mergeCell ref="H33:H34"/>
    <mergeCell ref="C35:C36"/>
    <mergeCell ref="G35:G36"/>
    <mergeCell ref="H35:H36"/>
    <mergeCell ref="G43:G44"/>
    <mergeCell ref="G45:G46"/>
    <mergeCell ref="G47:G48"/>
    <mergeCell ref="G37:G38"/>
    <mergeCell ref="H37:H38"/>
    <mergeCell ref="G39:G40"/>
    <mergeCell ref="H39:H40"/>
    <mergeCell ref="G41:G42"/>
    <mergeCell ref="H41:H42"/>
    <mergeCell ref="H43:H44"/>
    <mergeCell ref="G53:G54"/>
    <mergeCell ref="G55:G56"/>
    <mergeCell ref="H45:H46"/>
    <mergeCell ref="H47:H48"/>
    <mergeCell ref="G49:G50"/>
    <mergeCell ref="H49:H50"/>
    <mergeCell ref="G51:G52"/>
    <mergeCell ref="H51:H52"/>
    <mergeCell ref="H53:H54"/>
  </mergeCells>
  <hyperlinks>
    <hyperlink r:id="rId1" ref="G3"/>
    <hyperlink r:id="rId2" ref="G7"/>
    <hyperlink r:id="rId3" ref="G9"/>
    <hyperlink r:id="rId4" ref="G11"/>
    <hyperlink r:id="rId5" ref="G13"/>
    <hyperlink r:id="rId6" ref="G15"/>
    <hyperlink r:id="rId7" ref="G17"/>
    <hyperlink r:id="rId8" ref="G19"/>
    <hyperlink r:id="rId9" ref="G21"/>
    <hyperlink r:id="rId10" ref="G27"/>
    <hyperlink r:id="rId11" ref="G35"/>
    <hyperlink r:id="rId12" ref="G37"/>
    <hyperlink r:id="rId13" ref="G39"/>
    <hyperlink r:id="rId14" ref="G43"/>
    <hyperlink r:id="rId15" ref="G45"/>
    <hyperlink r:id="rId16" ref="G47"/>
    <hyperlink r:id="rId17" ref="G49"/>
    <hyperlink r:id="rId18" ref="G51"/>
    <hyperlink r:id="rId19" ref="G53"/>
    <hyperlink r:id="rId20" ref="G55"/>
    <hyperlink r:id="rId21" ref="G58"/>
    <hyperlink r:id="rId22" ref="G60"/>
    <hyperlink r:id="rId23" ref="G62"/>
    <hyperlink r:id="rId24" ref="G64"/>
    <hyperlink r:id="rId25" ref="G66"/>
    <hyperlink r:id="rId26" ref="G68"/>
    <hyperlink r:id="rId27" ref="G70"/>
    <hyperlink r:id="rId28" ref="G72"/>
    <hyperlink r:id="rId29" ref="G74"/>
    <hyperlink r:id="rId30" ref="G76"/>
    <hyperlink r:id="rId31" ref="G78"/>
    <hyperlink r:id="rId32" ref="G80"/>
    <hyperlink r:id="rId33" ref="G82"/>
    <hyperlink r:id="rId34" ref="G84"/>
    <hyperlink r:id="rId35" ref="G87"/>
    <hyperlink r:id="rId36" ref="G89"/>
    <hyperlink r:id="rId37" ref="G91"/>
    <hyperlink r:id="rId38" ref="G93"/>
    <hyperlink r:id="rId39" ref="G95"/>
    <hyperlink r:id="rId40" ref="G96"/>
  </hyperlinks>
  <drawing r:id="rId41"/>
</worksheet>
</file>