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" sheetId="1" r:id="rId4"/>
    <sheet state="visible" name="Monday" sheetId="2" r:id="rId5"/>
    <sheet state="visible" name="Tuesday" sheetId="3" r:id="rId6"/>
    <sheet state="visible" name="Wednesday" sheetId="4" r:id="rId7"/>
    <sheet state="visible" name="Thursday" sheetId="5" r:id="rId8"/>
    <sheet state="visible" name="Information" sheetId="6" r:id="rId9"/>
    <sheet state="visible" name="1st Sem" sheetId="7" r:id="rId10"/>
  </sheets>
  <definedNames/>
  <calcPr/>
</workbook>
</file>

<file path=xl/sharedStrings.xml><?xml version="1.0" encoding="utf-8"?>
<sst xmlns="http://schemas.openxmlformats.org/spreadsheetml/2006/main" count="1631" uniqueCount="865">
  <si>
    <t>Semester</t>
  </si>
  <si>
    <t>Section(s)</t>
  </si>
  <si>
    <t>Time Slots</t>
  </si>
  <si>
    <t>9:00-10:25</t>
  </si>
  <si>
    <t>10:25-11:50</t>
  </si>
  <si>
    <t>11:50-1:15</t>
  </si>
  <si>
    <t>Prayer and Lunch Break</t>
  </si>
  <si>
    <t>1:55-3:20</t>
  </si>
  <si>
    <t>3:20-4:45</t>
  </si>
  <si>
    <t>4:45-6:10</t>
  </si>
  <si>
    <t>SUNDAY</t>
  </si>
  <si>
    <t>1st</t>
  </si>
  <si>
    <t>A</t>
  </si>
  <si>
    <t>PHY 1151 [SHR] (313)</t>
  </si>
  <si>
    <t>EEE 1132 [AF] [SP] (EEL)</t>
  </si>
  <si>
    <t>B</t>
  </si>
  <si>
    <t>EEE 1132 [AF] [AI] (EEL)</t>
  </si>
  <si>
    <t>PHY 1151 [SHR] (511)</t>
  </si>
  <si>
    <t>ENG 002 [SSR] (812)</t>
  </si>
  <si>
    <t>C</t>
  </si>
  <si>
    <t>PHY 1151 [SHR] (514)</t>
  </si>
  <si>
    <t>CSE 1100 [SY] [MH] (ADSL)</t>
  </si>
  <si>
    <t>2nd</t>
  </si>
  <si>
    <t>MAT 1241 [ABP] (812)</t>
  </si>
  <si>
    <t>CSE-1201[TAN](511)</t>
  </si>
  <si>
    <t>CHE-1261[MSH](513)</t>
  </si>
  <si>
    <t>CSE-1203[URC](514)</t>
  </si>
  <si>
    <t>CSE-1201[TAN](412)</t>
  </si>
  <si>
    <t>CHE-1262 G1[SM][RI](Lab 118)</t>
  </si>
  <si>
    <t>MAT-1241[AKS](413)</t>
  </si>
  <si>
    <t>CSE-1203[URC](413)</t>
  </si>
  <si>
    <t>EEE-1231[ITR](413)</t>
  </si>
  <si>
    <t>D</t>
  </si>
  <si>
    <t>CSE-1201[AAA](313)</t>
  </si>
  <si>
    <t>MAT-1241[AKS](1012)</t>
  </si>
  <si>
    <t>EEE-1231[RA](1012)</t>
  </si>
  <si>
    <t>E</t>
  </si>
  <si>
    <t>CHE-1262 G1[NA][RA2](Lab 118)</t>
  </si>
  <si>
    <t>CHE-1261[SP](1013)</t>
  </si>
  <si>
    <t>EEE-1232[ITR][RA](EEL)</t>
  </si>
  <si>
    <t>F</t>
  </si>
  <si>
    <t>CSE-1201[AAA](512)</t>
  </si>
  <si>
    <t>CHE-1261[SP](511)</t>
  </si>
  <si>
    <t>CHE-1262 G1[AH2][RI](Lab 117)</t>
  </si>
  <si>
    <t>G</t>
  </si>
  <si>
    <t>MAT-1241[AA](1013)</t>
  </si>
  <si>
    <t>EEE-1231[RA](414)</t>
  </si>
  <si>
    <t>CSE-1201[SAS](509)</t>
  </si>
  <si>
    <t>3rd</t>
  </si>
  <si>
    <t>CSE-2101[FIL](311)</t>
  </si>
  <si>
    <t>MAT-2141[MR](311)</t>
  </si>
  <si>
    <t>CSE-2105[PRC](1011)</t>
  </si>
  <si>
    <t>CSE-2103[GR](314)</t>
  </si>
  <si>
    <t>CSE-2106[JF][ZM](DSAL)</t>
  </si>
  <si>
    <t>CSE-2101[NN](314)</t>
  </si>
  <si>
    <t>CSE-2101[NN](313)</t>
  </si>
  <si>
    <t>MAT-2141[MR](408)</t>
  </si>
  <si>
    <t>BAN-0001[BAN](106)</t>
  </si>
  <si>
    <t>CSE-2101[FIL](313)</t>
  </si>
  <si>
    <t>MAT-2141[MR](313)</t>
  </si>
  <si>
    <t>CSE-2106[JF][PRC](EEL)</t>
  </si>
  <si>
    <t>CSE-2104[SMT] [RT](2:15-4:30)(SEL)</t>
  </si>
  <si>
    <t>4th</t>
  </si>
  <si>
    <t>CSE 2203 [MH] (512)</t>
  </si>
  <si>
    <t>CSE 2201 [MFA] (512)</t>
  </si>
  <si>
    <t>CSE 2207 [AKI] (1011)</t>
  </si>
  <si>
    <t>CSE 2201 [MFA] (513)</t>
  </si>
  <si>
    <t>MAT 2241 [MHI] (509)</t>
  </si>
  <si>
    <t>CSE 2206 [GS] [AKI] (BCL)</t>
  </si>
  <si>
    <t>MAT 2241 [MZI] (1013)</t>
  </si>
  <si>
    <t>CSE 2206 [GS] [AAP] (SEL)</t>
  </si>
  <si>
    <t>CSE 2201 [JC] (814)</t>
  </si>
  <si>
    <t>CSE 2205 [AAP] (414)</t>
  </si>
  <si>
    <t>CSE 2203 [ST] (1011)</t>
  </si>
  <si>
    <t>MAT 2241 [AA] (1013)</t>
  </si>
  <si>
    <t>CSE 2204  [SAL] [ST] (NL)</t>
  </si>
  <si>
    <t>CSE 2203 [ST] (514)</t>
  </si>
  <si>
    <t>CSE 2201 [JC] (412)</t>
  </si>
  <si>
    <t>CSE 2205 [AAP] (1011)</t>
  </si>
  <si>
    <t>CSE 2201[SJR](414)</t>
  </si>
  <si>
    <t>CSE 2203[TH](414)</t>
  </si>
  <si>
    <t>CSE 2207[AW](414)</t>
  </si>
  <si>
    <t>H</t>
  </si>
  <si>
    <t>CSE 2208[URC] [AW](NL)</t>
  </si>
  <si>
    <t>CSE 2205[MRI] (106)</t>
  </si>
  <si>
    <t>5th</t>
  </si>
  <si>
    <t>CSE-3103[MTI](511)</t>
  </si>
  <si>
    <t>CSE-3107[RT](511)</t>
  </si>
  <si>
    <t>CSE-3104[SR][MTI](12:00-2:15)(DMSL)</t>
  </si>
  <si>
    <t>CSE-3106[SHS] [NIS](DSAL)</t>
  </si>
  <si>
    <t>CSE-3101[IFF](411)</t>
  </si>
  <si>
    <t>MAT-3141[AH](411)</t>
  </si>
  <si>
    <t>CSE-3107[AAP](314)</t>
  </si>
  <si>
    <t>CSE 3103[MTI](314)</t>
  </si>
  <si>
    <t>6th</t>
  </si>
  <si>
    <t>CSE-323[PC](513)</t>
  </si>
  <si>
    <t>CSE-331[DH](513)</t>
  </si>
  <si>
    <t>CSE-333[MFI](509)</t>
  </si>
  <si>
    <t>CSE-332[DH][NN](BCL)</t>
  </si>
  <si>
    <t>CSE-324[PC] [PRC](DSAL)</t>
  </si>
  <si>
    <t>CSE-331[DH](411)</t>
  </si>
  <si>
    <t>ECO-331[ECO](413)</t>
  </si>
  <si>
    <t>CSE-321[IJR](512)</t>
  </si>
  <si>
    <t>CSE-333[MFI](512)</t>
  </si>
  <si>
    <t>CSE-323[MNT](812)</t>
  </si>
  <si>
    <t>CSE-334[AKI][MFI](MIL)</t>
  </si>
  <si>
    <t>CSE 336 E2[MKS] (ADSL)</t>
  </si>
  <si>
    <t>CSE-331[MTK](412)</t>
  </si>
  <si>
    <t>CSE-332[SR][MTK](NL)</t>
  </si>
  <si>
    <t>ECO-331[ECO](1013)</t>
  </si>
  <si>
    <t>7th</t>
  </si>
  <si>
    <t>CSE-321[RT](812)</t>
  </si>
  <si>
    <t>CSE-331[MRM](812)</t>
  </si>
  <si>
    <t>ECO-331[ECO](814)</t>
  </si>
  <si>
    <t>ECO-331[ECO](411)</t>
  </si>
  <si>
    <t>CSE-333[MAS](412)</t>
  </si>
  <si>
    <t>CSE-331[MRM](413)</t>
  </si>
  <si>
    <t>CSE 336 C1[SAS](BCL)</t>
  </si>
  <si>
    <t>CSE 324[PC][SHS](DSAL)</t>
  </si>
  <si>
    <t>CSE 323[MRI](514)</t>
  </si>
  <si>
    <t>8th</t>
  </si>
  <si>
    <t>CSE-422[SL][IFF](ADSL)</t>
  </si>
  <si>
    <t>CSE-415[DD](314)</t>
  </si>
  <si>
    <t>CSE-411[SAL](412)</t>
  </si>
  <si>
    <t>CSE-413[MMR](509)</t>
  </si>
  <si>
    <t>CSE-411[SAL](509)</t>
  </si>
  <si>
    <t>CSE-414[MMR][DMA](ADSL)</t>
  </si>
  <si>
    <t>CSE-415[SPD](408)</t>
  </si>
  <si>
    <t>CSE-413[MMR](408)</t>
  </si>
  <si>
    <t>CSE-426[TNR] [NIS](MIL)</t>
  </si>
  <si>
    <t>CSE-411[TH](514)</t>
  </si>
  <si>
    <t>CSE-422[AI] [KMR](NL)</t>
  </si>
  <si>
    <t>CSE-425[TNR](1012)</t>
  </si>
  <si>
    <t>CSE-416[SPD] [DMA](DMSL)</t>
  </si>
  <si>
    <t>CSE 421[KMR](408)</t>
  </si>
  <si>
    <t>9th</t>
  </si>
  <si>
    <t>CSE-435[MKS](311)</t>
  </si>
  <si>
    <t>CSE-433[SAS](311)</t>
  </si>
  <si>
    <t>CSE-423[KIM](311)</t>
  </si>
  <si>
    <t>10th</t>
  </si>
  <si>
    <t>CSE-423[FTN](814)</t>
  </si>
  <si>
    <t>CSE-431[SJR](814)</t>
  </si>
  <si>
    <t>CSE-424[MTK][FTN](NL)</t>
  </si>
  <si>
    <t>Retake/Imp</t>
  </si>
  <si>
    <t>CSE 1231/CSE 223[ITR](1012)</t>
  </si>
  <si>
    <t>PHY 111/PHY 1151[SHR](411)</t>
  </si>
  <si>
    <t>Room</t>
  </si>
  <si>
    <t>Availability Matrix</t>
  </si>
  <si>
    <t>9:00-10:30</t>
  </si>
  <si>
    <t>10:30-12:00</t>
  </si>
  <si>
    <t>12:00-1:30</t>
  </si>
  <si>
    <t>1:30-3:00</t>
  </si>
  <si>
    <t>3:00-4:30</t>
  </si>
  <si>
    <t>4:30-6:00</t>
  </si>
  <si>
    <t>NL</t>
  </si>
  <si>
    <t>SEL</t>
  </si>
  <si>
    <t>BCL</t>
  </si>
  <si>
    <t>DMSL</t>
  </si>
  <si>
    <t>ADSL</t>
  </si>
  <si>
    <t>MIL</t>
  </si>
  <si>
    <t>EEL</t>
  </si>
  <si>
    <t>DSAL</t>
  </si>
  <si>
    <t>Day</t>
  </si>
  <si>
    <t>Break</t>
  </si>
  <si>
    <t>MONDAY</t>
  </si>
  <si>
    <t>CSE 1100 [ST] [MH] (DMSL)</t>
  </si>
  <si>
    <t>PHY 1152 [SHR] [SP] (DSAL)</t>
  </si>
  <si>
    <t>EEE-1131[MAR](311)</t>
  </si>
  <si>
    <t>ENG 002 [SSR] (413)</t>
  </si>
  <si>
    <t>CSE 1100 [SY] [MH] (DMSL)</t>
  </si>
  <si>
    <t>MAT 1141 [AH] (513)</t>
  </si>
  <si>
    <t>PHY 1151 [SHR] (513)</t>
  </si>
  <si>
    <t>ENG 002 [SSR] (814)</t>
  </si>
  <si>
    <t>CHE 1261[ABR](511)</t>
  </si>
  <si>
    <t>CHE-1262 G1[SSL][JA](Lab 117)</t>
  </si>
  <si>
    <t>CSE-1201[TAN](1012)</t>
  </si>
  <si>
    <t>MAT 1241[ABP] (814)</t>
  </si>
  <si>
    <t>EEE-1231[ITR](1011)</t>
  </si>
  <si>
    <t>CSE-1201[TAN](1011)</t>
  </si>
  <si>
    <t>MAT-1241[AKS](1011)</t>
  </si>
  <si>
    <t>EEE-1231[ITR](511)</t>
  </si>
  <si>
    <t>CHE-1261[MAA](1012)</t>
  </si>
  <si>
    <t>MAT-1241[AKS](1013)</t>
  </si>
  <si>
    <t>EEE-1231[RA](1013)</t>
  </si>
  <si>
    <t>CHE-1262 G2[NA][SS](Lab 118)</t>
  </si>
  <si>
    <t>CSE 1202 [AAA] [FIL](11:15-1:30)(SEL)</t>
  </si>
  <si>
    <t xml:space="preserve">       MAT-1241[AA](514)</t>
  </si>
  <si>
    <t>EEE-1231[RA](MIL)</t>
  </si>
  <si>
    <t>CHE-1262 G2[AH2][RA2](Lab 116)</t>
  </si>
  <si>
    <t>EEE-1232[ZM][RA](EEL)</t>
  </si>
  <si>
    <t>CSE-1202[DH][SAS](3:00-5:15)(SEL)</t>
  </si>
  <si>
    <t>CSE-2102[AAA][FIL](9:00-11:15)(SEL)</t>
  </si>
  <si>
    <t>CSE-2106[JF][PRC](DSAL)</t>
  </si>
  <si>
    <t>CSE-2102[NN][MFA](12:00-2:15)(BCL)</t>
  </si>
  <si>
    <t>CSE-2104[SL][IJR](3:00-5:15)(ADSL)</t>
  </si>
  <si>
    <t>CSE-2102[NN][MFA](3:00-5:15)(BCL)</t>
  </si>
  <si>
    <t>CSE-2103[SMT](511)</t>
  </si>
  <si>
    <t>CSE-2103[SMT](514)</t>
  </si>
  <si>
    <t>CSE 2205 [GS] (512)</t>
  </si>
  <si>
    <t>MAT 2241 [MR] (311)</t>
  </si>
  <si>
    <t>CSE 2208 [AW][FZ](NL)</t>
  </si>
  <si>
    <t>CSE 2203 [MH] (411)</t>
  </si>
  <si>
    <t>CSE 2205 [GS] (313)</t>
  </si>
  <si>
    <t>CSE 2208 [URC][AKI](NL)</t>
  </si>
  <si>
    <t>CSE 2207 [AKI] (513)</t>
  </si>
  <si>
    <t>CSE 2207 [AKI] (509)</t>
  </si>
  <si>
    <t>CSE 2204[ST][SMT](3:00-5:15)(DMSL)</t>
  </si>
  <si>
    <t>CSE 2205 [AAP] (413)</t>
  </si>
  <si>
    <t>CSE 2208 [URC][AW](NL)
(03:30-5:00)</t>
  </si>
  <si>
    <t>CSE 2205 [AAP] (408)</t>
  </si>
  <si>
    <t>CSE 2206[FTN] [MRI](DMSL)</t>
  </si>
  <si>
    <t>CSE 2207[AW](511)</t>
  </si>
  <si>
    <t>CSE 2203[TH](1012)</t>
  </si>
  <si>
    <t>CSE 2201[SJR](514)</t>
  </si>
  <si>
    <t>CSE-3107[RT](509)</t>
  </si>
  <si>
    <t>CSE-3101[IFF](514)</t>
  </si>
  <si>
    <t>CSE-3105[EH](314)</t>
  </si>
  <si>
    <t>MAT-3141[AH](313)</t>
  </si>
  <si>
    <t>CSE-3107[RUM](311)</t>
  </si>
  <si>
    <t>CSE-3105[SHS](413)</t>
  </si>
  <si>
    <t>CSE 3104[MTI][](BCL)(9.30-11.45)</t>
  </si>
  <si>
    <t>CSE-3101[IFF](812)</t>
  </si>
  <si>
    <t>CSE-321[SR](413)</t>
  </si>
  <si>
    <t>CSE-323[PC](414)</t>
  </si>
  <si>
    <t>CSE-323[PC](311)</t>
  </si>
  <si>
    <t>CSE-331[DH](412)</t>
  </si>
  <si>
    <t>CSE 336 C1[JC] (*_*)</t>
  </si>
  <si>
    <t>CSE-334[AT][MFI](MIL)</t>
  </si>
  <si>
    <t>CSE-321[SR](414)</t>
  </si>
  <si>
    <t>CSE-333[MFI](313)</t>
  </si>
  <si>
    <t>ECO-331[ECO](1012)</t>
  </si>
  <si>
    <t>CSE-321[IJR](511)</t>
  </si>
  <si>
    <t>ECO-331[ECO](414)</t>
  </si>
  <si>
    <t>CSE-321[IJR](414)</t>
  </si>
  <si>
    <t>CSE-333[MFI](414)</t>
  </si>
  <si>
    <t>CSE 336 E1[MKS] (*_*)</t>
  </si>
  <si>
    <t>CSE-331[MTK](313)</t>
  </si>
  <si>
    <t>CSE-323[MNT](512)</t>
  </si>
  <si>
    <t>CSE 336 F1[MFA] (*_*)</t>
  </si>
  <si>
    <t>CSE-336 A1[JF](*_*)</t>
  </si>
  <si>
    <t>CSE-333[MAS](411)</t>
  </si>
  <si>
    <t>CSE-323[SHS](411)</t>
  </si>
  <si>
    <t>CSE-331[MRM](411)</t>
  </si>
  <si>
    <t>CSE-323[MRI](408)</t>
  </si>
  <si>
    <t>CSE-333[MAS](314)</t>
  </si>
  <si>
    <t>CSE 321[RT](812)</t>
  </si>
  <si>
    <t>CSE 323[MRI](812)</t>
  </si>
  <si>
    <t>CSE 334[MAS] [TH](MIL)</t>
  </si>
  <si>
    <t>CSE-421[SL](814)</t>
  </si>
  <si>
    <t>CSE-415[DD](412)</t>
  </si>
  <si>
    <t>CSE-411[SAL](408)</t>
  </si>
  <si>
    <t>CSE-421[SL](513)</t>
  </si>
  <si>
    <t>CSE-415[SPD](509)</t>
  </si>
  <si>
    <t>CSE-421[KMR](412)</t>
  </si>
  <si>
    <t>CSE-425[TNR](412)</t>
  </si>
  <si>
    <t xml:space="preserve">CSE 413[MNT](314) </t>
  </si>
  <si>
    <t>CSE 414[MMR] [MNT](ADSL)</t>
  </si>
  <si>
    <t>CSE 422[AI] [KMR](NL)</t>
  </si>
  <si>
    <t>CSE-433[SAS](812)</t>
  </si>
  <si>
    <t>CSE-435[MKS](812)</t>
  </si>
  <si>
    <t>CSE-432[SY] [SJR](NL)</t>
  </si>
  <si>
    <t>Booked(514)</t>
  </si>
  <si>
    <t>CSE 1101/CSE 123 [JC] (412)</t>
  </si>
  <si>
    <t>CSE 1201/CSE 133[SAS](314)</t>
  </si>
  <si>
    <t>CSE 1231/CSE 223[ITR](512)</t>
  </si>
  <si>
    <t>CSE 1101/CSE 123[MTK](314)</t>
  </si>
  <si>
    <t>CSE 121/EEE 1131[SL](411)</t>
  </si>
  <si>
    <t>TUESDAY</t>
  </si>
  <si>
    <t>ENG 002 [SSR] (313)</t>
  </si>
  <si>
    <t>MAT 1141 [AH] (311)</t>
  </si>
  <si>
    <t>EEE 1131 [AI] (413)</t>
  </si>
  <si>
    <t>MAT 1141 [AH] (413)</t>
  </si>
  <si>
    <t>PHY 1151 [SHR] (1011)</t>
  </si>
  <si>
    <t>EEE 1131 [AI] (411)</t>
  </si>
  <si>
    <t>MAT 1141 [AKS] (413)</t>
  </si>
  <si>
    <t>CHE 1161 [ABR](1012)</t>
  </si>
  <si>
    <t>EEE-1232[AF][ITR](EEL)</t>
  </si>
  <si>
    <t>CSE-1203[SKC](313)</t>
  </si>
  <si>
    <t>CHE-1262 G2[SM][SS](Lab 117)</t>
  </si>
  <si>
    <t>CSE-1203[URC](509)</t>
  </si>
  <si>
    <t>CHE-1262 G1[ANN][RA2](Lab 118)</t>
  </si>
  <si>
    <t>CSE-1202[DH][TAN](10:30-12:45)(SEL)</t>
  </si>
  <si>
    <t>CSE-1201[TAN](512)</t>
  </si>
  <si>
    <t>CHE-1261[MAA](408)</t>
  </si>
  <si>
    <t>CSE-1201[AAA](514)</t>
  </si>
  <si>
    <t>CSE-1203[JF](514)</t>
  </si>
  <si>
    <t>CSE-1203[JF](513)</t>
  </si>
  <si>
    <t>EEE-1231[RA](513)</t>
  </si>
  <si>
    <t>CSE-1201[AAA](412)</t>
  </si>
  <si>
    <t>CSE-1203[JF](814)</t>
  </si>
  <si>
    <t>EEE-1231[RA](814)</t>
  </si>
  <si>
    <t>CHE-1261[SP](814)</t>
  </si>
  <si>
    <t>CHE-1261[SP](513)</t>
  </si>
  <si>
    <t>CHE-1262 G2[NT][RI](Lab 118)</t>
  </si>
  <si>
    <t>CSE-2103[NIM](313)</t>
  </si>
  <si>
    <t>CSE-2101[FIL](1013)</t>
  </si>
  <si>
    <t>CSE-2105[ZM](414)</t>
  </si>
  <si>
    <t>CSE-2101[NN](414)</t>
  </si>
  <si>
    <t>CSE-2105[ZM](411)</t>
  </si>
  <si>
    <t>CSE-2104[SMT][IJR](1:30-3:45)(BCL)</t>
  </si>
  <si>
    <t>CSE-2101[FIL](411)</t>
  </si>
  <si>
    <t>CSE-2103[SMT]</t>
  </si>
  <si>
    <t>CSE-2105[ZM](412)</t>
  </si>
  <si>
    <t>MAT-2141[MR](314)</t>
  </si>
  <si>
    <t>CSE-2105[PRC](314)</t>
  </si>
  <si>
    <t>CSE-2101[FIL](314)</t>
  </si>
  <si>
    <t>CSE-2207[BSH](311)</t>
  </si>
  <si>
    <t>CSE 2206 [GS] [FTN] (MIL)</t>
  </si>
  <si>
    <t>CSE 2203 [MH] (509)</t>
  </si>
  <si>
    <t>CSE 2203 [MH] (413)</t>
  </si>
  <si>
    <t>CSE 2201 [MFA] (414)</t>
  </si>
  <si>
    <t>CSE 2204 [ST][MH] (ADSL)</t>
  </si>
  <si>
    <t>CSE 2207 [AKI] (311)</t>
  </si>
  <si>
    <t>MAT 2241 [JNP] (812)</t>
  </si>
  <si>
    <t>CSE 2201 [JC] (812)</t>
  </si>
  <si>
    <t>CSE 2207 [AW] (1013)</t>
  </si>
  <si>
    <t>CSE 2206 [GS] [AAP] (NL)</t>
  </si>
  <si>
    <t>CSE 2206 [GS] [AAP] (DMSL)</t>
  </si>
  <si>
    <t>MAT 2241 [AA] (411)</t>
  </si>
  <si>
    <t>CSE 2207 [AW] (411)</t>
  </si>
  <si>
    <t>MAT 2241 [AA] (1011)</t>
  </si>
  <si>
    <t>CSE 2201[SJR](1011)</t>
  </si>
  <si>
    <t>CSE 2204[SAL] [TH](12:00-2:15)(NL)</t>
  </si>
  <si>
    <t>MAT 2241 [AA](412)</t>
  </si>
  <si>
    <t>CSE-3103[MTI](814)</t>
  </si>
  <si>
    <t>CSE-3102[IFF] [KMR](BCL)</t>
  </si>
  <si>
    <t>CSE-3101 [IFF] (313)</t>
  </si>
  <si>
    <t>CSE-3103[MTI](412)</t>
  </si>
  <si>
    <t>MAT-3141[AH](812)</t>
  </si>
  <si>
    <t>CSE-3103[MTI](812)</t>
  </si>
  <si>
    <t>CSE-3106[SHS](DSAL)</t>
  </si>
  <si>
    <t>CSE-332[DH][NN](DMSL)</t>
  </si>
  <si>
    <r>
      <rPr>
        <rFont val="Arial"/>
        <color theme="1"/>
      </rPr>
      <t xml:space="preserve"> </t>
    </r>
    <r>
      <rPr>
        <rFont val="Arial"/>
        <b/>
        <color theme="1"/>
      </rPr>
      <t xml:space="preserve">    CSE-336 A1[MRM]( MIL)</t>
    </r>
  </si>
  <si>
    <t>CSE-321[SR](512)</t>
  </si>
  <si>
    <t>ECO-331[ECO](512)</t>
  </si>
  <si>
    <t>CSE-323[PC](512)</t>
  </si>
  <si>
    <t>CSE-333[AT](511)</t>
  </si>
  <si>
    <t>CSE-323[PC](511)</t>
  </si>
  <si>
    <t>CSE-321[SR](511)</t>
  </si>
  <si>
    <t>CSE-332[SR][MTK](ADSL)</t>
  </si>
  <si>
    <t>CSE-323[MNT](1011)</t>
  </si>
  <si>
    <t>CSE-334[AKI] [MFI](DMSL)</t>
  </si>
  <si>
    <t>ECO-331[ECO](511)</t>
  </si>
  <si>
    <t>CSE-323[MNT](408)</t>
  </si>
  <si>
    <t>CSE-333[MFI](1012)</t>
  </si>
  <si>
    <t>CSE-321[IJR](1012)</t>
  </si>
  <si>
    <t>CSE 336 F2[MTK](*_*)</t>
  </si>
  <si>
    <t>CSE-336 A2[JF](*_*)</t>
  </si>
  <si>
    <t>CSE-334[MAS](MIL)</t>
  </si>
  <si>
    <t>CSE-323[SHS](1013)</t>
  </si>
  <si>
    <t>CSE-336 B1[SHR](BCL)</t>
  </si>
  <si>
    <t>CSE-334[MFA] [MAS](MIL)</t>
  </si>
  <si>
    <r>
      <rPr>
        <rFont val="Times New Roman"/>
        <color theme="1"/>
        <sz val="12.0"/>
      </rPr>
      <t>CSE-336 B2[SHR](BCL</t>
    </r>
    <r>
      <rPr>
        <rFont val="Times New Roman"/>
        <color theme="1"/>
        <sz val="12.0"/>
        <u/>
      </rPr>
      <t>)</t>
    </r>
  </si>
  <si>
    <t>ECO-331[ECO](314)</t>
  </si>
  <si>
    <t>CSE-332[MRM][JC](SEL)</t>
  </si>
  <si>
    <t>CSE 333[MAS](414)</t>
  </si>
  <si>
    <t>CSE-421[SL](408)</t>
  </si>
  <si>
    <t>CSE-425[TNR](812)</t>
  </si>
  <si>
    <t>CSE-416[SPD] [RT](ADSL)</t>
  </si>
  <si>
    <t>CSE-426[RA] [NIS](MIL)</t>
  </si>
  <si>
    <t>CSE-421[SL](514)</t>
  </si>
  <si>
    <t>CSE-411[SAL](514)</t>
  </si>
  <si>
    <t>CSE-421[KMR](413)</t>
  </si>
  <si>
    <t>CSE 426[TNR] [NIS](MIL)</t>
  </si>
  <si>
    <t>CSE-415[SPD](1013)</t>
  </si>
  <si>
    <t>CSE-432[SY] [SJR](ADSL)</t>
  </si>
  <si>
    <t>CSE-434[MRM] [SAS](NL)</t>
  </si>
  <si>
    <t>CSE-431[SJR](513)</t>
  </si>
  <si>
    <t>CSE-433[SAS](412)</t>
  </si>
  <si>
    <t>CSE-435[MKS](814)</t>
  </si>
  <si>
    <t>CSE-434[MRM] [SAS](DMSL)</t>
  </si>
  <si>
    <t>CSE 1101/CSE 123[MTK](513)</t>
  </si>
  <si>
    <t>CSE 123 [JC] (1013)</t>
  </si>
  <si>
    <t>CSE 1102/CSE 124[MKS](SEL)</t>
  </si>
  <si>
    <t>WEDNESDAY</t>
  </si>
  <si>
    <t>CHE 1261 [AM](812)</t>
  </si>
  <si>
    <t>EEE 1131 [AI] (313)</t>
  </si>
  <si>
    <t>CHE 1261 [DCK](814)</t>
  </si>
  <si>
    <t>ENG 002 [SSR] (314)</t>
  </si>
  <si>
    <t>PHY 1152 [SHR] [SP] (EEL)</t>
  </si>
  <si>
    <t>CHE-1262 G2[NI][RI](Lab 116)</t>
  </si>
  <si>
    <t>EEE-1231[ITR](408)</t>
  </si>
  <si>
    <t>CSE-1203[SKC](513)</t>
  </si>
  <si>
    <t>CHE-1261[MFH](514)</t>
  </si>
  <si>
    <t>MAT-1241[AKS](511)</t>
  </si>
  <si>
    <t>CSE-1202[MTI][TAN](1:30-3:45)(SEL)</t>
  </si>
  <si>
    <t>CSE-1203[URC](511)</t>
  </si>
  <si>
    <t>CSE-1203[JF](314)</t>
  </si>
  <si>
    <t>CHE-1262 G1[US][JA](Lab 118)</t>
  </si>
  <si>
    <t>MAT-1241[AKS](514)</t>
  </si>
  <si>
    <t>CHE-1261[SP](514)</t>
  </si>
  <si>
    <t>CSE-1203[JF](412)</t>
  </si>
  <si>
    <t>CSE-1201[AAA](411)</t>
  </si>
  <si>
    <t>CSE-1201[SAS](513)</t>
  </si>
  <si>
    <t>CSE-1203[URC](412)</t>
  </si>
  <si>
    <t>EEE-1231[RA](412)</t>
  </si>
  <si>
    <t>CSE-2104[SL][IJR](9:00-11:15)(DMSL)</t>
  </si>
  <si>
    <t>CSE-2105[PRC](814)</t>
  </si>
  <si>
    <t>CSE-2105[ZM](812)</t>
  </si>
  <si>
    <t>CSE-2103[SMT](513)</t>
  </si>
  <si>
    <t>MAT-2141[MR](513)</t>
  </si>
  <si>
    <t>CSE-2104[SMT][IJR](12:00-2:15)(NL)</t>
  </si>
  <si>
    <t>CSE-2102[NN][FIL](3:00-5:15)(NL)</t>
  </si>
  <si>
    <t>CSE-2102[AAA][FIL](9:00-11:15)(BCL)</t>
  </si>
  <si>
    <t>CSE-2101[FIL](812)</t>
  </si>
  <si>
    <t>CSE 2203 [MH] (412)</t>
  </si>
  <si>
    <t>CSE 2207 [AKI] (814)</t>
  </si>
  <si>
    <t>CSE 2206 [GS] [TAN] (MIL)</t>
  </si>
  <si>
    <t>CSE 2205 [GS] (511)</t>
  </si>
  <si>
    <t>CSE 2207 [AKI] (512)</t>
  </si>
  <si>
    <t>MAT 2241 [JNP] (413)</t>
  </si>
  <si>
    <t>MAT 2241 [AA] (512)</t>
  </si>
  <si>
    <t>CSE 2203 [ST] (1013)</t>
  </si>
  <si>
    <t>CSE 2201 [JC] (1013)</t>
  </si>
  <si>
    <t>CSE 2208 [URC] [AW] (NL)</t>
  </si>
  <si>
    <t>CSE 2203 [ST] (412)</t>
  </si>
  <si>
    <t>CSE 2205[MRI](408)</t>
  </si>
  <si>
    <t>MAT 2241 [AA](509)</t>
  </si>
  <si>
    <t>MAT 2241 [AA](413)</t>
  </si>
  <si>
    <t>CSE 2207[AW](1012)</t>
  </si>
  <si>
    <t>CSE 2204[SAL] [TH](1:30-3:45)(DMSL)</t>
  </si>
  <si>
    <t>CSE-3101[IFF](408)</t>
  </si>
  <si>
    <t>CSE-3103[MTI](414)</t>
  </si>
  <si>
    <t>CSE-3105 [SHS] (1012)</t>
  </si>
  <si>
    <t>MAT-3141[AH](413)</t>
  </si>
  <si>
    <t>CSE-3101[IFF](313)</t>
  </si>
  <si>
    <t>CSE 336 A2[AKI](SEL)</t>
  </si>
  <si>
    <r>
      <rPr>
        <rFont val="Times New Roman"/>
        <color theme="1"/>
        <sz val="12.0"/>
      </rPr>
      <t>CSE-334[</t>
    </r>
    <r>
      <rPr>
        <rFont val="Times New Roman"/>
        <color rgb="FFFF0000"/>
        <sz val="12.0"/>
      </rPr>
      <t>AT</t>
    </r>
    <r>
      <rPr>
        <rFont val="Times New Roman"/>
        <color theme="1"/>
        <sz val="12.0"/>
      </rPr>
      <t>][MFI](MIL)</t>
    </r>
  </si>
  <si>
    <t>CSE-321[SR](411)</t>
  </si>
  <si>
    <t>ECO-331[ECO](1011)</t>
  </si>
  <si>
    <t>CSE-331[DH](511)</t>
  </si>
  <si>
    <t>CSE-323[PC](313)</t>
  </si>
  <si>
    <t>CSE-331[DH](313)</t>
  </si>
  <si>
    <t>CSE-331[MTK](1012)</t>
  </si>
  <si>
    <t>CSE-331[MTK](311)</t>
  </si>
  <si>
    <t>CSE-324[PC] [MNT](DSAL)</t>
  </si>
  <si>
    <r>
      <rPr>
        <rFont val="Times New Roman"/>
        <color theme="1"/>
        <sz val="12.0"/>
      </rPr>
      <t>CSE-334[</t>
    </r>
    <r>
      <rPr>
        <rFont val="Times New Roman"/>
        <color rgb="FFFF0000"/>
        <sz val="12.0"/>
      </rPr>
      <t>AT</t>
    </r>
    <r>
      <rPr>
        <rFont val="Times New Roman"/>
        <color theme="1"/>
        <sz val="12.0"/>
      </rPr>
      <t>] [MFI](MIL)</t>
    </r>
  </si>
  <si>
    <t>CSE-324[PRC] [MNT](DSAL)</t>
  </si>
  <si>
    <t>CSE-321[RT](411)</t>
  </si>
  <si>
    <t>CSE-332[MRM](DMSL)</t>
  </si>
  <si>
    <t>CSE-324[SHS] [MRI](DSAL)</t>
  </si>
  <si>
    <t>CSE-321[RT](513)</t>
  </si>
  <si>
    <t>CSE-331[MRM](1013)</t>
  </si>
  <si>
    <r>
      <rPr>
        <rFont val="Times New Roman"/>
        <color theme="1"/>
        <sz val="12.0"/>
      </rPr>
      <t>CSE-425[</t>
    </r>
    <r>
      <rPr>
        <rFont val="Times New Roman"/>
        <color rgb="FFFF0000"/>
        <sz val="12.0"/>
      </rPr>
      <t>TNR</t>
    </r>
    <r>
      <rPr>
        <rFont val="Times New Roman"/>
        <color theme="1"/>
        <sz val="12.0"/>
      </rPr>
      <t>](509)</t>
    </r>
  </si>
  <si>
    <t>CSE-421[SL](412)</t>
  </si>
  <si>
    <t>CSE-415[SPD](314)</t>
  </si>
  <si>
    <t>CSE-425[JI](311)</t>
  </si>
  <si>
    <t>CSE-411[SAL](413)</t>
  </si>
  <si>
    <t>CSE-422[SL][KMR](BCL)</t>
  </si>
  <si>
    <r>
      <rPr>
        <rFont val="Times New Roman"/>
        <color theme="1"/>
        <sz val="12.0"/>
      </rPr>
      <t>CSE-425[</t>
    </r>
    <r>
      <rPr>
        <rFont val="Times New Roman"/>
        <color rgb="FFFF0000"/>
        <sz val="12.0"/>
      </rPr>
      <t>TNR</t>
    </r>
    <r>
      <rPr>
        <rFont val="Times New Roman"/>
        <color theme="1"/>
        <sz val="12.0"/>
      </rPr>
      <t>](313)</t>
    </r>
  </si>
  <si>
    <t>CSE-414[MMR] [DMA](ADSL)</t>
  </si>
  <si>
    <r>
      <rPr>
        <rFont val="Times New Roman"/>
        <color theme="1"/>
        <sz val="12.0"/>
      </rPr>
      <t>CSE-426[ZM] [</t>
    </r>
    <r>
      <rPr>
        <rFont val="Times New Roman"/>
        <color rgb="FFFF0000"/>
        <sz val="12.0"/>
      </rPr>
      <t>TNR</t>
    </r>
    <r>
      <rPr>
        <rFont val="Times New Roman"/>
        <color theme="1"/>
        <sz val="12.0"/>
      </rPr>
      <t>](ADSL)</t>
    </r>
  </si>
  <si>
    <t>CSE 421[KMR](1011)</t>
  </si>
  <si>
    <t>CSE 411[TH](1011)</t>
  </si>
  <si>
    <r>
      <rPr>
        <rFont val="Times New Roman"/>
        <color theme="1"/>
        <sz val="12.0"/>
      </rPr>
      <t>CSE 425[</t>
    </r>
    <r>
      <rPr>
        <rFont val="Times New Roman"/>
        <color rgb="FFFF0000"/>
        <sz val="12.0"/>
      </rPr>
      <t>TNR</t>
    </r>
    <r>
      <rPr>
        <rFont val="Times New Roman"/>
        <color theme="1"/>
        <sz val="12.0"/>
      </rPr>
      <t>] ()</t>
    </r>
  </si>
  <si>
    <t>CSE-424[SY][MTK](ADSL)</t>
  </si>
  <si>
    <t>CSE-433[SAS](814)</t>
  </si>
  <si>
    <t>CSE-436[MKS] [MAS](SEL)</t>
  </si>
  <si>
    <t>CSE-435[MKS](414)</t>
  </si>
  <si>
    <t>PHY 111/PHY 1151[SHR](408)</t>
  </si>
  <si>
    <t>THURSDAY</t>
  </si>
  <si>
    <t>MAT 1141 [AH] (512)</t>
  </si>
  <si>
    <t>CHE 1261 [AM](414)</t>
  </si>
  <si>
    <t>CHE 1261 [DCK](511)</t>
  </si>
  <si>
    <t>EEE 1131 [AI] (1011)</t>
  </si>
  <si>
    <t>MAT 1141 [AKS] (513)</t>
  </si>
  <si>
    <t>EEE-1231[ITR](1012)</t>
  </si>
  <si>
    <t>CSE-1202[MTI][TAN](12-2:15)(DMSL)</t>
  </si>
  <si>
    <t>CHE-1261[MSH](812)</t>
  </si>
  <si>
    <t>CHE-1261[MFH](511)</t>
  </si>
  <si>
    <t>EEE-1232[ITR][ZM](EEL)</t>
  </si>
  <si>
    <t>CHE-1262 G2[ANN][RI](Lab 117)</t>
  </si>
  <si>
    <t>CSE 1202 [DH] [AAA] (9.00-11.15) (BCL)</t>
  </si>
  <si>
    <t>CHE-1261[SP](412)</t>
  </si>
  <si>
    <t>CHE-1262 G2[US][JA](Lab 118)</t>
  </si>
  <si>
    <t>CSE-1203[JF](414)</t>
  </si>
  <si>
    <t>MAT-1241[AKS](414)</t>
  </si>
  <si>
    <t>EEE-1231[RA](812)</t>
  </si>
  <si>
    <t>MAT-1241[AA](412)</t>
  </si>
  <si>
    <t>CSE-1202[AAA][SAS](11:15-1:30)(BCL)</t>
  </si>
  <si>
    <t>CHE-1262 G1[SSL][SS](Lab 116)</t>
  </si>
  <si>
    <t>CHE-1261[SP](413)</t>
  </si>
  <si>
    <t>MAT-1241[AA](411)</t>
  </si>
  <si>
    <t>CSE-2103[NIM](311)</t>
  </si>
  <si>
    <t>CSE-2103[GR](514)</t>
  </si>
  <si>
    <t>CSE-2105[ZM](1012)</t>
  </si>
  <si>
    <t>CSE-2105[ZM](314)</t>
  </si>
  <si>
    <t>CSE 2204 [SY] [MH](9:00-11:15)(SEL)</t>
  </si>
  <si>
    <t>CSE 2205 [GS] (311)</t>
  </si>
  <si>
    <t>CSE 2201 [MFA] (314)</t>
  </si>
  <si>
    <t>CSE 2208 [AKI][FZ] (NL)</t>
  </si>
  <si>
    <t>CSE 2204 [SY][MH](11:15-1:30)(SEL)</t>
  </si>
  <si>
    <t>CSE 2201 [MFA] (411)</t>
  </si>
  <si>
    <t>CSE 2205 [GS] (408)</t>
  </si>
  <si>
    <t>CSE 2203 [ST] (414)</t>
  </si>
  <si>
    <t>CSE 2208 [URC] [AKI] (NL)</t>
  </si>
  <si>
    <t>CSE 2201 [JC] (514)</t>
  </si>
  <si>
    <t>CSE 2207 [AW] (514)</t>
  </si>
  <si>
    <t>CSE 2204  [SAL] [ST] (9:00-11:15)(MIL)</t>
  </si>
  <si>
    <t>CSE 2207 [AW] (513)</t>
  </si>
  <si>
    <t>CSE 2205[MRI](313)</t>
  </si>
  <si>
    <t>CSE 2207[AW](513)</t>
  </si>
  <si>
    <t>CSE 2201[SJR](412)</t>
  </si>
  <si>
    <t>CSE-3106[SHS][MRI](DSAL)]</t>
  </si>
  <si>
    <t>MAT-3141[AH](512)</t>
  </si>
  <si>
    <t>CSE-3104[SR][MTI](3:00-5:15)(DMSL)</t>
  </si>
  <si>
    <t>CSE-3102[IFF][](NL)</t>
  </si>
  <si>
    <t>CSE 3105[SHS](509)</t>
  </si>
  <si>
    <t>CSE-3107[AAP](814)</t>
  </si>
  <si>
    <t>CSE-333[MFI](511)</t>
  </si>
  <si>
    <t>CSE 336 C2[JC] (*_*)</t>
  </si>
  <si>
    <t>CSE-333[AT](509)</t>
  </si>
  <si>
    <t>ECO-331[ECO](509)</t>
  </si>
  <si>
    <t>CSE 336 D[SJR] (*_*)</t>
  </si>
  <si>
    <t>CSE-331[MTK](413)</t>
  </si>
  <si>
    <t>CSE-332[SR][MTK](9:00-11:15)(DMSL)</t>
  </si>
  <si>
    <t>CSE-321[IJR](313)</t>
  </si>
  <si>
    <t>CSE-331[MTK](414)</t>
  </si>
  <si>
    <t>CSE-333[MFI](814)</t>
  </si>
  <si>
    <t>CSE-323[MNT](412)</t>
  </si>
  <si>
    <t>CSE-324[SHS](DSAL)</t>
  </si>
  <si>
    <t>CSE-333[MAS](408)</t>
  </si>
  <si>
    <t>CSE-332[MRM][JC](ADSL)</t>
  </si>
  <si>
    <t>CSE-331[MRM](814)</t>
  </si>
  <si>
    <t>CSE 321[RT](814)</t>
  </si>
  <si>
    <t>CSE 336 C2[DMA](*_*)</t>
  </si>
  <si>
    <t>CSE-416[DMA] [RT](ADSL)</t>
  </si>
  <si>
    <t>CSE-426[TNR][NIS](ADSL)</t>
  </si>
  <si>
    <t>CSE-425[JI](408)</t>
  </si>
  <si>
    <t>CSE-422[SL][KMR](ADSL)</t>
  </si>
  <si>
    <t>CSE-416[SPD] [RT](SEL)</t>
  </si>
  <si>
    <t>CSE-425[TNR](413)</t>
  </si>
  <si>
    <t>CSE-416[SJR] [SPD](MIL)</t>
  </si>
  <si>
    <t xml:space="preserve">CSE 413[MNT](812) </t>
  </si>
  <si>
    <t>CSE 411[TH](812)</t>
  </si>
  <si>
    <t>CSE 425[TNR] (812)</t>
  </si>
  <si>
    <t>CSE-431[SJR](314)</t>
  </si>
  <si>
    <t>CSE-436[MKS] [AAP](BCL)</t>
  </si>
  <si>
    <t>CSE 1201/CSE 133[SAS](413)</t>
  </si>
  <si>
    <t>CSE 121/EEE 1131[SL](512)</t>
  </si>
  <si>
    <t>Shared with EEE - 
1012</t>
  </si>
  <si>
    <t>fi</t>
  </si>
  <si>
    <t>Lab Information</t>
  </si>
  <si>
    <t>Lab Short Name</t>
  </si>
  <si>
    <t>Lab Name Full Name</t>
  </si>
  <si>
    <t>Room no.</t>
  </si>
  <si>
    <t>Executive Officer In-Charge</t>
  </si>
  <si>
    <t>Contact no.</t>
  </si>
  <si>
    <t>Networks Lab</t>
  </si>
  <si>
    <t>LAB-104</t>
  </si>
  <si>
    <t>Md.Wadud Jahan</t>
  </si>
  <si>
    <t>01701072117</t>
  </si>
  <si>
    <t>Software Engineering Lab</t>
  </si>
  <si>
    <t>LAB-129</t>
  </si>
  <si>
    <t xml:space="preserve">Md.Tareq Ben Musha </t>
  </si>
  <si>
    <t>01793873350</t>
  </si>
  <si>
    <t>Basic Computng Lab</t>
  </si>
  <si>
    <t>LAB-128</t>
  </si>
  <si>
    <t>Md.Tareq Ben Musha</t>
  </si>
  <si>
    <t>Database Management System Lab</t>
  </si>
  <si>
    <t>LAB-103</t>
  </si>
  <si>
    <t>Algorithms &amp; Data Structures Lab</t>
  </si>
  <si>
    <t>LAB-106</t>
  </si>
  <si>
    <t>Md.Ashraf Ali Joy</t>
  </si>
  <si>
    <t>01797864634</t>
  </si>
  <si>
    <t>SDL</t>
  </si>
  <si>
    <t>Software Development Lab</t>
  </si>
  <si>
    <t>Lab-105/A</t>
  </si>
  <si>
    <t>-</t>
  </si>
  <si>
    <t>Microprocessor &amp; Interfacing Lab</t>
  </si>
  <si>
    <t>LAB-131</t>
  </si>
  <si>
    <t xml:space="preserve">Mahmud Hasan </t>
  </si>
  <si>
    <t>01767253576</t>
  </si>
  <si>
    <t>Electrical &amp; Electronics Lab</t>
  </si>
  <si>
    <t>LAB-127</t>
  </si>
  <si>
    <t>Digital System &amp; Architecture Lab</t>
  </si>
  <si>
    <t>LAB-130</t>
  </si>
  <si>
    <t>Teacher's Information</t>
  </si>
  <si>
    <t>Teacher's Initial</t>
  </si>
  <si>
    <t>Teacher's Name</t>
  </si>
  <si>
    <t>Designation</t>
  </si>
  <si>
    <t>Department/Institute/Center</t>
  </si>
  <si>
    <t>University</t>
  </si>
  <si>
    <t>KIM</t>
  </si>
  <si>
    <t>Md. Khademul Islam Molla, PhD</t>
  </si>
  <si>
    <t>Coordinator</t>
  </si>
  <si>
    <t>CSE</t>
  </si>
  <si>
    <t>Varendra University</t>
  </si>
  <si>
    <t>01727786600</t>
  </si>
  <si>
    <t>AH</t>
  </si>
  <si>
    <t>Dr. Ahammad Hossain</t>
  </si>
  <si>
    <t>Associate Professor</t>
  </si>
  <si>
    <t>01762327094</t>
  </si>
  <si>
    <t>AF</t>
  </si>
  <si>
    <t>Arifa Ferdousi</t>
  </si>
  <si>
    <t>01313328537</t>
  </si>
  <si>
    <t>SY</t>
  </si>
  <si>
    <t>Sabina Yasmin</t>
  </si>
  <si>
    <t>01716793242</t>
  </si>
  <si>
    <t>MR</t>
  </si>
  <si>
    <t>Md. Mizanur Rahman</t>
  </si>
  <si>
    <t>Assistant Professor</t>
  </si>
  <si>
    <t>01770702911</t>
  </si>
  <si>
    <t>URC</t>
  </si>
  <si>
    <t>Umme Rumman</t>
  </si>
  <si>
    <t>01716673728</t>
  </si>
  <si>
    <t>JF</t>
  </si>
  <si>
    <t>Mst. Jannatul Ferdous</t>
  </si>
  <si>
    <t>01756827725</t>
  </si>
  <si>
    <t>MKD</t>
  </si>
  <si>
    <t>Mohammad Kasedullah</t>
  </si>
  <si>
    <t>Lecturer</t>
  </si>
  <si>
    <t>01717014316</t>
  </si>
  <si>
    <t>SR</t>
  </si>
  <si>
    <t>Sumaia Rahman</t>
  </si>
  <si>
    <t>01795381332</t>
  </si>
  <si>
    <t>A.S.M. Delwar Hossain</t>
  </si>
  <si>
    <t>01780681781</t>
  </si>
  <si>
    <t>MTI</t>
  </si>
  <si>
    <t>Md. Toufikul Islam</t>
  </si>
  <si>
    <t>01701012413</t>
  </si>
  <si>
    <t>NN</t>
  </si>
  <si>
    <t>Md. Nour Noby</t>
  </si>
  <si>
    <t>01755774070</t>
  </si>
  <si>
    <t>AAL</t>
  </si>
  <si>
    <t>Ayesha Akter Lima</t>
  </si>
  <si>
    <t>01701041311</t>
  </si>
  <si>
    <t>GS</t>
  </si>
  <si>
    <t>Md. Golam Shahriar</t>
  </si>
  <si>
    <t>01701040935</t>
  </si>
  <si>
    <t>SAL</t>
  </si>
  <si>
    <t>Salma Akter Lima</t>
  </si>
  <si>
    <t>01950427482</t>
  </si>
  <si>
    <t>ITR</t>
  </si>
  <si>
    <t>Ipshita Tasnim Raha</t>
  </si>
  <si>
    <t>01715673436</t>
  </si>
  <si>
    <t>ST</t>
  </si>
  <si>
    <t>Sumaiya Tasnim</t>
  </si>
  <si>
    <t>01799011979</t>
  </si>
  <si>
    <t>SHR</t>
  </si>
  <si>
    <t>Shamim Reza</t>
  </si>
  <si>
    <t>01921285959</t>
  </si>
  <si>
    <t>SMT</t>
  </si>
  <si>
    <t>Samira Tareque</t>
  </si>
  <si>
    <t>01309427603</t>
  </si>
  <si>
    <t>AKI</t>
  </si>
  <si>
    <t>Akib ikbal</t>
  </si>
  <si>
    <t>01743172636</t>
  </si>
  <si>
    <t>MFA</t>
  </si>
  <si>
    <t>Mohammad Faisal Al-Naser</t>
  </si>
  <si>
    <t>01404732567</t>
  </si>
  <si>
    <t>AAA</t>
  </si>
  <si>
    <t>Ahmed-Al-Azmain</t>
  </si>
  <si>
    <t>01765388951</t>
  </si>
  <si>
    <t>MH</t>
  </si>
  <si>
    <t>Md. Muktar Hossain</t>
  </si>
  <si>
    <t>01776300789</t>
  </si>
  <si>
    <t>TAN</t>
  </si>
  <si>
    <t>Tanver Ahmed</t>
  </si>
  <si>
    <t>01781949541</t>
  </si>
  <si>
    <t>MRM</t>
  </si>
  <si>
    <t>Md. Musfiqur Rahman Mridha</t>
  </si>
  <si>
    <t>01706344983</t>
  </si>
  <si>
    <t>TSK</t>
  </si>
  <si>
    <t>Tonmoy Sarkar</t>
  </si>
  <si>
    <t>01750961969</t>
  </si>
  <si>
    <t>FIL</t>
  </si>
  <si>
    <t>Md. Fatin Ilham</t>
  </si>
  <si>
    <t>01616425777</t>
  </si>
  <si>
    <t>RR</t>
  </si>
  <si>
    <t>Roman Raihan</t>
  </si>
  <si>
    <t>01732116416</t>
  </si>
  <si>
    <t>JC</t>
  </si>
  <si>
    <t>Md. Jamil Chaudhary</t>
  </si>
  <si>
    <t>01793942198</t>
  </si>
  <si>
    <t>SAS</t>
  </si>
  <si>
    <t>Md. Shahid Ahammed Shakil</t>
  </si>
  <si>
    <t>01766165877</t>
  </si>
  <si>
    <t>ZM</t>
  </si>
  <si>
    <t>Zannatul Mifta</t>
  </si>
  <si>
    <t>01738659759</t>
  </si>
  <si>
    <t>AT</t>
  </si>
  <si>
    <t>Abdullah Tamim</t>
  </si>
  <si>
    <t>01998354369</t>
  </si>
  <si>
    <t>AKS</t>
  </si>
  <si>
    <t>Arun Kumar Sikder</t>
  </si>
  <si>
    <t>01741424226</t>
  </si>
  <si>
    <t>SJR</t>
  </si>
  <si>
    <t>Sushmit Jahan</t>
  </si>
  <si>
    <t>01792774195</t>
  </si>
  <si>
    <t>RA</t>
  </si>
  <si>
    <t>Md. Ruhul Amin</t>
  </si>
  <si>
    <t>01313529302</t>
  </si>
  <si>
    <t>MMR</t>
  </si>
  <si>
    <t>Md. Mahfujur Rahman</t>
  </si>
  <si>
    <t>01976411722</t>
  </si>
  <si>
    <t>DMA</t>
  </si>
  <si>
    <t>D.M. Asadujjaman</t>
  </si>
  <si>
    <t>01701042718</t>
  </si>
  <si>
    <t>PC</t>
  </si>
  <si>
    <t>Pallab Chowdhury</t>
  </si>
  <si>
    <t>01774895155</t>
  </si>
  <si>
    <t>AU</t>
  </si>
  <si>
    <t>Md. Aman Ullah</t>
  </si>
  <si>
    <t>01733870748</t>
  </si>
  <si>
    <t>IJR</t>
  </si>
  <si>
    <t>Israt Jahan Rinky</t>
  </si>
  <si>
    <t>01710437000</t>
  </si>
  <si>
    <t>RD</t>
  </si>
  <si>
    <t>Ria Dutta</t>
  </si>
  <si>
    <t>01729919821</t>
  </si>
  <si>
    <t>PRC</t>
  </si>
  <si>
    <t>Protik Chakroborty</t>
  </si>
  <si>
    <t>01318988313</t>
  </si>
  <si>
    <t>TNR</t>
  </si>
  <si>
    <t>Tanzim Nawshin Reza</t>
  </si>
  <si>
    <t>01760051329</t>
  </si>
  <si>
    <t>NRP</t>
  </si>
  <si>
    <t>Nadim Reza</t>
  </si>
  <si>
    <t>01770238732</t>
  </si>
  <si>
    <t>SP</t>
  </si>
  <si>
    <t>Shorav Paul</t>
  </si>
  <si>
    <t>CSE (Chemistry)</t>
  </si>
  <si>
    <t>01834740441</t>
  </si>
  <si>
    <t>AW</t>
  </si>
  <si>
    <t>Arshad Wasif</t>
  </si>
  <si>
    <t>01858316636</t>
  </si>
  <si>
    <t>MTK</t>
  </si>
  <si>
    <t>Md. Taufiq Khan</t>
  </si>
  <si>
    <t>01952749248</t>
  </si>
  <si>
    <t>MKS</t>
  </si>
  <si>
    <t>Md. Khalid Sakib</t>
  </si>
  <si>
    <t>01722661773</t>
  </si>
  <si>
    <t>SHS</t>
  </si>
  <si>
    <t>Sumaya Hannan Shova</t>
  </si>
  <si>
    <t>01645714144</t>
  </si>
  <si>
    <t>IFF</t>
  </si>
  <si>
    <t>Iffat Farhana</t>
  </si>
  <si>
    <t>01767529957</t>
  </si>
  <si>
    <t>NIS</t>
  </si>
  <si>
    <t>Nafia Islam</t>
  </si>
  <si>
    <t>01733331347</t>
  </si>
  <si>
    <t>SPD</t>
  </si>
  <si>
    <t>Susmita Paul</t>
  </si>
  <si>
    <t>01986850328</t>
  </si>
  <si>
    <t>MFI</t>
  </si>
  <si>
    <t>Md. Fayzul Islam</t>
  </si>
  <si>
    <t>01795035574</t>
  </si>
  <si>
    <t>FNN</t>
  </si>
  <si>
    <t>Md. Fatin Nibbrash Nakib</t>
  </si>
  <si>
    <t>01612016607</t>
  </si>
  <si>
    <t>SI</t>
  </si>
  <si>
    <t>Sakib Imtiaz</t>
  </si>
  <si>
    <t>01742543509</t>
  </si>
  <si>
    <t>AIM</t>
  </si>
  <si>
    <t>Md. Arafat Ibna Mizan</t>
  </si>
  <si>
    <t>01614160421</t>
  </si>
  <si>
    <t>AA</t>
  </si>
  <si>
    <t>Md. Arifujjaman Arif</t>
  </si>
  <si>
    <t>01774563883</t>
  </si>
  <si>
    <t>MAS</t>
  </si>
  <si>
    <t>Md. Adnan Sami</t>
  </si>
  <si>
    <t>01648187304</t>
  </si>
  <si>
    <t>MRI</t>
  </si>
  <si>
    <t>Md. Rakibul Islam</t>
  </si>
  <si>
    <t>01304172487</t>
  </si>
  <si>
    <t>MNT</t>
  </si>
  <si>
    <t>Mst. Mazeda Noor Tasnim</t>
  </si>
  <si>
    <t>01316026819</t>
  </si>
  <si>
    <t>TH</t>
  </si>
  <si>
    <t>Tahir Hasan</t>
  </si>
  <si>
    <t>AAP</t>
  </si>
  <si>
    <t>Adrita Alam</t>
  </si>
  <si>
    <t>RT</t>
  </si>
  <si>
    <t>Rokaiya Tasnim</t>
  </si>
  <si>
    <t>SL</t>
  </si>
  <si>
    <t>Shahara Laila</t>
  </si>
  <si>
    <t>KMR</t>
  </si>
  <si>
    <t>Kazi Mehrab Rashid</t>
  </si>
  <si>
    <t>FTN</t>
  </si>
  <si>
    <t>Md. Farhan Tanvir Nasim</t>
  </si>
  <si>
    <t>AI</t>
  </si>
  <si>
    <t>Afroza Islam</t>
  </si>
  <si>
    <t>NIM</t>
  </si>
  <si>
    <t>Dr. Md. Nazrul Islam Mondal</t>
  </si>
  <si>
    <t>Professor</t>
  </si>
  <si>
    <t>RUET</t>
  </si>
  <si>
    <t>01720662278</t>
  </si>
  <si>
    <t>BSH</t>
  </si>
  <si>
    <t>Prof. Dr. Boshir Ahmed</t>
  </si>
  <si>
    <t>01713228547</t>
  </si>
  <si>
    <t>SKC</t>
  </si>
  <si>
    <t>Sanjoy Kumar Chakravarty</t>
  </si>
  <si>
    <t>RU</t>
  </si>
  <si>
    <t>01718076436</t>
  </si>
  <si>
    <t>RUM</t>
  </si>
  <si>
    <t>Dr. Riaz Uddin Mondal</t>
  </si>
  <si>
    <t>ICE</t>
  </si>
  <si>
    <t>01748606161</t>
  </si>
  <si>
    <t>EH</t>
  </si>
  <si>
    <t>Dr. Md. Ekramul Hamid</t>
  </si>
  <si>
    <t>01726420004</t>
  </si>
  <si>
    <t>OF</t>
  </si>
  <si>
    <t>Md. Omar Faruqe</t>
  </si>
  <si>
    <t>DD</t>
  </si>
  <si>
    <t>Dr. Dipankar Das</t>
  </si>
  <si>
    <t>01701935297</t>
  </si>
  <si>
    <t>JI</t>
  </si>
  <si>
    <t>Dr. Md. Johirul Islam</t>
  </si>
  <si>
    <t>Physics</t>
  </si>
  <si>
    <t>01723216880</t>
  </si>
  <si>
    <t>MAR</t>
  </si>
  <si>
    <t>Dr. Arifour Rahman</t>
  </si>
  <si>
    <t>EEE</t>
  </si>
  <si>
    <t>01790230817</t>
  </si>
  <si>
    <t>GR</t>
  </si>
  <si>
    <t>Dr. MD. GOLAM RASHED</t>
  </si>
  <si>
    <t>MAH</t>
  </si>
  <si>
    <t>Dr. MD. ALI HOSSAIN</t>
  </si>
  <si>
    <t>MSH</t>
  </si>
  <si>
    <t>DR. MD. SHAMIM HOSSAN</t>
  </si>
  <si>
    <t>Chemistry</t>
  </si>
  <si>
    <t>SSR</t>
  </si>
  <si>
    <t>Sanjida Sultana Rika</t>
  </si>
  <si>
    <t>English</t>
  </si>
  <si>
    <t>01770301145</t>
  </si>
  <si>
    <t>SS</t>
  </si>
  <si>
    <r>
      <rPr>
        <rFont val="Times New Roman"/>
        <color rgb="FF000000"/>
        <sz val="12.0"/>
      </rPr>
      <t>Shaima Sultana</t>
    </r>
  </si>
  <si>
    <t>01774352297</t>
  </si>
  <si>
    <t>AYT</t>
  </si>
  <si>
    <t>Ayesha Tasnim</t>
  </si>
  <si>
    <t>01918070540</t>
  </si>
  <si>
    <t>SNR</t>
  </si>
  <si>
    <t>Syed Naimur Rahman Sohel</t>
  </si>
  <si>
    <t>Center Of Multidisciplinary Studies</t>
  </si>
  <si>
    <t>01714157015</t>
  </si>
  <si>
    <t>FHP</t>
  </si>
  <si>
    <t>Farin Habib Pushon</t>
  </si>
  <si>
    <t>Law and Human Rights</t>
  </si>
  <si>
    <t>01785085884</t>
  </si>
  <si>
    <t>SH</t>
  </si>
  <si>
    <t>Sadia Hossain</t>
  </si>
  <si>
    <t>01749446987</t>
  </si>
  <si>
    <t>MSA</t>
  </si>
  <si>
    <t>Md. Shamsul Alam</t>
  </si>
  <si>
    <t>Economics</t>
  </si>
  <si>
    <t>01303482612</t>
  </si>
  <si>
    <t>HIA</t>
  </si>
  <si>
    <t>Hasin Israque Aornob</t>
  </si>
  <si>
    <t>01701005539</t>
  </si>
  <si>
    <t>EFE</t>
  </si>
  <si>
    <t>Elova Ferdous Ela</t>
  </si>
  <si>
    <t>GKA</t>
  </si>
  <si>
    <t>Gopal Karmakar Arjun</t>
  </si>
  <si>
    <t>Business Administration</t>
  </si>
  <si>
    <t>01624-293192</t>
  </si>
  <si>
    <t>MIR</t>
  </si>
  <si>
    <t>Mijanur Rahman</t>
  </si>
  <si>
    <t>MSR</t>
  </si>
  <si>
    <t>Md. Sazedur Rahman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</si>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</sst>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color theme="1"/>
      <name val="Arial"/>
      <scheme val="minor"/>
    </font>
    <font>
      <sz val="11.0"/>
      <color theme="1"/>
      <name val="Times New Roman"/>
    </font>
    <font>
      <color theme="1"/>
      <name val="Arial"/>
    </font>
    <font>
      <sz val="10.0"/>
      <color theme="1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b/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7F9EF"/>
        <bgColor rgb="FFE7F9E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5" fillId="0" fontId="2" numFmtId="0" xfId="0" applyBorder="1" applyFont="1"/>
    <xf borderId="6" fillId="2" fontId="1" numFmtId="0" xfId="0" applyAlignment="1" applyBorder="1" applyFill="1" applyFont="1">
      <alignment horizontal="center" readingOrder="0"/>
    </xf>
    <xf borderId="6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 textRotation="90" vertical="center"/>
    </xf>
    <xf borderId="1" fillId="4" fontId="3" numFmtId="0" xfId="0" applyAlignment="1" applyBorder="1" applyFill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4" fontId="3" numFmtId="0" xfId="0" applyBorder="1" applyFont="1"/>
    <xf borderId="6" fillId="4" fontId="3" numFmtId="0" xfId="0" applyAlignment="1" applyBorder="1" applyFont="1">
      <alignment vertical="bottom"/>
    </xf>
    <xf borderId="1" fillId="5" fontId="3" numFmtId="0" xfId="0" applyAlignment="1" applyBorder="1" applyFill="1" applyFont="1">
      <alignment horizontal="center" readingOrder="0"/>
    </xf>
    <xf borderId="6" fillId="5" fontId="3" numFmtId="0" xfId="0" applyAlignment="1" applyBorder="1" applyFont="1">
      <alignment horizontal="center" readingOrder="0"/>
    </xf>
    <xf borderId="6" fillId="6" fontId="3" numFmtId="0" xfId="0" applyAlignment="1" applyBorder="1" applyFill="1" applyFont="1">
      <alignment horizontal="center" readingOrder="0" vertical="bottom"/>
    </xf>
    <xf borderId="6" fillId="4" fontId="1" numFmtId="0" xfId="0" applyAlignment="1" applyBorder="1" applyFont="1">
      <alignment horizontal="center" vertical="center"/>
    </xf>
    <xf borderId="7" fillId="0" fontId="2" numFmtId="0" xfId="0" applyBorder="1" applyFont="1"/>
    <xf borderId="6" fillId="2" fontId="4" numFmtId="0" xfId="0" applyBorder="1" applyFont="1"/>
    <xf borderId="6" fillId="2" fontId="3" numFmtId="0" xfId="0" applyAlignment="1" applyBorder="1" applyFont="1">
      <alignment horizontal="center" readingOrder="0"/>
    </xf>
    <xf borderId="7" fillId="2" fontId="2" numFmtId="0" xfId="0" applyBorder="1" applyFont="1"/>
    <xf borderId="6" fillId="2" fontId="3" numFmtId="0" xfId="0" applyBorder="1" applyFont="1"/>
    <xf borderId="6" fillId="7" fontId="3" numFmtId="0" xfId="0" applyAlignment="1" applyBorder="1" applyFill="1" applyFont="1">
      <alignment horizontal="center" readingOrder="0" vertical="bottom"/>
    </xf>
    <xf borderId="7" fillId="5" fontId="2" numFmtId="0" xfId="0" applyBorder="1" applyFont="1"/>
    <xf borderId="6" fillId="5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4" numFmtId="0" xfId="0" applyBorder="1" applyFont="1"/>
    <xf borderId="6" fillId="8" fontId="3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7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vertical="center"/>
    </xf>
    <xf borderId="2" fillId="9" fontId="3" numFmtId="0" xfId="0" applyAlignment="1" applyBorder="1" applyFill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10" fontId="3" numFmtId="0" xfId="0" applyAlignment="1" applyBorder="1" applyFill="1" applyFont="1">
      <alignment horizontal="center" readingOrder="0"/>
    </xf>
    <xf borderId="6" fillId="0" fontId="4" numFmtId="0" xfId="0" applyAlignment="1" applyBorder="1" applyFont="1">
      <alignment readingOrder="0"/>
    </xf>
    <xf borderId="6" fillId="11" fontId="3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6" fillId="12" fontId="4" numFmtId="0" xfId="0" applyAlignment="1" applyBorder="1" applyFill="1" applyFont="1">
      <alignment readingOrder="0"/>
    </xf>
    <xf borderId="6" fillId="0" fontId="5" numFmtId="0" xfId="0" applyAlignment="1" applyBorder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6" fillId="14" fontId="3" numFmtId="0" xfId="0" applyAlignment="1" applyBorder="1" applyFill="1" applyFont="1">
      <alignment horizontal="center" readingOrder="0" vertical="bottom"/>
    </xf>
    <xf borderId="6" fillId="13" fontId="3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center" readingOrder="0" vertical="center"/>
    </xf>
    <xf borderId="4" fillId="9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bottom"/>
    </xf>
    <xf borderId="6" fillId="1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6" fillId="15" fontId="3" numFmtId="0" xfId="0" applyAlignment="1" applyBorder="1" applyFill="1" applyFont="1">
      <alignment horizontal="center" readingOrder="0" vertical="center"/>
    </xf>
    <xf borderId="6" fillId="2" fontId="3" numFmtId="0" xfId="0" applyAlignment="1" applyBorder="1" applyFont="1">
      <alignment horizontal="center" vertical="center"/>
    </xf>
    <xf borderId="6" fillId="16" fontId="3" numFmtId="0" xfId="0" applyAlignment="1" applyBorder="1" applyFill="1" applyFont="1">
      <alignment horizontal="center" readingOrder="0" vertical="center"/>
    </xf>
    <xf borderId="6" fillId="17" fontId="3" numFmtId="0" xfId="0" applyAlignment="1" applyBorder="1" applyFill="1" applyFont="1">
      <alignment horizontal="center" readingOrder="0" vertical="center"/>
    </xf>
    <xf borderId="6" fillId="17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18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18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18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18" fontId="3" numFmtId="0" xfId="0" applyAlignment="1" applyBorder="1" applyFont="1">
      <alignment horizontal="center" vertical="center"/>
    </xf>
    <xf borderId="6" fillId="4" fontId="4" numFmtId="0" xfId="0" applyBorder="1" applyFont="1"/>
    <xf borderId="6" fillId="2" fontId="6" numFmtId="0" xfId="0" applyAlignment="1" applyBorder="1" applyFont="1">
      <alignment vertical="bottom"/>
    </xf>
    <xf borderId="1" fillId="19" fontId="3" numFmtId="0" xfId="0" applyAlignment="1" applyBorder="1" applyFill="1" applyFont="1">
      <alignment horizontal="center" readingOrder="0"/>
    </xf>
    <xf borderId="6" fillId="19" fontId="3" numFmtId="0" xfId="0" applyAlignment="1" applyBorder="1" applyFont="1">
      <alignment horizontal="center" readingOrder="0"/>
    </xf>
    <xf borderId="6" fillId="20" fontId="3" numFmtId="0" xfId="0" applyAlignment="1" applyBorder="1" applyFill="1" applyFont="1">
      <alignment horizontal="center" readingOrder="0" vertical="center"/>
    </xf>
    <xf borderId="6" fillId="2" fontId="6" numFmtId="0" xfId="0" applyAlignment="1" applyBorder="1" applyFont="1">
      <alignment vertical="bottom"/>
    </xf>
    <xf borderId="6" fillId="7" fontId="3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readingOrder="0" vertical="bottom"/>
    </xf>
    <xf borderId="6" fillId="13" fontId="3" numFmtId="0" xfId="0" applyAlignment="1" applyBorder="1" applyFont="1">
      <alignment horizontal="center" readingOrder="0" vertical="bottom"/>
    </xf>
    <xf borderId="2" fillId="21" fontId="3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readingOrder="0" vertical="bottom"/>
    </xf>
    <xf borderId="6" fillId="22" fontId="3" numFmtId="0" xfId="0" applyAlignment="1" applyBorder="1" applyFill="1" applyFont="1">
      <alignment horizontal="center" readingOrder="0" vertical="center"/>
    </xf>
    <xf borderId="0" fillId="17" fontId="3" numFmtId="0" xfId="0" applyAlignment="1" applyFont="1">
      <alignment horizontal="center" readingOrder="0" vertical="center"/>
    </xf>
    <xf borderId="6" fillId="17" fontId="8" numFmtId="0" xfId="0" applyAlignment="1" applyBorder="1" applyFont="1">
      <alignment horizontal="center" readingOrder="0" vertical="center"/>
    </xf>
    <xf borderId="8" fillId="17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6" fillId="2" fontId="9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18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6" fillId="9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10" fillId="18" fontId="5" numFmtId="0" xfId="0" applyAlignment="1" applyBorder="1" applyFont="1">
      <alignment horizontal="center" vertical="center"/>
    </xf>
    <xf borderId="7" fillId="18" fontId="5" numFmtId="0" xfId="0" applyAlignment="1" applyBorder="1" applyFont="1">
      <alignment horizontal="center" vertical="center"/>
    </xf>
    <xf borderId="8" fillId="18" fontId="5" numFmtId="0" xfId="0" applyAlignment="1" applyBorder="1" applyFont="1">
      <alignment horizontal="center" vertical="center"/>
    </xf>
    <xf borderId="6" fillId="6" fontId="3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readingOrder="0"/>
    </xf>
    <xf borderId="2" fillId="11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/>
    </xf>
    <xf borderId="6" fillId="23" fontId="3" numFmtId="0" xfId="0" applyAlignment="1" applyBorder="1" applyFill="1" applyFont="1">
      <alignment horizontal="center" readingOrder="0" vertical="center"/>
    </xf>
    <xf borderId="6" fillId="24" fontId="3" numFmtId="0" xfId="0" applyAlignment="1" applyBorder="1" applyFill="1" applyFont="1">
      <alignment horizontal="center" readingOrder="0"/>
    </xf>
    <xf borderId="6" fillId="17" fontId="3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6" fillId="17" fontId="4" numFmtId="0" xfId="0" applyBorder="1" applyFont="1"/>
    <xf borderId="0" fillId="0" fontId="3" numFmtId="0" xfId="0" applyAlignment="1" applyFont="1">
      <alignment horizontal="center"/>
    </xf>
    <xf borderId="1" fillId="5" fontId="10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9" fontId="3" numFmtId="0" xfId="0" applyAlignment="1" applyBorder="1" applyFont="1">
      <alignment horizontal="center" readingOrder="0" vertical="bottom"/>
    </xf>
    <xf borderId="4" fillId="2" fontId="2" numFmtId="0" xfId="0" applyBorder="1" applyFont="1"/>
    <xf borderId="6" fillId="4" fontId="3" numFmtId="0" xfId="0" applyAlignment="1" applyBorder="1" applyFont="1">
      <alignment horizontal="center" vertical="bottom"/>
    </xf>
    <xf borderId="4" fillId="5" fontId="2" numFmtId="0" xfId="0" applyBorder="1" applyFont="1"/>
    <xf borderId="6" fillId="2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 vertical="bottom"/>
    </xf>
    <xf borderId="6" fillId="2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bottom"/>
    </xf>
    <xf borderId="6" fillId="5" fontId="3" numFmtId="0" xfId="0" applyAlignment="1" applyBorder="1" applyFont="1">
      <alignment horizontal="center" readingOrder="0" vertical="bottom"/>
    </xf>
    <xf borderId="6" fillId="5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/>
    </xf>
    <xf borderId="2" fillId="23" fontId="3" numFmtId="0" xfId="0" applyAlignment="1" applyBorder="1" applyFont="1">
      <alignment horizontal="center" readingOrder="0" vertical="center"/>
    </xf>
    <xf borderId="6" fillId="7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17" fontId="4" numFmtId="0" xfId="0" applyAlignment="1" applyFont="1">
      <alignment horizontal="center"/>
    </xf>
    <xf borderId="6" fillId="17" fontId="4" numFmtId="0" xfId="0" applyAlignment="1" applyBorder="1" applyFont="1">
      <alignment horizontal="center"/>
    </xf>
    <xf borderId="6" fillId="25" fontId="3" numFmtId="0" xfId="0" applyAlignment="1" applyBorder="1" applyFill="1" applyFont="1">
      <alignment horizontal="center" readingOrder="0" shrinkToFit="0" vertical="center" wrapText="1"/>
    </xf>
    <xf borderId="6" fillId="6" fontId="3" numFmtId="0" xfId="0" applyAlignment="1" applyBorder="1" applyFont="1">
      <alignment horizontal="center" vertical="center"/>
    </xf>
    <xf borderId="6" fillId="11" fontId="3" numFmtId="0" xfId="0" applyAlignment="1" applyBorder="1" applyFont="1">
      <alignment horizontal="center" vertical="center"/>
    </xf>
    <xf borderId="6" fillId="7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wrapText="1"/>
    </xf>
    <xf borderId="6" fillId="0" fontId="3" numFmtId="49" xfId="0" applyAlignment="1" applyBorder="1" applyFont="1" applyNumberFormat="1">
      <alignment horizontal="center"/>
    </xf>
    <xf borderId="6" fillId="0" fontId="3" numFmtId="49" xfId="0" applyAlignment="1" applyBorder="1" applyFont="1" applyNumberFormat="1">
      <alignment vertical="bottom"/>
    </xf>
    <xf borderId="6" fillId="0" fontId="3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/>
    </xf>
    <xf borderId="6" fillId="0" fontId="3" numFmtId="0" xfId="0" applyBorder="1" applyFont="1"/>
    <xf borderId="6" fillId="0" fontId="3" numFmtId="49" xfId="0" applyBorder="1" applyFont="1" applyNumberFormat="1"/>
    <xf borderId="0" fillId="0" fontId="3" numFmtId="0" xfId="0" applyAlignment="1" applyFont="1">
      <alignment vertical="center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0" fillId="0" fontId="3" numFmtId="49" xfId="0" applyFont="1" applyNumberFormat="1"/>
    <xf borderId="6" fillId="26" fontId="3" numFmtId="0" xfId="0" applyAlignment="1" applyBorder="1" applyFill="1" applyFont="1">
      <alignment horizontal="center" vertical="bottom"/>
    </xf>
    <xf borderId="6" fillId="26" fontId="3" numFmtId="0" xfId="0" applyAlignment="1" applyBorder="1" applyFont="1">
      <alignment vertical="bottom"/>
    </xf>
    <xf borderId="6" fillId="0" fontId="6" numFmtId="49" xfId="0" applyAlignment="1" applyBorder="1" applyFont="1" applyNumberFormat="1">
      <alignment vertical="bottom"/>
    </xf>
    <xf borderId="6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vertical="bottom"/>
    </xf>
    <xf borderId="6" fillId="12" fontId="3" numFmtId="0" xfId="0" applyAlignment="1" applyBorder="1" applyFont="1">
      <alignment horizontal="center" vertical="bottom"/>
    </xf>
    <xf borderId="6" fillId="12" fontId="3" numFmtId="0" xfId="0" applyAlignment="1" applyBorder="1" applyFont="1">
      <alignment horizontal="center" vertical="bottom"/>
    </xf>
    <xf borderId="11" fillId="12" fontId="6" numFmtId="0" xfId="0" applyAlignment="1" applyBorder="1" applyFont="1">
      <alignment horizontal="center" vertical="bottom"/>
    </xf>
    <xf borderId="11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8">
    <tableStyle count="2" pivot="0" name="Sunday-style">
      <tableStyleElement dxfId="9" type="firstRowStripe"/>
      <tableStyleElement dxfId="10" type="secondRowStripe"/>
    </tableStyle>
    <tableStyle count="2" pivot="0" name="Monday-style">
      <tableStyleElement dxfId="9" type="firstRowStripe"/>
      <tableStyleElement dxfId="10" type="secondRowStripe"/>
    </tableStyle>
    <tableStyle count="2" pivot="0" name="Tuesday-style">
      <tableStyleElement dxfId="9" type="firstRowStripe"/>
      <tableStyleElement dxfId="10" type="secondRowStripe"/>
    </tableStyle>
    <tableStyle count="2" pivot="0" name="Wednesday-style">
      <tableStyleElement dxfId="9" type="firstRowStripe"/>
      <tableStyleElement dxfId="10" type="secondRowStripe"/>
    </tableStyle>
    <tableStyle count="2" pivot="0" name="Thursday-style">
      <tableStyleElement dxfId="9" type="firstRowStripe"/>
      <tableStyleElement dxfId="10" type="secondRowStripe"/>
    </tableStyle>
    <tableStyle count="2" pivot="0" name="Information-style">
      <tableStyleElement dxfId="11" type="firstRowStripe"/>
      <tableStyleElement dxfId="9" type="secondRowStripe"/>
    </tableStyle>
    <tableStyle count="2" pivot="0" name="Information-style 2">
      <tableStyleElement dxfId="11" type="firstRowStripe"/>
      <tableStyleElement dxfId="9" type="secondRowStripe"/>
    </tableStyle>
    <tableStyle count="2" pivot="0" name="1st Sem-style"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9:J49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unday-style" showColumnStripes="0" showFirstColumn="1" showLastColumn="1" showRowStripes="1"/>
</table>
</file>

<file path=xl/tables/table2.xml><?xml version="1.0" encoding="utf-8"?>
<table xmlns="http://schemas.openxmlformats.org/spreadsheetml/2006/main" headerRowCount="0" ref="D50:J5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onday-style" showColumnStripes="0" showFirstColumn="1" showLastColumn="1" showRowStripes="1"/>
</table>
</file>

<file path=xl/tables/table3.xml><?xml version="1.0" encoding="utf-8"?>
<table xmlns="http://schemas.openxmlformats.org/spreadsheetml/2006/main" headerRowCount="0" ref="D50:J50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uesday-style" showColumnStripes="0" showFirstColumn="1" showLastColumn="1" showRowStripes="1"/>
</table>
</file>

<file path=xl/tables/table4.xml><?xml version="1.0" encoding="utf-8"?>
<table xmlns="http://schemas.openxmlformats.org/spreadsheetml/2006/main" headerRowCount="0" ref="D49:J49" displayName="Table_4" 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ednesday-style" showColumnStripes="0" showFirstColumn="1" showLastColumn="1" showRowStripes="1"/>
</table>
</file>

<file path=xl/tables/table5.xml><?xml version="1.0" encoding="utf-8"?>
<table xmlns="http://schemas.openxmlformats.org/spreadsheetml/2006/main" headerRowCount="0" ref="D51:J51" displayName="Table_5" 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hursday-style" showColumnStripes="0" showFirstColumn="1" showLastColumn="1" showRowStripes="1"/>
</table>
</file>

<file path=xl/tables/table6.xml><?xml version="1.0" encoding="utf-8"?>
<table xmlns="http://schemas.openxmlformats.org/spreadsheetml/2006/main" headerRowCount="0" ref="B76:B83" displayName="Table_6" name="Table_6" id="6">
  <tableColumns count="1">
    <tableColumn name="Column1" id="1"/>
  </tableColumns>
  <tableStyleInfo name="Information-style" showColumnStripes="0" showFirstColumn="1" showLastColumn="1" showRowStripes="1"/>
</table>
</file>

<file path=xl/tables/table7.xml><?xml version="1.0" encoding="utf-8"?>
<table xmlns="http://schemas.openxmlformats.org/spreadsheetml/2006/main" headerRowCount="0" ref="C76:C83" displayName="Table_7" name="Table_7" id="7">
  <tableColumns count="1">
    <tableColumn name="Column1" id="1"/>
  </tableColumns>
  <tableStyleInfo name="Information-style 2" showColumnStripes="0" showFirstColumn="1" showLastColumn="1" showRowStripes="1"/>
</table>
</file>

<file path=xl/tables/table8.xml><?xml version="1.0" encoding="utf-8"?>
<table xmlns="http://schemas.openxmlformats.org/spreadsheetml/2006/main" headerRowCount="0" ref="D2:I7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1st Se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6.75"/>
    <col customWidth="1" min="2" max="2" width="8.75"/>
    <col customWidth="1" min="3" max="3" width="9.75"/>
    <col customWidth="1" min="4" max="4" width="30.0"/>
    <col customWidth="1" min="5" max="5" width="28.88"/>
    <col customWidth="1" min="6" max="6" width="33.13"/>
    <col customWidth="1" min="7" max="9" width="29.5"/>
    <col customWidth="1" min="10" max="10" width="27.25"/>
  </cols>
  <sheetData>
    <row r="1">
      <c r="A1" s="1"/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6"/>
      <c r="C2" s="6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8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10</v>
      </c>
      <c r="B3" s="10" t="s">
        <v>11</v>
      </c>
      <c r="C3" s="11" t="s">
        <v>12</v>
      </c>
      <c r="D3" s="12"/>
      <c r="E3" s="13"/>
      <c r="F3" s="13"/>
      <c r="G3" s="14"/>
      <c r="H3" s="15" t="s">
        <v>13</v>
      </c>
      <c r="I3" s="16" t="s">
        <v>14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8"/>
      <c r="B4" s="18"/>
      <c r="C4" s="11" t="s">
        <v>15</v>
      </c>
      <c r="D4" s="19"/>
      <c r="E4" s="16" t="s">
        <v>16</v>
      </c>
      <c r="F4" s="20" t="s">
        <v>17</v>
      </c>
      <c r="G4" s="21"/>
      <c r="H4" s="22"/>
      <c r="I4" s="20" t="s">
        <v>18</v>
      </c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8"/>
      <c r="B5" s="6"/>
      <c r="C5" s="11" t="s">
        <v>19</v>
      </c>
      <c r="D5" s="15" t="s">
        <v>20</v>
      </c>
      <c r="E5" s="23" t="s">
        <v>21</v>
      </c>
      <c r="F5" s="16" t="s">
        <v>16</v>
      </c>
      <c r="G5" s="24"/>
      <c r="H5" s="17"/>
      <c r="I5" s="25"/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8"/>
      <c r="B6" s="26" t="s">
        <v>22</v>
      </c>
      <c r="C6" s="27" t="s">
        <v>12</v>
      </c>
      <c r="D6" s="28"/>
      <c r="E6" s="28"/>
      <c r="F6" s="28"/>
      <c r="G6" s="18"/>
      <c r="H6" s="29" t="s">
        <v>23</v>
      </c>
      <c r="I6" s="27" t="s">
        <v>24</v>
      </c>
      <c r="J6" s="29" t="s">
        <v>25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/>
      <c r="B7" s="18"/>
      <c r="C7" s="27" t="s">
        <v>15</v>
      </c>
      <c r="D7" s="27"/>
      <c r="E7" s="30"/>
      <c r="F7" s="27" t="s">
        <v>26</v>
      </c>
      <c r="G7" s="18"/>
      <c r="H7" s="27" t="s">
        <v>27</v>
      </c>
      <c r="I7" s="27" t="s">
        <v>28</v>
      </c>
      <c r="J7" s="3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8"/>
      <c r="B8" s="18"/>
      <c r="C8" s="27" t="s">
        <v>19</v>
      </c>
      <c r="D8" s="27" t="s">
        <v>29</v>
      </c>
      <c r="E8" s="27" t="s">
        <v>30</v>
      </c>
      <c r="F8" s="27" t="s">
        <v>31</v>
      </c>
      <c r="G8" s="18"/>
      <c r="H8" s="28"/>
      <c r="I8" s="27"/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8"/>
      <c r="B9" s="18"/>
      <c r="C9" s="27" t="s">
        <v>32</v>
      </c>
      <c r="D9" s="27" t="s">
        <v>33</v>
      </c>
      <c r="E9" s="27" t="s">
        <v>34</v>
      </c>
      <c r="F9" s="27" t="s">
        <v>35</v>
      </c>
      <c r="G9" s="18"/>
      <c r="H9" s="28"/>
      <c r="I9" s="30"/>
      <c r="J9" s="3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/>
      <c r="B10" s="18"/>
      <c r="C10" s="27" t="s">
        <v>36</v>
      </c>
      <c r="D10" s="31" t="s">
        <v>37</v>
      </c>
      <c r="E10" s="27" t="s">
        <v>38</v>
      </c>
      <c r="F10" s="30"/>
      <c r="G10" s="18"/>
      <c r="H10" s="32" t="s">
        <v>39</v>
      </c>
      <c r="I10" s="27"/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/>
      <c r="B11" s="18"/>
      <c r="C11" s="27" t="s">
        <v>40</v>
      </c>
      <c r="D11" s="28"/>
      <c r="E11" s="28"/>
      <c r="F11" s="27" t="s">
        <v>41</v>
      </c>
      <c r="G11" s="18"/>
      <c r="H11" s="27" t="s">
        <v>42</v>
      </c>
      <c r="I11" s="27" t="s">
        <v>43</v>
      </c>
      <c r="J11" s="3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8"/>
      <c r="B12" s="6"/>
      <c r="C12" s="27" t="s">
        <v>44</v>
      </c>
      <c r="D12" s="33" t="s">
        <v>45</v>
      </c>
      <c r="E12" s="27" t="s">
        <v>46</v>
      </c>
      <c r="F12" s="27" t="s">
        <v>47</v>
      </c>
      <c r="G12" s="18"/>
      <c r="H12" s="28"/>
      <c r="I12" s="27"/>
      <c r="J12" s="3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8"/>
      <c r="B13" s="10" t="s">
        <v>48</v>
      </c>
      <c r="C13" s="11" t="s">
        <v>12</v>
      </c>
      <c r="D13" s="11" t="s">
        <v>49</v>
      </c>
      <c r="E13" s="11" t="s">
        <v>50</v>
      </c>
      <c r="F13" s="28"/>
      <c r="G13" s="18"/>
      <c r="H13" s="11" t="s">
        <v>51</v>
      </c>
      <c r="I13" s="34"/>
      <c r="J13" s="3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8"/>
      <c r="B14" s="18"/>
      <c r="C14" s="11" t="s">
        <v>15</v>
      </c>
      <c r="D14" s="11" t="s">
        <v>52</v>
      </c>
      <c r="E14" s="32" t="s">
        <v>53</v>
      </c>
      <c r="F14" s="11" t="s">
        <v>54</v>
      </c>
      <c r="G14" s="18"/>
      <c r="H14" s="28"/>
      <c r="I14" s="28"/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8"/>
      <c r="B15" s="18"/>
      <c r="C15" s="11" t="s">
        <v>19</v>
      </c>
      <c r="D15" s="11"/>
      <c r="E15" s="11" t="s">
        <v>55</v>
      </c>
      <c r="F15" s="11" t="s">
        <v>56</v>
      </c>
      <c r="G15" s="18"/>
      <c r="H15" s="11" t="s">
        <v>57</v>
      </c>
      <c r="I15" s="28"/>
      <c r="J15" s="3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/>
      <c r="B16" s="18"/>
      <c r="C16" s="11" t="s">
        <v>32</v>
      </c>
      <c r="D16" s="28"/>
      <c r="E16" s="28"/>
      <c r="F16" s="11" t="s">
        <v>58</v>
      </c>
      <c r="G16" s="18"/>
      <c r="H16" s="11" t="s">
        <v>57</v>
      </c>
      <c r="I16" s="11" t="s">
        <v>59</v>
      </c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8"/>
      <c r="B17" s="6"/>
      <c r="C17" s="11" t="s">
        <v>36</v>
      </c>
      <c r="D17" s="32" t="s">
        <v>60</v>
      </c>
      <c r="F17" s="11" t="s">
        <v>57</v>
      </c>
      <c r="G17" s="18"/>
      <c r="H17" s="35" t="s">
        <v>61</v>
      </c>
      <c r="I17" s="4"/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8"/>
      <c r="B18" s="26" t="s">
        <v>62</v>
      </c>
      <c r="C18" s="27" t="s">
        <v>12</v>
      </c>
      <c r="D18" s="34"/>
      <c r="E18" s="28"/>
      <c r="F18" s="28"/>
      <c r="G18" s="18"/>
      <c r="H18" s="27" t="s">
        <v>63</v>
      </c>
      <c r="I18" s="36" t="s">
        <v>64</v>
      </c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8"/>
      <c r="B19" s="18"/>
      <c r="C19" s="27" t="s">
        <v>15</v>
      </c>
      <c r="D19" s="34"/>
      <c r="E19" s="27"/>
      <c r="F19" s="27" t="s">
        <v>65</v>
      </c>
      <c r="G19" s="18"/>
      <c r="H19" s="36" t="s">
        <v>66</v>
      </c>
      <c r="I19" s="37" t="s">
        <v>67</v>
      </c>
      <c r="J19" s="2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8"/>
      <c r="B20" s="18"/>
      <c r="C20" s="27" t="s">
        <v>19</v>
      </c>
      <c r="D20" s="34"/>
      <c r="E20" s="30"/>
      <c r="F20" s="28"/>
      <c r="G20" s="18"/>
      <c r="H20" s="31" t="s">
        <v>68</v>
      </c>
      <c r="I20" s="37" t="s">
        <v>69</v>
      </c>
      <c r="J20" s="3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/>
      <c r="B21" s="18"/>
      <c r="C21" s="27" t="s">
        <v>32</v>
      </c>
      <c r="D21" s="34"/>
      <c r="E21" s="31" t="s">
        <v>70</v>
      </c>
      <c r="F21" s="30"/>
      <c r="G21" s="18"/>
      <c r="H21" s="27" t="s">
        <v>71</v>
      </c>
      <c r="I21" s="38" t="s">
        <v>72</v>
      </c>
      <c r="J21" s="3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/>
      <c r="B22" s="18"/>
      <c r="C22" s="27" t="s">
        <v>36</v>
      </c>
      <c r="D22" s="34"/>
      <c r="E22" s="36" t="s">
        <v>73</v>
      </c>
      <c r="F22" s="28"/>
      <c r="G22" s="18"/>
      <c r="H22" s="27" t="s">
        <v>74</v>
      </c>
      <c r="I22" s="39" t="s">
        <v>75</v>
      </c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/>
      <c r="B23" s="18"/>
      <c r="C23" s="27" t="s">
        <v>40</v>
      </c>
      <c r="E23" s="40"/>
      <c r="F23" s="28"/>
      <c r="G23" s="18"/>
      <c r="H23" s="36" t="s">
        <v>76</v>
      </c>
      <c r="I23" s="36" t="s">
        <v>77</v>
      </c>
      <c r="J23" s="41" t="s">
        <v>78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8"/>
      <c r="B24" s="18"/>
      <c r="C24" s="27" t="s">
        <v>44</v>
      </c>
      <c r="D24" s="42" t="s">
        <v>79</v>
      </c>
      <c r="E24" s="28"/>
      <c r="F24" s="43" t="s">
        <v>80</v>
      </c>
      <c r="G24" s="18"/>
      <c r="H24" s="27" t="s">
        <v>81</v>
      </c>
      <c r="I24" s="28"/>
      <c r="J24" s="3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8"/>
      <c r="B25" s="6"/>
      <c r="C25" s="27" t="s">
        <v>82</v>
      </c>
      <c r="D25" s="23" t="s">
        <v>83</v>
      </c>
      <c r="E25" s="44" t="s">
        <v>84</v>
      </c>
      <c r="F25" s="45" t="s">
        <v>80</v>
      </c>
      <c r="G25" s="18"/>
      <c r="I25" s="30"/>
      <c r="J25" s="3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8"/>
      <c r="B26" s="10" t="s">
        <v>85</v>
      </c>
      <c r="C26" s="11" t="s">
        <v>12</v>
      </c>
      <c r="D26" s="11" t="s">
        <v>86</v>
      </c>
      <c r="E26" s="27" t="s">
        <v>87</v>
      </c>
      <c r="F26" s="46" t="s">
        <v>88</v>
      </c>
      <c r="G26" s="18"/>
      <c r="H26" s="47"/>
      <c r="I26" s="28"/>
      <c r="J26" s="3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8"/>
      <c r="B27" s="18"/>
      <c r="C27" s="11" t="s">
        <v>15</v>
      </c>
      <c r="D27" s="32" t="s">
        <v>89</v>
      </c>
      <c r="E27" s="11" t="s">
        <v>90</v>
      </c>
      <c r="F27" s="11" t="s">
        <v>91</v>
      </c>
      <c r="G27" s="18"/>
      <c r="H27" s="34"/>
      <c r="I27" s="34"/>
      <c r="J27" s="3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/>
      <c r="B28" s="6"/>
      <c r="C28" s="11" t="s">
        <v>19</v>
      </c>
      <c r="D28" s="28"/>
      <c r="E28" s="48"/>
      <c r="F28" s="28"/>
      <c r="G28" s="18"/>
      <c r="H28" s="11" t="s">
        <v>92</v>
      </c>
      <c r="I28" s="11" t="s">
        <v>93</v>
      </c>
      <c r="J28" s="2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8"/>
      <c r="B29" s="26" t="s">
        <v>94</v>
      </c>
      <c r="C29" s="27" t="s">
        <v>12</v>
      </c>
      <c r="D29" s="27" t="s">
        <v>95</v>
      </c>
      <c r="E29" s="27" t="s">
        <v>96</v>
      </c>
      <c r="G29" s="18"/>
      <c r="H29" s="45" t="s">
        <v>97</v>
      </c>
      <c r="I29" s="27"/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8"/>
      <c r="B30" s="18"/>
      <c r="C30" s="27" t="s">
        <v>15</v>
      </c>
      <c r="D30" s="30"/>
      <c r="E30" s="28"/>
      <c r="F30" s="28"/>
      <c r="G30" s="18"/>
      <c r="H30" s="45" t="s">
        <v>97</v>
      </c>
      <c r="I30" s="31" t="s">
        <v>98</v>
      </c>
      <c r="J30" s="2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8"/>
      <c r="B31" s="18"/>
      <c r="C31" s="27" t="s">
        <v>19</v>
      </c>
      <c r="D31" s="28"/>
      <c r="E31" s="30"/>
      <c r="F31" s="32" t="s">
        <v>99</v>
      </c>
      <c r="G31" s="18"/>
      <c r="H31" s="27" t="s">
        <v>100</v>
      </c>
      <c r="I31" s="27" t="s">
        <v>101</v>
      </c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8"/>
      <c r="B32" s="18"/>
      <c r="C32" s="27" t="s">
        <v>32</v>
      </c>
      <c r="D32" s="27" t="s">
        <v>102</v>
      </c>
      <c r="E32" s="27" t="s">
        <v>103</v>
      </c>
      <c r="F32" s="49" t="s">
        <v>104</v>
      </c>
      <c r="G32" s="18"/>
      <c r="H32" s="28"/>
      <c r="I32" s="28"/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8"/>
      <c r="B33" s="18"/>
      <c r="C33" s="27" t="s">
        <v>36</v>
      </c>
      <c r="D33" s="32" t="s">
        <v>105</v>
      </c>
      <c r="E33" s="28"/>
      <c r="F33" s="28"/>
      <c r="G33" s="18"/>
      <c r="H33" s="48" t="s">
        <v>106</v>
      </c>
      <c r="J33" s="2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8"/>
      <c r="B34" s="6"/>
      <c r="C34" s="27" t="s">
        <v>40</v>
      </c>
      <c r="D34" s="27" t="s">
        <v>107</v>
      </c>
      <c r="E34" s="31" t="s">
        <v>108</v>
      </c>
      <c r="F34" s="27" t="s">
        <v>109</v>
      </c>
      <c r="G34" s="18"/>
      <c r="H34" s="27"/>
      <c r="I34" s="27"/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8"/>
      <c r="B35" s="10" t="s">
        <v>110</v>
      </c>
      <c r="C35" s="11" t="s">
        <v>12</v>
      </c>
      <c r="D35" s="11" t="s">
        <v>111</v>
      </c>
      <c r="E35" s="11" t="s">
        <v>112</v>
      </c>
      <c r="F35" s="11" t="s">
        <v>113</v>
      </c>
      <c r="G35" s="18"/>
      <c r="H35" s="34"/>
      <c r="I35" s="34"/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8"/>
      <c r="B36" s="18"/>
      <c r="C36" s="11" t="s">
        <v>15</v>
      </c>
      <c r="D36" s="11" t="s">
        <v>114</v>
      </c>
      <c r="E36" s="11" t="s">
        <v>115</v>
      </c>
      <c r="F36" s="28"/>
      <c r="G36" s="18"/>
      <c r="H36" s="11" t="s">
        <v>116</v>
      </c>
      <c r="I36" s="28"/>
      <c r="J36" s="3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8"/>
      <c r="B37" s="6"/>
      <c r="C37" s="11" t="s">
        <v>19</v>
      </c>
      <c r="D37" s="28"/>
      <c r="E37" s="48" t="s">
        <v>117</v>
      </c>
      <c r="F37" s="28"/>
      <c r="G37" s="18"/>
      <c r="H37" s="16" t="s">
        <v>118</v>
      </c>
      <c r="I37" s="11" t="s">
        <v>119</v>
      </c>
      <c r="J37" s="3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8"/>
      <c r="B38" s="26" t="s">
        <v>120</v>
      </c>
      <c r="C38" s="27" t="s">
        <v>12</v>
      </c>
      <c r="D38" s="31" t="s">
        <v>121</v>
      </c>
      <c r="E38" s="27" t="s">
        <v>122</v>
      </c>
      <c r="F38" s="27" t="s">
        <v>123</v>
      </c>
      <c r="G38" s="18"/>
      <c r="H38" s="30"/>
      <c r="I38" s="30"/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8"/>
      <c r="B39" s="18"/>
      <c r="C39" s="27" t="s">
        <v>15</v>
      </c>
      <c r="D39" s="27" t="s">
        <v>124</v>
      </c>
      <c r="E39" s="27" t="s">
        <v>125</v>
      </c>
      <c r="F39" s="31" t="s">
        <v>126</v>
      </c>
      <c r="G39" s="18"/>
      <c r="H39" s="30"/>
      <c r="I39" s="30"/>
      <c r="J39" s="3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8"/>
      <c r="B40" s="18"/>
      <c r="C40" s="27" t="s">
        <v>19</v>
      </c>
      <c r="D40" s="27" t="s">
        <v>127</v>
      </c>
      <c r="E40" s="27" t="s">
        <v>128</v>
      </c>
      <c r="F40" s="32" t="s">
        <v>129</v>
      </c>
      <c r="G40" s="18"/>
      <c r="H40" s="30"/>
      <c r="I40" s="30"/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8"/>
      <c r="B41" s="18"/>
      <c r="C41" s="50" t="s">
        <v>32</v>
      </c>
      <c r="D41" s="28"/>
      <c r="E41" s="51" t="s">
        <v>130</v>
      </c>
      <c r="G41" s="18"/>
      <c r="H41" s="31" t="s">
        <v>131</v>
      </c>
      <c r="I41" s="50" t="s">
        <v>132</v>
      </c>
      <c r="J41" s="5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/>
      <c r="B42" s="6"/>
      <c r="C42" s="50" t="s">
        <v>36</v>
      </c>
      <c r="D42" s="28"/>
      <c r="E42" s="31" t="s">
        <v>133</v>
      </c>
      <c r="F42" s="28"/>
      <c r="G42" s="18"/>
      <c r="H42" s="48" t="s">
        <v>127</v>
      </c>
      <c r="I42" s="50" t="s">
        <v>134</v>
      </c>
      <c r="J42" s="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8"/>
      <c r="B43" s="11" t="s">
        <v>135</v>
      </c>
      <c r="C43" s="11" t="s">
        <v>12</v>
      </c>
      <c r="E43" s="28"/>
      <c r="F43" s="11" t="s">
        <v>136</v>
      </c>
      <c r="G43" s="18"/>
      <c r="H43" s="11" t="s">
        <v>137</v>
      </c>
      <c r="I43" s="11" t="s">
        <v>138</v>
      </c>
      <c r="J43" s="3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8"/>
      <c r="B44" s="27" t="s">
        <v>139</v>
      </c>
      <c r="C44" s="27" t="s">
        <v>12</v>
      </c>
      <c r="D44" s="27" t="s">
        <v>140</v>
      </c>
      <c r="E44" s="27" t="s">
        <v>141</v>
      </c>
      <c r="F44" s="53" t="s">
        <v>142</v>
      </c>
      <c r="G44" s="18"/>
      <c r="H44" s="27"/>
      <c r="I44" s="30"/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/>
      <c r="B45" s="27"/>
      <c r="C45" s="54" t="s">
        <v>143</v>
      </c>
      <c r="D45" s="54" t="s">
        <v>144</v>
      </c>
      <c r="E45" s="54"/>
      <c r="F45" s="54"/>
      <c r="G45" s="6"/>
      <c r="H45" s="54"/>
      <c r="I45" s="54" t="s">
        <v>145</v>
      </c>
      <c r="J45" s="5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6" t="s">
        <v>146</v>
      </c>
      <c r="D48" s="57" t="s">
        <v>147</v>
      </c>
      <c r="E48" s="3"/>
      <c r="F48" s="3"/>
      <c r="G48" s="3"/>
      <c r="H48" s="3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6"/>
      <c r="D49" s="58" t="s">
        <v>148</v>
      </c>
      <c r="E49" s="58" t="s">
        <v>149</v>
      </c>
      <c r="F49" s="58" t="s">
        <v>150</v>
      </c>
      <c r="G49" s="58"/>
      <c r="H49" s="58" t="s">
        <v>151</v>
      </c>
      <c r="I49" s="58" t="s">
        <v>152</v>
      </c>
      <c r="J49" s="58" t="s">
        <v>153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30">
        <v>311.0</v>
      </c>
      <c r="D50" s="30" t="str">
        <f>IFERROR(__xludf.DUMMYFUNCTION("IFS(SUM(ARRAYFORMULA(IF(REGEXMATCH(D3:D45, ""\(311\)""), 1, 0))) = 1, ""Not Available"", SUM(ARRAYFORMULA(IF(REGEXMATCH(D3:D45, ""\(311\)""), 1, 0))) = 0, ""Available"", SUM(ARRAYFORMULA(IF(REGEXMATCH(D3:D45, ""\(311\)""), 1, 0))) &gt;= 2, ""Overlapped"")"),"Not Available")</f>
        <v>Not Available</v>
      </c>
      <c r="E50" s="30" t="str">
        <f>IFERROR(__xludf.DUMMYFUNCTION("IFS(SUM(ARRAYFORMULA(IF(REGEXMATCH(E3:E45, ""\(311\)""), 1, 0))) = 1, ""Not Available"", SUM(ARRAYFORMULA(IF(REGEXMATCH(E3:E45, ""\(311\)""), 1, 0))) = 0, ""Available"", SUM(ARRAYFORMULA(IF(REGEXMATCH(E3:E45, ""\(311\)""), 1, 0))) &gt;= 2, ""Overlapped"")"),"Not Available")</f>
        <v>Not Available</v>
      </c>
      <c r="F50" s="30" t="str">
        <f>IFERROR(__xludf.DUMMYFUNCTION("IFS(SUM(ARRAYFORMULA(IF(REGEXMATCH(F3:F45, ""\(311\)""), 1, 0))) = 1, ""Not Available"", SUM(ARRAYFORMULA(IF(REGEXMATCH(F3:F45, ""\(311\)""), 1, 0))) = 0, ""Available"", SUM(ARRAYFORMULA(IF(REGEXMATCH(F3:F45, ""\(311\)""), 1, 0))) &gt;= 2, ""Overlapped"")"),"Not Available")</f>
        <v>Not Available</v>
      </c>
      <c r="G50" s="30"/>
      <c r="H50" s="30" t="str">
        <f>IFERROR(__xludf.DUMMYFUNCTION("IFS(SUM(ARRAYFORMULA(IF(REGEXMATCH(H3:H45, ""\(311\)""), 1, 0))) = 1, ""Not Available"", SUM(ARRAYFORMULA(IF(REGEXMATCH(H3:H45, ""\(311\)""), 1, 0))) = 0, ""Available"", SUM(ARRAYFORMULA(IF(REGEXMATCH(H3:H45, ""\(311\)""), 1, 0))) &gt;= 2, ""Overlapped"")"),"Not Available")</f>
        <v>Not Available</v>
      </c>
      <c r="I50" s="30" t="str">
        <f>IFERROR(__xludf.DUMMYFUNCTION("IFS(SUM(ARRAYFORMULA(IF(REGEXMATCH(I3:I45, ""\(311\)""), 1, 0))) = 1, ""Not Available"", SUM(ARRAYFORMULA(IF(REGEXMATCH(I3:I45, ""\(311\)""), 1, 0))) = 0, ""Available"", SUM(ARRAYFORMULA(IF(REGEXMATCH(I3:I45, ""\(311\)""), 1, 0))) &gt;= 2, ""Overlapped"")"),"Not Available")</f>
        <v>Not Available</v>
      </c>
      <c r="J50" s="30" t="str">
        <f>IFERROR(__xludf.DUMMYFUNCTION("IFS(SUM(ARRAYFORMULA(IF(REGEXMATCH(J3:J45, ""\(311\)""), 1, 0))) = 1, ""Not Available"", SUM(ARRAYFORMULA(IF(REGEXMATCH(J3:J45, ""\(311\)""), 1, 0))) = 0, ""Available"", SUM(ARRAYFORMULA(IF(REGEXMATCH(J3:J45, ""\(311\)""), 1, 0))) &gt;= 2, ""Overlapped"")"),"Available")</f>
        <v>Available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30">
        <v>313.0</v>
      </c>
      <c r="D51" s="30" t="str">
        <f>IFERROR(__xludf.DUMMYFUNCTION("IFS(SUM(ARRAYFORMULA(IF(REGEXMATCH(D3:D45, ""\(313\)""), 1, 0))) = 1, ""Not Available"", SUM(ARRAYFORMULA(IF(REGEXMATCH(D3:D45, ""\(313\)""), 1, 0))) = 0, ""Available"", SUM(ARRAYFORMULA(IF(REGEXMATCH(D3:D45, ""\(313\)""), 1, 0))) &gt;= 2, ""Overlapped"")"),"Not Available")</f>
        <v>Not Available</v>
      </c>
      <c r="E51" s="30" t="str">
        <f>IFERROR(__xludf.DUMMYFUNCTION("IFS(SUM(ARRAYFORMULA(IF(REGEXMATCH(E3:E45, ""\(313\)""), 1, 0))) = 1, ""Not Available"", SUM(ARRAYFORMULA(IF(REGEXMATCH(E3:E45, ""\(313\)""), 1, 0))) = 0, ""Available"", SUM(ARRAYFORMULA(IF(REGEXMATCH(E3:E45, ""\(313\)""), 1, 0))) &gt;= 2, ""Overlapped"")"),"Not Available")</f>
        <v>Not Available</v>
      </c>
      <c r="F51" s="30" t="str">
        <f>IFERROR(__xludf.DUMMYFUNCTION("IFS(SUM(ARRAYFORMULA(IF(REGEXMATCH(F3:F45, ""\(313\)""), 1, 0))) = 1, ""Not Available"", SUM(ARRAYFORMULA(IF(REGEXMATCH(F3:F45, ""\(313\)""), 1, 0))) = 0, ""Available"", SUM(ARRAYFORMULA(IF(REGEXMATCH(F3:F45, ""\(313\)""), 1, 0))) &gt;= 2, ""Overlapped"")"),"Not Available")</f>
        <v>Not Available</v>
      </c>
      <c r="G51" s="30"/>
      <c r="H51" s="30" t="str">
        <f>IFERROR(__xludf.DUMMYFUNCTION("IFS(SUM(ARRAYFORMULA(IF(REGEXMATCH(H3:H45, ""\(313\)""), 1, 0))) = 1, ""Not Available"", SUM(ARRAYFORMULA(IF(REGEXMATCH(H3:H45, ""\(313\)""), 1, 0))) = 0, ""Available"", SUM(ARRAYFORMULA(IF(REGEXMATCH(H3:H45, ""\(313\)""), 1, 0))) &gt;= 2, ""Overlapped"")"),"Not Available")</f>
        <v>Not Available</v>
      </c>
      <c r="I51" s="30" t="str">
        <f>IFERROR(__xludf.DUMMYFUNCTION("IFS(SUM(ARRAYFORMULA(IF(REGEXMATCH(I3:I45, ""\(313\)""), 1, 0))) = 1, ""Not Available"", SUM(ARRAYFORMULA(IF(REGEXMATCH(I3:I45, ""\(313\)""), 1, 0))) = 0, ""Available"", SUM(ARRAYFORMULA(IF(REGEXMATCH(I3:I45, ""\(313\)""), 1, 0))) &gt;= 2, ""Overlapped"")"),"Not Available")</f>
        <v>Not Available</v>
      </c>
      <c r="J51" s="30" t="str">
        <f>IFERROR(__xludf.DUMMYFUNCTION("IFS(SUM(ARRAYFORMULA(IF(REGEXMATCH(J3:J45, ""\(313\)""), 1, 0))) = 1, ""Not Available"", SUM(ARRAYFORMULA(IF(REGEXMATCH(J3:J45, ""\(313\)""), 1, 0))) = 0, ""Available"", SUM(ARRAYFORMULA(IF(REGEXMATCH(J3:J45, ""\(313\)""), 1, 0))) &gt;= 2, ""Overlapped"")"),"Available")</f>
        <v>Available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30">
        <v>314.0</v>
      </c>
      <c r="D52" s="30" t="str">
        <f>IFERROR(__xludf.DUMMYFUNCTION("IFS(SUM(ARRAYFORMULA(IF(REGEXMATCH(D3:D45, ""\(314\)""), 1, 0))) = 1, ""Not Available"", SUM(ARRAYFORMULA(IF(REGEXMATCH(D3:D45, ""\(314\)""), 1, 0))) = 0, ""Available"", SUM(ARRAYFORMULA(IF(REGEXMATCH(D3:D45, ""\(314\)""), 1, 0))) &gt;= 2, ""Overlapped"")"),"Not Available")</f>
        <v>Not Available</v>
      </c>
      <c r="E52" s="30" t="str">
        <f>IFERROR(__xludf.DUMMYFUNCTION("IFS(SUM(ARRAYFORMULA(IF(REGEXMATCH(E3:E45, ""\(314\)""), 1, 0))) = 1, ""Not Available"", SUM(ARRAYFORMULA(IF(REGEXMATCH(E3:E45, ""\(314\)""), 1, 0))) = 0, ""Available"", SUM(ARRAYFORMULA(IF(REGEXMATCH(E3:E45, ""\(314\)""), 1, 0))) &gt;= 2, ""Overlapped"")"),"Not Available")</f>
        <v>Not Available</v>
      </c>
      <c r="F52" s="30" t="str">
        <f>IFERROR(__xludf.DUMMYFUNCTION("IFS(SUM(ARRAYFORMULA(IF(REGEXMATCH(F3:F45, ""\(314\)""), 1, 0))) = 1, ""Not Available"", SUM(ARRAYFORMULA(IF(REGEXMATCH(F3:F45, ""\(314\)""), 1, 0))) = 0, ""Available"", SUM(ARRAYFORMULA(IF(REGEXMATCH(F3:F45, ""\(314\)""), 1, 0))) &gt;= 2, ""Overlapped"")"),"Not Available")</f>
        <v>Not Available</v>
      </c>
      <c r="G52" s="30"/>
      <c r="H52" s="30" t="str">
        <f>IFERROR(__xludf.DUMMYFUNCTION("IFS(SUM(ARRAYFORMULA(IF(REGEXMATCH(H3:H45, ""\(314\)""), 1, 0))) = 1, ""Not Available"", SUM(ARRAYFORMULA(IF(REGEXMATCH(H3:H45, ""\(314\)""), 1, 0))) = 0, ""Available"", SUM(ARRAYFORMULA(IF(REGEXMATCH(H3:H45, ""\(314\)""), 1, 0))) &gt;= 2, ""Overlapped"")"),"Not Available")</f>
        <v>Not Available</v>
      </c>
      <c r="I52" s="30" t="str">
        <f>IFERROR(__xludf.DUMMYFUNCTION("IFS(SUM(ARRAYFORMULA(IF(REGEXMATCH(I3:I45, ""\(314\)""), 1, 0))) = 1, ""Not Available"", SUM(ARRAYFORMULA(IF(REGEXMATCH(I3:I45, ""\(314\)""), 1, 0))) = 0, ""Available"", SUM(ARRAYFORMULA(IF(REGEXMATCH(I3:I45, ""\(314\)""), 1, 0))) &gt;= 2, ""Overlapped"")"),"Not Available")</f>
        <v>Not Available</v>
      </c>
      <c r="J52" s="30" t="str">
        <f>IFERROR(__xludf.DUMMYFUNCTION("IFS(SUM(ARRAYFORMULA(IF(REGEXMATCH(J3:J45, ""\(314\)""), 1, 0))) = 1, ""Not Available"", SUM(ARRAYFORMULA(IF(REGEXMATCH(J3:J45, ""\(314\)""), 1, 0))) = 0, ""Available"", SUM(ARRAYFORMULA(IF(REGEXMATCH(J3:J45, ""\(314\)""), 1, 0))) &gt;= 2, ""Overlapped"")"),"Available")</f>
        <v>Available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30">
        <v>408.0</v>
      </c>
      <c r="D53" s="30" t="str">
        <f>IFERROR(__xludf.DUMMYFUNCTION("IFS(SUM(ARRAYFORMULA(IF(REGEXMATCH(D3:D45, ""\(408\)""), 1, 0))) = 1, ""Not Available"", SUM(ARRAYFORMULA(IF(REGEXMATCH(D3:D45, ""\(408\)""), 1, 0))) = 0, ""Available"", SUM(ARRAYFORMULA(IF(REGEXMATCH(D3:D45, ""\(408\)""), 1, 0))) &gt;= 2, ""Overlapped"")"),"Not Available")</f>
        <v>Not Available</v>
      </c>
      <c r="E53" s="30" t="str">
        <f>IFERROR(__xludf.DUMMYFUNCTION("IFS(SUM(ARRAYFORMULA(IF(REGEXMATCH(E3:E45, ""\(408\)""), 1, 0))) = 1, ""Not Available"", SUM(ARRAYFORMULA(IF(REGEXMATCH(E3:E45, ""\(408\)""), 1, 0))) = 0, ""Available"", SUM(ARRAYFORMULA(IF(REGEXMATCH(E3:E45, ""\(408\)""), 1, 0))) &gt;= 2, ""Overlapped"")"),"Not Available")</f>
        <v>Not Available</v>
      </c>
      <c r="F53" s="30" t="str">
        <f>IFERROR(__xludf.DUMMYFUNCTION("IFS(SUM(ARRAYFORMULA(IF(REGEXMATCH(F3:F45, ""\(408\)""), 1, 0))) = 1, ""Not Available"", SUM(ARRAYFORMULA(IF(REGEXMATCH(F3:F45, ""\(408\)""), 1, 0))) = 0, ""Available"", SUM(ARRAYFORMULA(IF(REGEXMATCH(F3:F45, ""\(408\)""), 1, 0))) &gt;= 2, ""Overlapped"")"),"Not Available")</f>
        <v>Not Available</v>
      </c>
      <c r="G53" s="30"/>
      <c r="H53" s="30" t="str">
        <f>IFERROR(__xludf.DUMMYFUNCTION("IFS(SUM(ARRAYFORMULA(IF(REGEXMATCH(H3:H45, ""\(408\)""), 1, 0))) = 1, ""Not Available"", SUM(ARRAYFORMULA(IF(REGEXMATCH(H3:H45, ""\(408\)""), 1, 0))) = 0, ""Available"", SUM(ARRAYFORMULA(IF(REGEXMATCH(H3:H45, ""\(408\)""), 1, 0))) &gt;= 2, ""Overlapped"")"),"Not Available")</f>
        <v>Not Available</v>
      </c>
      <c r="I53" s="30" t="str">
        <f>IFERROR(__xludf.DUMMYFUNCTION("IFS(SUM(ARRAYFORMULA(IF(REGEXMATCH(I3:I45, ""\(408\)""), 1, 0))) = 1, ""Not Available"", SUM(ARRAYFORMULA(IF(REGEXMATCH(I3:I45, ""\(408\)""), 1, 0))) = 0, ""Available"", SUM(ARRAYFORMULA(IF(REGEXMATCH(I3:I45, ""\(408\)""), 1, 0))) &gt;= 2, ""Overlapped"")"),"Not Available")</f>
        <v>Not Available</v>
      </c>
      <c r="J53" s="30" t="str">
        <f>IFERROR(__xludf.DUMMYFUNCTION("IFS(SUM(ARRAYFORMULA(IF(REGEXMATCH(J3:J45, ""\(408\)""), 1, 0))) = 1, ""Not Available"", SUM(ARRAYFORMULA(IF(REGEXMATCH(J3:J45, ""\(408\)""), 1, 0))) = 0, ""Available"", SUM(ARRAYFORMULA(IF(REGEXMATCH(J3:J45, ""\(408\)""), 1, 0))) &gt;= 2, ""Overlapped"")"),"Available")</f>
        <v>Available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30">
        <v>411.0</v>
      </c>
      <c r="D54" s="30" t="str">
        <f>IFERROR(__xludf.DUMMYFUNCTION("IFS(SUM(ARRAYFORMULA(IF(REGEXMATCH(D3:D45, ""\(411\)""), 1, 0))) = 1, ""Not Available"", SUM(ARRAYFORMULA(IF(REGEXMATCH(D3:D45, ""\(411\)""), 1, 0))) = 0, ""Available"", SUM(ARRAYFORMULA(IF(REGEXMATCH(D3:D45, ""\(411\)""), 1, 0))) &gt;= 2, ""Overlapped"")"),"Not Available")</f>
        <v>Not Available</v>
      </c>
      <c r="E54" s="30" t="str">
        <f>IFERROR(__xludf.DUMMYFUNCTION("IFS(SUM(ARRAYFORMULA(IF(REGEXMATCH(E3:E45, ""\(411\)""), 1, 0))) = 1, ""Not Available"", SUM(ARRAYFORMULA(IF(REGEXMATCH(E3:E45, ""\(411\)""), 1, 0))) = 0, ""Available"", SUM(ARRAYFORMULA(IF(REGEXMATCH(E3:E45, ""\(411\)""), 1, 0))) &gt;= 2, ""Overlapped"")"),"Not Available")</f>
        <v>Not Available</v>
      </c>
      <c r="F54" s="30" t="str">
        <f>IFERROR(__xludf.DUMMYFUNCTION("IFS(SUM(ARRAYFORMULA(IF(REGEXMATCH(F3:F45, ""\(411\)""), 1, 0))) = 1, ""Not Available"", SUM(ARRAYFORMULA(IF(REGEXMATCH(F3:F45, ""\(411\)""), 1, 0))) = 0, ""Available"", SUM(ARRAYFORMULA(IF(REGEXMATCH(F3:F45, ""\(411\)""), 1, 0))) &gt;= 2, ""Overlapped"")"),"Not Available")</f>
        <v>Not Available</v>
      </c>
      <c r="G54" s="30"/>
      <c r="H54" s="30" t="str">
        <f>IFERROR(__xludf.DUMMYFUNCTION("IFS(SUM(ARRAYFORMULA(IF(REGEXMATCH(H3:H45, ""\(411\)""), 1, 0))) = 1, ""Not Available"", SUM(ARRAYFORMULA(IF(REGEXMATCH(H3:H45, ""\(411\)""), 1, 0))) = 0, ""Available"", SUM(ARRAYFORMULA(IF(REGEXMATCH(H3:H45, ""\(411\)""), 1, 0))) &gt;= 2, ""Overlapped"")"),"Not Available")</f>
        <v>Not Available</v>
      </c>
      <c r="I54" s="30" t="str">
        <f>IFERROR(__xludf.DUMMYFUNCTION("IFS(SUM(ARRAYFORMULA(IF(REGEXMATCH(I3:I45, ""\(411\)""), 1, 0))) = 1, ""Not Available"", SUM(ARRAYFORMULA(IF(REGEXMATCH(I3:I45, ""\(411\)""), 1, 0))) = 0, ""Available"", SUM(ARRAYFORMULA(IF(REGEXMATCH(I3:I45, ""\(411\)""), 1, 0))) &gt;= 2, ""Overlapped"")"),"Not Available")</f>
        <v>Not Available</v>
      </c>
      <c r="J54" s="30" t="str">
        <f>IFERROR(__xludf.DUMMYFUNCTION("IFS(SUM(ARRAYFORMULA(IF(REGEXMATCH(J3:J45, ""\(411\)""), 1, 0))) = 1, ""Not Available"", SUM(ARRAYFORMULA(IF(REGEXMATCH(J3:J45, ""\(411\)""), 1, 0))) = 0, ""Available"", SUM(ARRAYFORMULA(IF(REGEXMATCH(J3:J45, ""\(411\)""), 1, 0))) &gt;= 2, ""Overlapped"")"),"Available")</f>
        <v>Available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30">
        <v>412.0</v>
      </c>
      <c r="D55" s="30" t="str">
        <f>IFERROR(__xludf.DUMMYFUNCTION("IFS(SUM(ARRAYFORMULA(IF(REGEXMATCH(D3:D45, ""\(412\)""), 1, 0))) = 1, ""Not Available"", SUM(ARRAYFORMULA(IF(REGEXMATCH(D3:D45, ""\(412\)""), 1, 0))) = 0, ""Available"", SUM(ARRAYFORMULA(IF(REGEXMATCH(D3:D45, ""\(412\)""), 1, 0))) &gt;= 2, ""Overlapped"")"),"Not Available")</f>
        <v>Not Available</v>
      </c>
      <c r="E55" s="30" t="str">
        <f>IFERROR(__xludf.DUMMYFUNCTION("IFS(SUM(ARRAYFORMULA(IF(REGEXMATCH(E3:E45, ""\(412\)""), 1, 0))) = 1, ""Not Available"", SUM(ARRAYFORMULA(IF(REGEXMATCH(E3:E45, ""\(412\)""), 1, 0))) = 0, ""Available"", SUM(ARRAYFORMULA(IF(REGEXMATCH(E3:E45, ""\(412\)""), 1, 0))) &gt;= 2, ""Overlapped"")"),"Not Available")</f>
        <v>Not Available</v>
      </c>
      <c r="F55" s="30" t="str">
        <f>IFERROR(__xludf.DUMMYFUNCTION("IFS(SUM(ARRAYFORMULA(IF(REGEXMATCH(F3:F45, ""\(412\)""), 1, 0))) = 1, ""Not Available"", SUM(ARRAYFORMULA(IF(REGEXMATCH(F3:F45, ""\(412\)""), 1, 0))) = 0, ""Available"", SUM(ARRAYFORMULA(IF(REGEXMATCH(F3:F45, ""\(412\)""), 1, 0))) &gt;= 2, ""Overlapped"")"),"Not Available")</f>
        <v>Not Available</v>
      </c>
      <c r="G55" s="30"/>
      <c r="H55" s="30" t="str">
        <f>IFERROR(__xludf.DUMMYFUNCTION("IFS(SUM(ARRAYFORMULA(IF(REGEXMATCH(H3:H45, ""\(412\)""), 1, 0))) = 1, ""Not Available"", SUM(ARRAYFORMULA(IF(REGEXMATCH(H3:H45, ""\(412\)""), 1, 0))) = 0, ""Available"", SUM(ARRAYFORMULA(IF(REGEXMATCH(H3:H45, ""\(412\)""), 1, 0))) &gt;= 2, ""Overlapped"")"),"Not Available")</f>
        <v>Not Available</v>
      </c>
      <c r="I55" s="30" t="str">
        <f>IFERROR(__xludf.DUMMYFUNCTION("IFS(SUM(ARRAYFORMULA(IF(REGEXMATCH(I3:I45, ""\(412\)""), 1, 0))) = 1, ""Not Available"", SUM(ARRAYFORMULA(IF(REGEXMATCH(I3:I45, ""\(412\)""), 1, 0))) = 0, ""Available"", SUM(ARRAYFORMULA(IF(REGEXMATCH(I3:I45, ""\(412\)""), 1, 0))) &gt;= 2, ""Overlapped"")"),"Not Available")</f>
        <v>Not Available</v>
      </c>
      <c r="J55" s="30" t="str">
        <f>IFERROR(__xludf.DUMMYFUNCTION("IFS(SUM(ARRAYFORMULA(IF(REGEXMATCH(J3:J45, ""\(412\)""), 1, 0))) = 1, ""Not Available"", SUM(ARRAYFORMULA(IF(REGEXMATCH(J3:J45, ""\(412\)""), 1, 0))) = 0, ""Available"", SUM(ARRAYFORMULA(IF(REGEXMATCH(J3:J45, ""\(412\)""), 1, 0))) &gt;= 2, ""Overlapped"")"),"Available")</f>
        <v>Available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30">
        <v>413.0</v>
      </c>
      <c r="D56" s="30" t="str">
        <f>IFERROR(__xludf.DUMMYFUNCTION("IFS(SUM(ARRAYFORMULA(IF(REGEXMATCH(D3:D45, ""\(413\)""), 1, 0))) = 1, ""Not Available"", SUM(ARRAYFORMULA(IF(REGEXMATCH(D3:D45, ""\(413\)""), 1, 0))) = 0, ""Available"", SUM(ARRAYFORMULA(IF(REGEXMATCH(D3:D45, ""\(413\)""), 1, 0))) &gt;= 2, ""Overlapped"")"),"Not Available")</f>
        <v>Not Available</v>
      </c>
      <c r="E56" s="30" t="str">
        <f>IFERROR(__xludf.DUMMYFUNCTION("IFS(SUM(ARRAYFORMULA(IF(REGEXMATCH(E3:E45, ""\(413\)""), 1, 0))) = 1, ""Not Available"", SUM(ARRAYFORMULA(IF(REGEXMATCH(E3:E45, ""\(413\)""), 1, 0))) = 0, ""Available"", SUM(ARRAYFORMULA(IF(REGEXMATCH(E3:E45, ""\(413\)""), 1, 0))) &gt;= 2, ""Overlapped"")"),"Not Available")</f>
        <v>Not Available</v>
      </c>
      <c r="F56" s="30" t="str">
        <f>IFERROR(__xludf.DUMMYFUNCTION("IFS(SUM(ARRAYFORMULA(IF(REGEXMATCH(F3:F45, ""\(413\)""), 1, 0))) = 1, ""Not Available"", SUM(ARRAYFORMULA(IF(REGEXMATCH(F3:F45, ""\(413\)""), 1, 0))) = 0, ""Available"", SUM(ARRAYFORMULA(IF(REGEXMATCH(F3:F45, ""\(413\)""), 1, 0))) &gt;= 2, ""Overlapped"")"),"Not Available")</f>
        <v>Not Available</v>
      </c>
      <c r="G56" s="30"/>
      <c r="H56" s="30" t="str">
        <f>IFERROR(__xludf.DUMMYFUNCTION("IFS(SUM(ARRAYFORMULA(IF(REGEXMATCH(H3:H45, ""\(413\)""), 1, 0))) = 1, ""Not Available"", SUM(ARRAYFORMULA(IF(REGEXMATCH(H3:H45, ""\(413\)""), 1, 0))) = 0, ""Available"", SUM(ARRAYFORMULA(IF(REGEXMATCH(H3:H45, ""\(413\)""), 1, 0))) &gt;= 2, ""Overlapped"")"),"Not Available")</f>
        <v>Not Available</v>
      </c>
      <c r="I56" s="30" t="str">
        <f>IFERROR(__xludf.DUMMYFUNCTION("IFS(SUM(ARRAYFORMULA(IF(REGEXMATCH(I3:I45, ""\(413\)""), 1, 0))) = 1, ""Not Available"", SUM(ARRAYFORMULA(IF(REGEXMATCH(I3:I45, ""\(413\)""), 1, 0))) = 0, ""Available"", SUM(ARRAYFORMULA(IF(REGEXMATCH(I3:I45, ""\(413\)""), 1, 0))) &gt;= 2, ""Overlapped"")"),"Not Available")</f>
        <v>Not Available</v>
      </c>
      <c r="J56" s="30" t="str">
        <f>IFERROR(__xludf.DUMMYFUNCTION("IFS(SUM(ARRAYFORMULA(IF(REGEXMATCH(J3:J45, ""\(413\)""), 1, 0))) = 1, ""Not Available"", SUM(ARRAYFORMULA(IF(REGEXMATCH(J3:J45, ""\(413\)""), 1, 0))) = 0, ""Available"", SUM(ARRAYFORMULA(IF(REGEXMATCH(J3:J45, ""\(413\)""), 1, 0))) &gt;= 2, ""Overlapped"")"),"Available")</f>
        <v>Available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30">
        <v>414.0</v>
      </c>
      <c r="D57" s="59" t="str">
        <f>IFERROR(__xludf.DUMMYFUNCTION("IFS(SUM(ARRAYFORMULA(IF(REGEXMATCH(D3:D45, ""\(414\)""), 1, 0))) = 1, ""Not Available"", SUM(ARRAYFORMULA(IF(REGEXMATCH(D3:D45, ""\(414\)""), 1, 0))) = 0, ""Available"", SUM(ARRAYFORMULA(IF(REGEXMATCH(D3:D45, ""\(414\)""), 1, 0))) &gt;= 2, ""Overlapped"")"),"Not Available")</f>
        <v>Not Available</v>
      </c>
      <c r="E57" s="59" t="str">
        <f>IFERROR(__xludf.DUMMYFUNCTION("IFS(SUM(ARRAYFORMULA(IF(REGEXMATCH(E3:E45, ""\(414\)""), 1, 0))) = 1, ""Not Available"", SUM(ARRAYFORMULA(IF(REGEXMATCH(E3:E45, ""\(414\)""), 1, 0))) = 0, ""Available"", SUM(ARRAYFORMULA(IF(REGEXMATCH(E3:E45, ""\(414\)""), 1, 0))) &gt;= 2, ""Overlapped"")"),"Not Available")</f>
        <v>Not Available</v>
      </c>
      <c r="F57" s="59" t="str">
        <f>IFERROR(__xludf.DUMMYFUNCTION("IFS(SUM(ARRAYFORMULA(IF(REGEXMATCH(F3:F45, ""\(414\)""), 1, 0))) = 1, ""Not Available"", SUM(ARRAYFORMULA(IF(REGEXMATCH(F3:F45, ""\(414\)""), 1, 0))) = 0, ""Available"", SUM(ARRAYFORMULA(IF(REGEXMATCH(F3:F45, ""\(414\)""), 1, 0))) &gt;= 2, ""Overlapped"")"),"Overlapped")</f>
        <v>Overlapped</v>
      </c>
      <c r="G57" s="59"/>
      <c r="H57" s="59" t="str">
        <f>IFERROR(__xludf.DUMMYFUNCTION("IFS(SUM(ARRAYFORMULA(IF(REGEXMATCH(H3:H45, ""\(414\)""), 1, 0))) = 1, ""Not Available"", SUM(ARRAYFORMULA(IF(REGEXMATCH(H3:H45, ""\(414\)""), 1, 0))) = 0, ""Available"", SUM(ARRAYFORMULA(IF(REGEXMATCH(H3:H45, ""\(414\)""), 1, 0))) &gt;= 2, ""Overlapped"")"),"Not Available")</f>
        <v>Not Available</v>
      </c>
      <c r="I57" s="59" t="str">
        <f>IFERROR(__xludf.DUMMYFUNCTION("IFS(SUM(ARRAYFORMULA(IF(REGEXMATCH(I3:I45, ""\(414\)""), 1, 0))) = 1, ""Not Available"", SUM(ARRAYFORMULA(IF(REGEXMATCH(I3:I45, ""\(414\)""), 1, 0))) = 0, ""Available"", SUM(ARRAYFORMULA(IF(REGEXMATCH(I3:I45, ""\(414\)""), 1, 0))) &gt;= 2, ""Overlapped"")"),"Not Available")</f>
        <v>Not Available</v>
      </c>
      <c r="J57" s="59" t="str">
        <f>IFERROR(__xludf.DUMMYFUNCTION("IFS(SUM(ARRAYFORMULA(IF(REGEXMATCH(J3:J45, ""\(414\)""), 1, 0))) = 1, ""Not Available"", SUM(ARRAYFORMULA(IF(REGEXMATCH(J3:J45, ""\(414\)""), 1, 0))) = 0, ""Available"", SUM(ARRAYFORMULA(IF(REGEXMATCH(J3:J45, ""\(414\)""), 1, 0))) &gt;= 2, ""Overlapped"")"),"Available")</f>
        <v>Available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30">
        <v>509.0</v>
      </c>
      <c r="D58" s="30" t="str">
        <f>IFERROR(__xludf.DUMMYFUNCTION("IFS(SUM(ARRAYFORMULA(IF(REGEXMATCH(D3:D45, ""\(509\)""), 1, 0))) = 1, ""Not Available"", SUM(ARRAYFORMULA(IF(REGEXMATCH(D3:D45, ""\(509\)""), 1, 0))) = 0, ""Available"", SUM(ARRAYFORMULA(IF(REGEXMATCH(D3:D45, ""\(509\)""), 1, 0))) &gt;= 2, ""Overlapped"")"),"Not Available")</f>
        <v>Not Available</v>
      </c>
      <c r="E58" s="30" t="str">
        <f>IFERROR(__xludf.DUMMYFUNCTION("IFS(SUM(ARRAYFORMULA(IF(REGEXMATCH(E3:E45, ""\(509\)""), 1, 0))) = 1, ""Not Available"", SUM(ARRAYFORMULA(IF(REGEXMATCH(E3:E45, ""\(509\)""), 1, 0))) = 0, ""Available"", SUM(ARRAYFORMULA(IF(REGEXMATCH(E3:E45, ""\(509\)""), 1, 0))) &gt;= 2, ""Overlapped"")"),"Not Available")</f>
        <v>Not Available</v>
      </c>
      <c r="F58" s="30" t="str">
        <f>IFERROR(__xludf.DUMMYFUNCTION("IFS(SUM(ARRAYFORMULA(IF(REGEXMATCH(F3:F45, ""\(509\)""), 1, 0))) = 1, ""Not Available"", SUM(ARRAYFORMULA(IF(REGEXMATCH(F3:F45, ""\(509\)""), 1, 0))) = 0, ""Available"", SUM(ARRAYFORMULA(IF(REGEXMATCH(F3:F45, ""\(509\)""), 1, 0))) &gt;= 2, ""Overlapped"")"),"Not Available")</f>
        <v>Not Available</v>
      </c>
      <c r="G58" s="30"/>
      <c r="H58" s="30" t="str">
        <f>IFERROR(__xludf.DUMMYFUNCTION("IFS(SUM(ARRAYFORMULA(IF(REGEXMATCH(H3:H45, ""\(509\)""), 1, 0))) = 1, ""Not Available"", SUM(ARRAYFORMULA(IF(REGEXMATCH(H3:H45, ""\(509\)""), 1, 0))) = 0, ""Available"", SUM(ARRAYFORMULA(IF(REGEXMATCH(H3:H45, ""\(509\)""), 1, 0))) &gt;= 2, ""Overlapped"")"),"Overlapped")</f>
        <v>Overlapped</v>
      </c>
      <c r="I58" s="30" t="str">
        <f>IFERROR(__xludf.DUMMYFUNCTION("IFS(SUM(ARRAYFORMULA(IF(REGEXMATCH(I3:I45, ""\(509\)""), 1, 0))) = 1, ""Not Available"", SUM(ARRAYFORMULA(IF(REGEXMATCH(I3:I45, ""\(509\)""), 1, 0))) = 0, ""Available"", SUM(ARRAYFORMULA(IF(REGEXMATCH(I3:I45, ""\(509\)""), 1, 0))) &gt;= 2, ""Overlapped"")"),"Not Available")</f>
        <v>Not Available</v>
      </c>
      <c r="J58" s="30" t="str">
        <f>IFERROR(__xludf.DUMMYFUNCTION("IFS(SUM(ARRAYFORMULA(IF(REGEXMATCH(J3:J45, ""\(509\)""), 1, 0))) = 1, ""Not Available"", SUM(ARRAYFORMULA(IF(REGEXMATCH(J3:J45, ""\(509\)""), 1, 0))) = 0, ""Available"", SUM(ARRAYFORMULA(IF(REGEXMATCH(J3:J45, ""\(509\)""), 1, 0))) &gt;= 2, ""Overlapped"")"),"Available")</f>
        <v>Available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30">
        <v>511.0</v>
      </c>
      <c r="D59" s="30" t="str">
        <f>IFERROR(__xludf.DUMMYFUNCTION("IFS(SUM(ARRAYFORMULA(IF(REGEXMATCH(D3:D45, ""\(511\)""), 1, 0))) = 1, ""Not Available"", SUM(ARRAYFORMULA(IF(REGEXMATCH(D3:D45, ""\(511\)""), 1, 0))) = 0, ""Available"", SUM(ARRAYFORMULA(IF(REGEXMATCH(D3:D45, ""\(511\)""), 1, 0))) &gt;= 2, ""Overlapped"")"),"Not Available")</f>
        <v>Not Available</v>
      </c>
      <c r="E59" s="30" t="str">
        <f>IFERROR(__xludf.DUMMYFUNCTION("IFS(SUM(ARRAYFORMULA(IF(REGEXMATCH(E3:E45, ""\(511\)""), 1, 0))) = 1, ""Not Available"", SUM(ARRAYFORMULA(IF(REGEXMATCH(E3:E45, ""\(511\)""), 1, 0))) = 0, ""Available"", SUM(ARRAYFORMULA(IF(REGEXMATCH(E3:E45, ""\(511\)""), 1, 0))) &gt;= 2, ""Overlapped"")"),"Not Available")</f>
        <v>Not Available</v>
      </c>
      <c r="F59" s="30" t="str">
        <f>IFERROR(__xludf.DUMMYFUNCTION("IFS(SUM(ARRAYFORMULA(IF(REGEXMATCH(F3:F45, ""\(511\)""), 1, 0))) = 1, ""Not Available"", SUM(ARRAYFORMULA(IF(REGEXMATCH(F3:F45, ""\(511\)""), 1, 0))) = 0, ""Available"", SUM(ARRAYFORMULA(IF(REGEXMATCH(F3:F45, ""\(511\)""), 1, 0))) &gt;= 2, ""Overlapped"")"),"Not Available")</f>
        <v>Not Available</v>
      </c>
      <c r="G59" s="30"/>
      <c r="H59" s="30" t="str">
        <f>IFERROR(__xludf.DUMMYFUNCTION("IFS(SUM(ARRAYFORMULA(IF(REGEXMATCH(H3:H45, ""\(511\)""), 1, 0))) = 1, ""Not Available"", SUM(ARRAYFORMULA(IF(REGEXMATCH(H3:H45, ""\(511\)""), 1, 0))) = 0, ""Available"", SUM(ARRAYFORMULA(IF(REGEXMATCH(H3:H45, ""\(511\)""), 1, 0))) &gt;= 2, ""Overlapped"")"),"Not Available")</f>
        <v>Not Available</v>
      </c>
      <c r="I59" s="30" t="str">
        <f>IFERROR(__xludf.DUMMYFUNCTION("IFS(SUM(ARRAYFORMULA(IF(REGEXMATCH(I3:I45, ""\(511\)""), 1, 0))) = 1, ""Not Available"", SUM(ARRAYFORMULA(IF(REGEXMATCH(I3:I45, ""\(511\)""), 1, 0))) = 0, ""Available"", SUM(ARRAYFORMULA(IF(REGEXMATCH(I3:I45, ""\(511\)""), 1, 0))) &gt;= 2, ""Overlapped"")"),"Not Available")</f>
        <v>Not Available</v>
      </c>
      <c r="J59" s="30" t="str">
        <f>IFERROR(__xludf.DUMMYFUNCTION("IFS(SUM(ARRAYFORMULA(IF(REGEXMATCH(J3:J45, ""\(511\)""), 1, 0))) = 1, ""Not Available"", SUM(ARRAYFORMULA(IF(REGEXMATCH(J3:J45, ""\(511\)""), 1, 0))) = 0, ""Available"", SUM(ARRAYFORMULA(IF(REGEXMATCH(J3:J45, ""\(511\)""), 1, 0))) &gt;= 2, ""Overlapped"")"),"Available")</f>
        <v>Available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30">
        <v>512.0</v>
      </c>
      <c r="D60" s="30" t="str">
        <f>IFERROR(__xludf.DUMMYFUNCTION("IFS(SUM(ARRAYFORMULA(IF(REGEXMATCH(D3:D45, ""\(512\)""), 1, 0))) = 1, ""Not Available"", SUM(ARRAYFORMULA(IF(REGEXMATCH(D3:D45, ""\(512\)""), 1, 0))) = 0, ""Available"", SUM(ARRAYFORMULA(IF(REGEXMATCH(D3:D45, ""\(512\)""), 1, 0))) &gt;= 2, ""Overlapped"")"),"Not Available")</f>
        <v>Not Available</v>
      </c>
      <c r="E60" s="30" t="str">
        <f>IFERROR(__xludf.DUMMYFUNCTION("IFS(SUM(ARRAYFORMULA(IF(REGEXMATCH(E3:E45, ""\(512\)""), 1, 0))) = 1, ""Not Available"", SUM(ARRAYFORMULA(IF(REGEXMATCH(E3:E45, ""\(512\)""), 1, 0))) = 0, ""Available"", SUM(ARRAYFORMULA(IF(REGEXMATCH(E3:E45, ""\(512\)""), 1, 0))) &gt;= 2, ""Overlapped"")"),"Not Available")</f>
        <v>Not Available</v>
      </c>
      <c r="F60" s="30" t="str">
        <f>IFERROR(__xludf.DUMMYFUNCTION("IFS(SUM(ARRAYFORMULA(IF(REGEXMATCH(F3:F45, ""\(512\)""), 1, 0))) = 1, ""Not Available"", SUM(ARRAYFORMULA(IF(REGEXMATCH(F3:F45, ""\(512\)""), 1, 0))) = 0, ""Available"", SUM(ARRAYFORMULA(IF(REGEXMATCH(F3:F45, ""\(512\)""), 1, 0))) &gt;= 2, ""Overlapped"")"),"Not Available")</f>
        <v>Not Available</v>
      </c>
      <c r="G60" s="30"/>
      <c r="H60" s="30" t="str">
        <f>IFERROR(__xludf.DUMMYFUNCTION("IFS(SUM(ARRAYFORMULA(IF(REGEXMATCH(H3:H45, ""\(512\)""), 1, 0))) = 1, ""Not Available"", SUM(ARRAYFORMULA(IF(REGEXMATCH(H3:H45, ""\(512\)""), 1, 0))) = 0, ""Available"", SUM(ARRAYFORMULA(IF(REGEXMATCH(H3:H45, ""\(512\)""), 1, 0))) &gt;= 2, ""Overlapped"")"),"Not Available")</f>
        <v>Not Available</v>
      </c>
      <c r="I60" s="30" t="str">
        <f>IFERROR(__xludf.DUMMYFUNCTION("IFS(SUM(ARRAYFORMULA(IF(REGEXMATCH(I3:I45, ""\(512\)""), 1, 0))) = 1, ""Not Available"", SUM(ARRAYFORMULA(IF(REGEXMATCH(I3:I45, ""\(512\)""), 1, 0))) = 0, ""Available"", SUM(ARRAYFORMULA(IF(REGEXMATCH(I3:I45, ""\(512\)""), 1, 0))) &gt;= 2, ""Overlapped"")"),"Not Available")</f>
        <v>Not Available</v>
      </c>
      <c r="J60" s="30" t="str">
        <f>IFERROR(__xludf.DUMMYFUNCTION("IFS(SUM(ARRAYFORMULA(IF(REGEXMATCH(J3:J45, ""\(512\)""), 1, 0))) = 1, ""Not Available"", SUM(ARRAYFORMULA(IF(REGEXMATCH(J3:J45, ""\(512\)""), 1, 0))) = 0, ""Available"", SUM(ARRAYFORMULA(IF(REGEXMATCH(J3:J45, ""\(512\)""), 1, 0))) &gt;= 2, ""Overlapped"")"),"Available")</f>
        <v>Available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30">
        <v>513.0</v>
      </c>
      <c r="D61" s="30" t="str">
        <f>IFERROR(__xludf.DUMMYFUNCTION("IFS(SUM(ARRAYFORMULA(IF(REGEXMATCH(D3:D45, ""\(513\)""), 1, 0))) = 1, ""Not Available"", SUM(ARRAYFORMULA(IF(REGEXMATCH(D3:D45, ""\(513\)""), 1, 0))) = 0, ""Available"", SUM(ARRAYFORMULA(IF(REGEXMATCH(D3:D45, ""\(513\)""), 1, 0))) &gt;= 2, ""Overlapped"")"),"Not Available")</f>
        <v>Not Available</v>
      </c>
      <c r="E61" s="30" t="str">
        <f>IFERROR(__xludf.DUMMYFUNCTION("IFS(SUM(ARRAYFORMULA(IF(REGEXMATCH(E3:E45, ""\(513\)""), 1, 0))) = 1, ""Not Available"", SUM(ARRAYFORMULA(IF(REGEXMATCH(E3:E45, ""\(513\)""), 1, 0))) = 0, ""Available"", SUM(ARRAYFORMULA(IF(REGEXMATCH(E3:E45, ""\(513\)""), 1, 0))) &gt;= 2, ""Overlapped"")"),"Not Available")</f>
        <v>Not Available</v>
      </c>
      <c r="F61" s="30" t="str">
        <f>IFERROR(__xludf.DUMMYFUNCTION("IFS(SUM(ARRAYFORMULA(IF(REGEXMATCH(F3:F45, ""\(513\)""), 1, 0))) = 1, ""Not Available"", SUM(ARRAYFORMULA(IF(REGEXMATCH(F3:F45, ""\(513\)""), 1, 0))) = 0, ""Available"", SUM(ARRAYFORMULA(IF(REGEXMATCH(F3:F45, ""\(513\)""), 1, 0))) &gt;= 2, ""Overlapped"")"),"Available")</f>
        <v>Available</v>
      </c>
      <c r="G61" s="30"/>
      <c r="H61" s="30" t="str">
        <f>IFERROR(__xludf.DUMMYFUNCTION("IFS(SUM(ARRAYFORMULA(IF(REGEXMATCH(H3:H45, ""\(513\)""), 1, 0))) = 1, ""Not Available"", SUM(ARRAYFORMULA(IF(REGEXMATCH(H3:H45, ""\(513\)""), 1, 0))) = 0, ""Available"", SUM(ARRAYFORMULA(IF(REGEXMATCH(H3:H45, ""\(513\)""), 1, 0))) &gt;= 2, ""Overlapped"")"),"Not Available")</f>
        <v>Not Available</v>
      </c>
      <c r="I61" s="30" t="str">
        <f>IFERROR(__xludf.DUMMYFUNCTION("IFS(SUM(ARRAYFORMULA(IF(REGEXMATCH(I3:I45, ""\(513\)""), 1, 0))) = 1, ""Not Available"", SUM(ARRAYFORMULA(IF(REGEXMATCH(I3:I45, ""\(513\)""), 1, 0))) = 0, ""Available"", SUM(ARRAYFORMULA(IF(REGEXMATCH(I3:I45, ""\(513\)""), 1, 0))) &gt;= 2, ""Overlapped"")"),"Available")</f>
        <v>Available</v>
      </c>
      <c r="J61" s="30" t="str">
        <f>IFERROR(__xludf.DUMMYFUNCTION("IFS(SUM(ARRAYFORMULA(IF(REGEXMATCH(J3:J45, ""\(513\)""), 1, 0))) = 1, ""Not Available"", SUM(ARRAYFORMULA(IF(REGEXMATCH(J3:J45, ""\(513\)""), 1, 0))) = 0, ""Available"", SUM(ARRAYFORMULA(IF(REGEXMATCH(J3:J45, ""\(513\)""), 1, 0))) &gt;= 2, ""Overlapped"")"),"Not Available")</f>
        <v>Not Available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30">
        <v>514.0</v>
      </c>
      <c r="D62" s="30" t="str">
        <f>IFERROR(__xludf.DUMMYFUNCTION("IFS(SUM(ARRAYFORMULA(IF(REGEXMATCH(D3:D45, ""\(514\)""), 1, 0))) = 1, ""Not Available"", SUM(ARRAYFORMULA(IF(REGEXMATCH(D3:D45, ""\(514\)""), 1, 0))) = 0, ""Available"", SUM(ARRAYFORMULA(IF(REGEXMATCH(D3:D45, ""\(514\)""), 1, 0))) &gt;= 2, ""Overlapped"")"),"Not Available")</f>
        <v>Not Available</v>
      </c>
      <c r="E62" s="30" t="str">
        <f>IFERROR(__xludf.DUMMYFUNCTION("IFS(SUM(ARRAYFORMULA(IF(REGEXMATCH(E3:E45, ""\(514\)""), 1, 0))) = 1, ""Not Available"", SUM(ARRAYFORMULA(IF(REGEXMATCH(E3:E45, ""\(514\)""), 1, 0))) = 0, ""Available"", SUM(ARRAYFORMULA(IF(REGEXMATCH(E3:E45, ""\(514\)""), 1, 0))) &gt;= 2, ""Overlapped"")"),"Not Available")</f>
        <v>Not Available</v>
      </c>
      <c r="F62" s="30" t="str">
        <f>IFERROR(__xludf.DUMMYFUNCTION("IFS(SUM(ARRAYFORMULA(IF(REGEXMATCH(F3:F45, ""\(514\)""), 1, 0))) = 1, ""Not Available"", SUM(ARRAYFORMULA(IF(REGEXMATCH(F3:F45, ""\(514\)""), 1, 0))) = 0, ""Available"", SUM(ARRAYFORMULA(IF(REGEXMATCH(F3:F45, ""\(514\)""), 1, 0))) &gt;= 2, ""Overlapped"")"),"Not Available")</f>
        <v>Not Available</v>
      </c>
      <c r="G62" s="30"/>
      <c r="H62" s="30" t="str">
        <f>IFERROR(__xludf.DUMMYFUNCTION("IFS(SUM(ARRAYFORMULA(IF(REGEXMATCH(H3:H45, ""\(514\)""), 1, 0))) = 1, ""Not Available"", SUM(ARRAYFORMULA(IF(REGEXMATCH(H3:H45, ""\(514\)""), 1, 0))) = 0, ""Available"", SUM(ARRAYFORMULA(IF(REGEXMATCH(H3:H45, ""\(514\)""), 1, 0))) &gt;= 2, ""Overlapped"")"),"Not Available")</f>
        <v>Not Available</v>
      </c>
      <c r="I62" s="30" t="str">
        <f>IFERROR(__xludf.DUMMYFUNCTION("IFS(SUM(ARRAYFORMULA(IF(REGEXMATCH(I3:I45, ""\(514\)""), 1, 0))) = 1, ""Not Available"", SUM(ARRAYFORMULA(IF(REGEXMATCH(I3:I45, ""\(514\)""), 1, 0))) = 0, ""Available"", SUM(ARRAYFORMULA(IF(REGEXMATCH(I3:I45, ""\(514\)""), 1, 0))) &gt;= 2, ""Overlapped"")"),"Not Available")</f>
        <v>Not Available</v>
      </c>
      <c r="J62" s="30" t="str">
        <f>IFERROR(__xludf.DUMMYFUNCTION("IFS(SUM(ARRAYFORMULA(IF(REGEXMATCH(J3:J45, ""\(514\)""), 1, 0))) = 1, ""Not Available"", SUM(ARRAYFORMULA(IF(REGEXMATCH(J3:J45, ""\(514\)""), 1, 0))) = 0, ""Available"", SUM(ARRAYFORMULA(IF(REGEXMATCH(J3:J45, ""\(514\)""), 1, 0))) &gt;= 2, ""Overlapped"")"),"Available")</f>
        <v>Available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30">
        <v>812.0</v>
      </c>
      <c r="D63" s="59" t="str">
        <f>IFERROR(__xludf.DUMMYFUNCTION("IFS(SUM(ARRAYFORMULA(IF(REGEXMATCH(D3:D45, ""\(812\)""), 1, 0))) = 1, ""Not Available"", SUM(ARRAYFORMULA(IF(REGEXMATCH(D3:D45, ""\(812\)""), 1, 0))) = 0, ""Available"", SUM(ARRAYFORMULA(IF(REGEXMATCH(D3:D45, ""\(812\)""), 1, 0))) &gt;= 2, ""Overlapped"")"),"Not Available")</f>
        <v>Not Available</v>
      </c>
      <c r="E63" s="59" t="str">
        <f>IFERROR(__xludf.DUMMYFUNCTION("IFS(SUM(ARRAYFORMULA(IF(REGEXMATCH(E3:E45, ""\(812\)""), 1, 0))) = 1, ""Not Available"", SUM(ARRAYFORMULA(IF(REGEXMATCH(E3:E45, ""\(812\)""), 1, 0))) = 0, ""Available"", SUM(ARRAYFORMULA(IF(REGEXMATCH(E3:E45, ""\(812\)""), 1, 0))) &gt;= 2, ""Overlapped"")"),"Not Available")</f>
        <v>Not Available</v>
      </c>
      <c r="F63" s="59" t="str">
        <f>IFERROR(__xludf.DUMMYFUNCTION("IFS(SUM(ARRAYFORMULA(IF(REGEXMATCH(F3:F45, ""\(812\)""), 1, 0))) = 1, ""Not Available"", SUM(ARRAYFORMULA(IF(REGEXMATCH(F3:F45, ""\(812\)""), 1, 0))) = 0, ""Available"", SUM(ARRAYFORMULA(IF(REGEXMATCH(F3:F45, ""\(812\)""), 1, 0))) &gt;= 2, ""Overlapped"")"),"Not Available")</f>
        <v>Not Available</v>
      </c>
      <c r="G63" s="59"/>
      <c r="H63" s="59" t="str">
        <f>IFERROR(__xludf.DUMMYFUNCTION("IFS(SUM(ARRAYFORMULA(IF(REGEXMATCH(H3:H45, ""\(812\)""), 1, 0))) = 1, ""Not Available"", SUM(ARRAYFORMULA(IF(REGEXMATCH(H3:H45, ""\(812\)""), 1, 0))) = 0, ""Available"", SUM(ARRAYFORMULA(IF(REGEXMATCH(H3:H45, ""\(812\)""), 1, 0))) &gt;= 2, ""Overlapped"")"),"Not Available")</f>
        <v>Not Available</v>
      </c>
      <c r="I63" s="59" t="str">
        <f>IFERROR(__xludf.DUMMYFUNCTION("IFS(SUM(ARRAYFORMULA(IF(REGEXMATCH(I3:I45, ""\(812\)""), 1, 0))) = 1, ""Not Available"", SUM(ARRAYFORMULA(IF(REGEXMATCH(I3:I45, ""\(812\)""), 1, 0))) = 0, ""Available"", SUM(ARRAYFORMULA(IF(REGEXMATCH(I3:I45, ""\(812\)""), 1, 0))) &gt;= 2, ""Overlapped"")"),"Not Available")</f>
        <v>Not Available</v>
      </c>
      <c r="J63" s="59" t="str">
        <f>IFERROR(__xludf.DUMMYFUNCTION("IFS(SUM(ARRAYFORMULA(IF(REGEXMATCH(J3:J45, ""\(812\)""), 1, 0))) = 1, ""Not Available"", SUM(ARRAYFORMULA(IF(REGEXMATCH(J3:J45, ""\(812\)""), 1, 0))) = 0, ""Available"", SUM(ARRAYFORMULA(IF(REGEXMATCH(J3:J45, ""\(812\)""), 1, 0))) &gt;= 2, ""Overlapped"")"),"Available")</f>
        <v>Available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30">
        <v>814.0</v>
      </c>
      <c r="D64" s="59" t="str">
        <f>IFERROR(__xludf.DUMMYFUNCTION("IFS(SUM(ARRAYFORMULA(IF(REGEXMATCH(D3:D45, ""\(814\)""), 1, 0))) = 1, ""Not Available"", SUM(ARRAYFORMULA(IF(REGEXMATCH(D3:D45, ""\(814\)""), 1, 0))) = 0, ""Available"", SUM(ARRAYFORMULA(IF(REGEXMATCH(D3:D45, ""\(814\)""), 1, 0))) &gt;= 2, ""Overlapped"")"),"Not Available")</f>
        <v>Not Available</v>
      </c>
      <c r="E64" s="59" t="str">
        <f>IFERROR(__xludf.DUMMYFUNCTION("IFS(SUM(ARRAYFORMULA(IF(REGEXMATCH(E3:E45, ""\(814\)""), 1, 0))) = 1, ""Not Available"", SUM(ARRAYFORMULA(IF(REGEXMATCH(E3:E45, ""\(814\)""), 1, 0))) = 0, ""Available"", SUM(ARRAYFORMULA(IF(REGEXMATCH(E3:E45, ""\(814\)""), 1, 0))) &gt;= 2, ""Overlapped"")"),"Not Available")</f>
        <v>Not Available</v>
      </c>
      <c r="F64" s="59" t="str">
        <f>IFERROR(__xludf.DUMMYFUNCTION("IFS(SUM(ARRAYFORMULA(IF(REGEXMATCH(F3:F45, ""\(814\)""), 1, 0))) = 1, ""Not Available"", SUM(ARRAYFORMULA(IF(REGEXMATCH(F3:F45, ""\(814\)""), 1, 0))) = 0, ""Available"", SUM(ARRAYFORMULA(IF(REGEXMATCH(F3:F45, ""\(814\)""), 1, 0))) &gt;= 2, ""Overlapped"")"),"Not Available")</f>
        <v>Not Available</v>
      </c>
      <c r="G64" s="59"/>
      <c r="H64" s="59" t="str">
        <f>IFERROR(__xludf.DUMMYFUNCTION("IFS(SUM(ARRAYFORMULA(IF(REGEXMATCH(H3:H45, ""\(814\)""), 1, 0))) = 1, ""Not Available"", SUM(ARRAYFORMULA(IF(REGEXMATCH(H3:H45, ""\(814\)""), 1, 0))) = 0, ""Available"", SUM(ARRAYFORMULA(IF(REGEXMATCH(H3:H45, ""\(814\)""), 1, 0))) &gt;= 2, ""Overlapped"")"),"Not Available")</f>
        <v>Not Available</v>
      </c>
      <c r="I64" s="59" t="str">
        <f>IFERROR(__xludf.DUMMYFUNCTION("IFS(SUM(ARRAYFORMULA(IF(REGEXMATCH(I3:I45, ""\(814\)""), 1, 0))) = 1, ""Not Available"", SUM(ARRAYFORMULA(IF(REGEXMATCH(I3:I45, ""\(814\)""), 1, 0))) = 0, ""Available"", SUM(ARRAYFORMULA(IF(REGEXMATCH(I3:I45, ""\(814\)""), 1, 0))) &gt;= 2, ""Overlapped"")"),"Available")</f>
        <v>Available</v>
      </c>
      <c r="J64" s="59" t="str">
        <f>IFERROR(__xludf.DUMMYFUNCTION("IFS(SUM(ARRAYFORMULA(IF(REGEXMATCH(J3:J45, ""\(814\)""), 1, 0))) = 1, ""Not Available"", SUM(ARRAYFORMULA(IF(REGEXMATCH(J3:J45, ""\(814\)""), 1, 0))) = 0, ""Available"", SUM(ARRAYFORMULA(IF(REGEXMATCH(J3:J45, ""\(814\)""), 1, 0))) &gt;= 2, ""Overlapped"")"),"Available")</f>
        <v>Available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27">
        <v>1011.0</v>
      </c>
      <c r="D65" s="30" t="str">
        <f>IFERROR(__xludf.DUMMYFUNCTION("IFS(SUM(ARRAYFORMULA(IF(REGEXMATCH(D3:D45, ""\(1011\)""), 1, 0))) = 1, ""Not Available"", SUM(ARRAYFORMULA(IF(REGEXMATCH(D3:D45, ""\(1011\)""), 1, 0))) = 0, ""Available"", SUM(ARRAYFORMULA(IF(REGEXMATCH(D3:D45, ""\(1011\)""), 1, 0))) &gt;= 2, ""Overlapped"")"),"Available")</f>
        <v>Available</v>
      </c>
      <c r="E65" s="30" t="str">
        <f>IFERROR(__xludf.DUMMYFUNCTION("IFS(SUM(ARRAYFORMULA(IF(REGEXMATCH(E3:E45, ""\(1011\)""), 1, 0))) = 1, ""Not Available"", SUM(ARRAYFORMULA(IF(REGEXMATCH(E3:E45, ""\(1011\)""), 1, 0))) = 0, ""Available"", SUM(ARRAYFORMULA(IF(REGEXMATCH(E3:E45, ""\(1011\)""), 1, 0))) &gt;= 2, ""Overlapped"")"),"Not Available")</f>
        <v>Not Available</v>
      </c>
      <c r="F65" s="30" t="str">
        <f>IFERROR(__xludf.DUMMYFUNCTION("IFS(SUM(ARRAYFORMULA(IF(REGEXMATCH(F3:F45, ""\(1011\)""), 1, 0))) = 1, ""Not Available"", SUM(ARRAYFORMULA(IF(REGEXMATCH(F3:F45, ""\(1011\)""), 1, 0))) = 0, ""Available"", SUM(ARRAYFORMULA(IF(REGEXMATCH(F3:F45, ""\(1011\)""), 1, 0))) &gt;= 2, ""Overlapped"")"),"Not Available")</f>
        <v>Not Available</v>
      </c>
      <c r="G65" s="30"/>
      <c r="H65" s="30" t="str">
        <f>IFERROR(__xludf.DUMMYFUNCTION("IFS(SUM(ARRAYFORMULA(IF(REGEXMATCH(H3:H45, ""\(1011\)""), 1, 0))) = 1, ""Not Available"", SUM(ARRAYFORMULA(IF(REGEXMATCH(H3:H45, ""\(1011\)""), 1, 0))) = 0, ""Available"", SUM(ARRAYFORMULA(IF(REGEXMATCH(H3:H45, ""\(1011\)""), 1, 0))) &gt;= 2, ""Overlapped"")"),"Not Available")</f>
        <v>Not Available</v>
      </c>
      <c r="I65" s="30" t="str">
        <f>IFERROR(__xludf.DUMMYFUNCTION("IFS(SUM(ARRAYFORMULA(IF(REGEXMATCH(I3:I45, ""\(1011\)""), 1, 0))) = 1, ""Not Available"", SUM(ARRAYFORMULA(IF(REGEXMATCH(I3:I45, ""\(1011\)""), 1, 0))) = 0, ""Available"", SUM(ARRAYFORMULA(IF(REGEXMATCH(I3:I45, ""\(1011\)""), 1, 0))) &gt;= 2, ""Overlapped"")"),"Available")</f>
        <v>Available</v>
      </c>
      <c r="J65" s="30" t="str">
        <f>IFERROR(__xludf.DUMMYFUNCTION("IFS(SUM(ARRAYFORMULA(IF(REGEXMATCH(J3:J45, ""\(1011\)""), 1, 0))) = 1, ""Not Available"", SUM(ARRAYFORMULA(IF(REGEXMATCH(J3:J45, ""\(1011\)""), 1, 0))) = 0, ""Available"", SUM(ARRAYFORMULA(IF(REGEXMATCH(J3:J45, ""\(1011\)""), 1, 0))) &gt;= 2, ""Overlapped"")"),"Not Available")</f>
        <v>Not Available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27">
        <v>1012.0</v>
      </c>
      <c r="D66" s="30" t="str">
        <f>IFERROR(__xludf.DUMMYFUNCTION("IFS(SUM(ARRAYFORMULA(IF(REGEXMATCH(D3:D45, ""\(1012\)""), 1, 0))) = 1, ""Not Available"", SUM(ARRAYFORMULA(IF(REGEXMATCH(D3:D45, ""\(1012\)""), 1, 0))) = 0, ""Available"", SUM(ARRAYFORMULA(IF(REGEXMATCH(D3:D45, ""\(1012\)""), 1, 0))) &gt;= 2, ""Overlapped"")"),"Not Available")</f>
        <v>Not Available</v>
      </c>
      <c r="E66" s="30" t="str">
        <f>IFERROR(__xludf.DUMMYFUNCTION("IFS(SUM(ARRAYFORMULA(IF(REGEXMATCH(E3:E45, ""\(1012\)""), 1, 0))) = 1, ""Not Available"", SUM(ARRAYFORMULA(IF(REGEXMATCH(E3:E45, ""\(1012\)""), 1, 0))) = 0, ""Available"", SUM(ARRAYFORMULA(IF(REGEXMATCH(E3:E45, ""\(1012\)""), 1, 0))) &gt;= 2, ""Overlapped"")"),"Not Available")</f>
        <v>Not Available</v>
      </c>
      <c r="F66" s="30" t="str">
        <f>IFERROR(__xludf.DUMMYFUNCTION("IFS(SUM(ARRAYFORMULA(IF(REGEXMATCH(F3:F45, ""\(1012\)""), 1, 0))) = 1, ""Not Available"", SUM(ARRAYFORMULA(IF(REGEXMATCH(F3:F45, ""\(1012\)""), 1, 0))) = 0, ""Available"", SUM(ARRAYFORMULA(IF(REGEXMATCH(F3:F45, ""\(1012\)""), 1, 0))) &gt;= 2, ""Overlapped"")"),"Not Available")</f>
        <v>Not Available</v>
      </c>
      <c r="G66" s="30"/>
      <c r="H66" s="30" t="str">
        <f>IFERROR(__xludf.DUMMYFUNCTION("IFS(SUM(ARRAYFORMULA(IF(REGEXMATCH(H3:H45, ""\(1012\)""), 1, 0))) = 1, ""Not Available"", SUM(ARRAYFORMULA(IF(REGEXMATCH(H3:H45, ""\(1012\)""), 1, 0))) = 0, ""Available"", SUM(ARRAYFORMULA(IF(REGEXMATCH(H3:H45, ""\(1012\)""), 1, 0))) &gt;= 2, ""Overlapped"")"),"Available")</f>
        <v>Available</v>
      </c>
      <c r="I66" s="30" t="str">
        <f>IFERROR(__xludf.DUMMYFUNCTION("IFS(SUM(ARRAYFORMULA(IF(REGEXMATCH(I3:I45, ""\(1012\)""), 1, 0))) = 1, ""Not Available"", SUM(ARRAYFORMULA(IF(REGEXMATCH(I3:I45, ""\(1012\)""), 1, 0))) = 0, ""Available"", SUM(ARRAYFORMULA(IF(REGEXMATCH(I3:I45, ""\(1012\)""), 1, 0))) &gt;= 2, ""Overlapped"")"),"Not Available")</f>
        <v>Not Available</v>
      </c>
      <c r="J66" s="30" t="str">
        <f>IFERROR(__xludf.DUMMYFUNCTION("IFS(SUM(ARRAYFORMULA(IF(REGEXMATCH(J3:J45, ""\(1012\)""), 1, 0))) = 1, ""Not Available"", SUM(ARRAYFORMULA(IF(REGEXMATCH(J3:J45, ""\(1012\)""), 1, 0))) = 0, ""Available"", SUM(ARRAYFORMULA(IF(REGEXMATCH(J3:J45, ""\(1012\)""), 1, 0))) &gt;= 2, ""Overlapped"")"),"Available")</f>
        <v>Available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60">
        <v>1013.0</v>
      </c>
      <c r="D67" s="61" t="str">
        <f>IFERROR(__xludf.DUMMYFUNCTION("IFS(SUM(ARRAYFORMULA(IF(REGEXMATCH(D3:D45, ""\(1013\)""), 1, 0))) = 1, ""Not Available"", SUM(ARRAYFORMULA(IF(REGEXMATCH(D3:D45, ""\(1013\)""), 1, 0))) = 0, ""Available"", SUM(ARRAYFORMULA(IF(REGEXMATCH(D3:D45, ""\(1013\)""), 1, 0))) &gt;= 2, ""Overlapped"")"),"Not Available")</f>
        <v>Not Available</v>
      </c>
      <c r="E67" s="61" t="str">
        <f>IFERROR(__xludf.DUMMYFUNCTION("IFS(SUM(ARRAYFORMULA(IF(REGEXMATCH(E3:E45, ""\(1013\)""), 1, 0))) = 1, ""Not Available"", SUM(ARRAYFORMULA(IF(REGEXMATCH(E3:E45, ""\(1013\)""), 1, 0))) = 0, ""Available"", SUM(ARRAYFORMULA(IF(REGEXMATCH(E3:E45, ""\(1013\)""), 1, 0))) &gt;= 2, ""Overlapped"")"),"Not Available")</f>
        <v>Not Available</v>
      </c>
      <c r="F67" s="61" t="str">
        <f>IFERROR(__xludf.DUMMYFUNCTION("IFS(SUM(ARRAYFORMULA(IF(REGEXMATCH(F3:F45, ""\(1013\)""), 1, 0))) = 1, ""Not Available"", SUM(ARRAYFORMULA(IF(REGEXMATCH(F3:F45, ""\(1013\)""), 1, 0))) = 0, ""Available"", SUM(ARRAYFORMULA(IF(REGEXMATCH(F3:F45, ""\(1013\)""), 1, 0))) &gt;= 2, ""Overlapped"")"),"Not Available")</f>
        <v>Not Available</v>
      </c>
      <c r="G67" s="61"/>
      <c r="H67" s="61" t="str">
        <f>IFERROR(__xludf.DUMMYFUNCTION("IFS(SUM(ARRAYFORMULA(IF(REGEXMATCH(H3:H45, ""\(1013\)""), 1, 0))) = 1, ""Not Available"", SUM(ARRAYFORMULA(IF(REGEXMATCH(H3:H45, ""\(1013\)""), 1, 0))) = 0, ""Available"", SUM(ARRAYFORMULA(IF(REGEXMATCH(H3:H45, ""\(1013\)""), 1, 0))) &gt;= 2, ""Overlapped"")"),"Not Available")</f>
        <v>Not Available</v>
      </c>
      <c r="I67" s="61" t="str">
        <f>IFERROR(__xludf.DUMMYFUNCTION("IFS(SUM(ARRAYFORMULA(IF(REGEXMATCH(I3:I45, ""\(1013\)""), 1, 0))) = 1, ""Not Available"", SUM(ARRAYFORMULA(IF(REGEXMATCH(I3:I45, ""\(1013\)""), 1, 0))) = 0, ""Available"", SUM(ARRAYFORMULA(IF(REGEXMATCH(I3:I45, ""\(1013\)""), 1, 0))) &gt;= 2, ""Overlapped"")"),"Not Available")</f>
        <v>Not Available</v>
      </c>
      <c r="J67" s="61" t="str">
        <f>IFERROR(__xludf.DUMMYFUNCTION("IFS(SUM(ARRAYFORMULA(IF(REGEXMATCH(J3:J45, ""\(1013\)""), 1, 0))) = 1, ""Not Available"", SUM(ARRAYFORMULA(IF(REGEXMATCH(J3:J45, ""\(1013\)""), 1, 0))) = 0, ""Available"", SUM(ARRAYFORMULA(IF(REGEXMATCH(J3:J45, ""\(1013\)""), 1, 0))) &gt;= 2, ""Overlapped"")"),"Available")</f>
        <v>Available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62" t="s">
        <v>154</v>
      </c>
      <c r="D68" s="63" t="str">
        <f>IFERROR(__xludf.DUMMYFUNCTION("IFS(SUM(ARRAYFORMULA(IF(REGEXMATCH(D3:D45, ""\(NL\)""), 1, 0))) = 1, ""Not Available"", SUM(ARRAYFORMULA(IF(REGEXMATCH(D3:D45, ""\(NL\)""), 1, 0))) = 0, ""Available"", SUM(ARRAYFORMULA(IF(REGEXMATCH(D3:D45, ""\(NL\)""), 1, 0))) &gt;= 2, ""Overlapped"")"),"Not Available")</f>
        <v>Not Available</v>
      </c>
      <c r="E68" s="63" t="str">
        <f>IFERROR(__xludf.DUMMYFUNCTION("IFS(SUM(ARRAYFORMULA(IF(REGEXMATCH(E3:E45, ""\(NL\)""), 1, 0))) = 1, ""Not Available"", SUM(ARRAYFORMULA(IF(REGEXMATCH(E3:E45, ""\(NL\)""), 1, 0))) = 0, ""Available"", SUM(ARRAYFORMULA(IF(REGEXMATCH(E3:E45, ""\(NL\)""), 1, 0))) &gt;= 2, ""Overlapped"")"),"Not Available")</f>
        <v>Not Available</v>
      </c>
      <c r="F68" s="63" t="str">
        <f>IFERROR(__xludf.DUMMYFUNCTION("IFS(SUM(ARRAYFORMULA(IF(REGEXMATCH(F3:F45, ""\(NL\)""), 1, 0))) = 1, ""Not Available"", SUM(ARRAYFORMULA(IF(REGEXMATCH(F3:F45, ""\(NL\)""), 1, 0))) = 0, ""Available"", SUM(ARRAYFORMULA(IF(REGEXMATCH(F3:F45, ""\(NL\)""), 1, 0))) &gt;= 2, ""Overlapped"")"),"Not Available")</f>
        <v>Not Available</v>
      </c>
      <c r="G68" s="63"/>
      <c r="H68" s="63" t="str">
        <f>IFERROR(__xludf.DUMMYFUNCTION("IFS(SUM(ARRAYFORMULA(IF(REGEXMATCH(H3:H45, ""\(NL\)""), 1, 0))) = 1, ""Not Available"", SUM(ARRAYFORMULA(IF(REGEXMATCH(H3:H45, ""\(NL\)""), 1, 0))) = 0, ""Available"", SUM(ARRAYFORMULA(IF(REGEXMATCH(H3:H45, ""\(NL\)""), 1, 0))) &gt;= 2, ""Overlapped"")"),"Not Available")</f>
        <v>Not Available</v>
      </c>
      <c r="I68" s="63" t="str">
        <f>IFERROR(__xludf.DUMMYFUNCTION("IFS(SUM(ARRAYFORMULA(IF(REGEXMATCH(I3:I45, ""\(NL\)""), 1, 0))) = 1, ""Not Available"", SUM(ARRAYFORMULA(IF(REGEXMATCH(I3:I45, ""\(NL\)""), 1, 0))) = 0, ""Available"", SUM(ARRAYFORMULA(IF(REGEXMATCH(I3:I45, ""\(NL\)""), 1, 0))) &gt;= 2, ""Overlapped"")"),"Not Available")</f>
        <v>Not Available</v>
      </c>
      <c r="J68" s="63" t="str">
        <f>IFERROR(__xludf.DUMMYFUNCTION("IFS(SUM(ARRAYFORMULA(IF(REGEXMATCH(J3:J45, ""\(NL\)""), 1, 0))) = 1, ""Not Available"", SUM(ARRAYFORMULA(IF(REGEXMATCH(J3:J45, ""\(NL\)""), 1, 0))) = 0, ""Available"", SUM(ARRAYFORMULA(IF(REGEXMATCH(J3:J45, ""\(NL\)""), 1, 0))) &gt;= 2, ""Overlapped"")"),"Available")</f>
        <v>Available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2" t="s">
        <v>155</v>
      </c>
      <c r="D69" s="59" t="str">
        <f>IFERROR(__xludf.DUMMYFUNCTION("IFS(SUM(ARRAYFORMULA(IF(REGEXMATCH(D3:D45, ""\(SEL\)""), 1, 0))) = 1, ""Not Available"", SUM(ARRAYFORMULA(IF(REGEXMATCH(D3:D45, ""\(SEL\)""), 1, 0))) = 0, ""Available"", SUM(ARRAYFORMULA(IF(REGEXMATCH(D3:D45, ""\(SEL\)""), 1, 0))) &gt;= 2, ""Overlapped"")"),"Available")</f>
        <v>Available</v>
      </c>
      <c r="E69" s="59" t="str">
        <f>IFERROR(__xludf.DUMMYFUNCTION("IFS(SUM(ARRAYFORMULA(IF(REGEXMATCH(E3:E45, ""\(SEL\)""), 1, 0))) = 1, ""Not Available"", SUM(ARRAYFORMULA(IF(REGEXMATCH(E3:E45, ""\(SEL\)""), 1, 0))) = 0, ""Available"", SUM(ARRAYFORMULA(IF(REGEXMATCH(E3:E45, ""\(SEL\)""), 1, 0))) &gt;= 2, ""Overlapped"")"),"Not Available")</f>
        <v>Not Available</v>
      </c>
      <c r="F69" s="59" t="str">
        <f>IFERROR(__xludf.DUMMYFUNCTION("IFS(SUM(ARRAYFORMULA(IF(REGEXMATCH(F3:F45, ""\(SEL\)""), 1, 0))) = 1, ""Not Available"", SUM(ARRAYFORMULA(IF(REGEXMATCH(F3:F45, ""\(SEL\)""), 1, 0))) = 0, ""Available"", SUM(ARRAYFORMULA(IF(REGEXMATCH(F3:F45, ""\(SEL\)""), 1, 0))) &gt;= 2, ""Overlapped"")"),"Available")</f>
        <v>Available</v>
      </c>
      <c r="G69" s="59"/>
      <c r="H69" s="59" t="str">
        <f>IFERROR(__xludf.DUMMYFUNCTION("IFS(SUM(ARRAYFORMULA(IF(REGEXMATCH(H3:H45, ""\(SEL\)""), 1, 0))) = 1, ""Not Available"", SUM(ARRAYFORMULA(IF(REGEXMATCH(H3:H45, ""\(SEL\)""), 1, 0))) = 0, ""Available"", SUM(ARRAYFORMULA(IF(REGEXMATCH(H3:H45, ""\(SEL\)""), 1, 0))) &gt;= 2, ""Overlapped"")"),"Not Available")</f>
        <v>Not Available</v>
      </c>
      <c r="I69" s="59" t="str">
        <f>IFERROR(__xludf.DUMMYFUNCTION("IFS(SUM(ARRAYFORMULA(IF(REGEXMATCH(I3:I45, ""\(SEL\)""), 1, 0))) = 1, ""Not Available"", SUM(ARRAYFORMULA(IF(REGEXMATCH(I3:I45, ""\(SEL\)""), 1, 0))) = 0, ""Available"", SUM(ARRAYFORMULA(IF(REGEXMATCH(I3:I45, ""\(SEL\)""), 1, 0))) &gt;= 2, ""Overlapped"")"),"Available")</f>
        <v>Available</v>
      </c>
      <c r="J69" s="59" t="str">
        <f>IFERROR(__xludf.DUMMYFUNCTION("IFS(SUM(ARRAYFORMULA(IF(REGEXMATCH(J3:J45, ""\(SEL\)""), 1, 0))) = 1, ""Not Available"", SUM(ARRAYFORMULA(IF(REGEXMATCH(J3:J45, ""\(SEL\)""), 1, 0))) = 0, ""Available"", SUM(ARRAYFORMULA(IF(REGEXMATCH(J3:J45, ""\(SEL\)""), 1, 0))) &gt;= 2, ""Overlapped"")"),"Available")</f>
        <v>Available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2" t="s">
        <v>156</v>
      </c>
      <c r="D70" s="30" t="str">
        <f>IFERROR(__xludf.DUMMYFUNCTION("IFS(SUM(ARRAYFORMULA(IF(REGEXMATCH(D3:D45, ""\(BCL\)""), 1, 0))) = 1, ""Not Available"", SUM(ARRAYFORMULA(IF(REGEXMATCH(D3:D45, ""\(BCL\)""), 1, 0))) = 0, ""Available"", SUM(ARRAYFORMULA(IF(REGEXMATCH(D3:D45, ""\(BCL\)""), 1, 0))) &gt;= 2, ""Overlapped"")"),"Available")</f>
        <v>Available</v>
      </c>
      <c r="E70" s="30" t="str">
        <f>IFERROR(__xludf.DUMMYFUNCTION("IFS(SUM(ARRAYFORMULA(IF(REGEXMATCH(E3:E45, ""\(BCL\)""), 1, 0))) = 1, ""Not Available"", SUM(ARRAYFORMULA(IF(REGEXMATCH(E3:E45, ""\(BCL\)""), 1, 0))) = 0, ""Available"", SUM(ARRAYFORMULA(IF(REGEXMATCH(E3:E45, ""\(BCL\)""), 1, 0))) &gt;= 2, ""Overlapped"")"),"Not Available")</f>
        <v>Not Available</v>
      </c>
      <c r="F70" s="30" t="str">
        <f>IFERROR(__xludf.DUMMYFUNCTION("IFS(SUM(ARRAYFORMULA(IF(REGEXMATCH(F3:F45, ""\(BCL\)""), 1, 0))) = 1, ""Not Available"", SUM(ARRAYFORMULA(IF(REGEXMATCH(F3:F45, ""\(BCL\)""), 1, 0))) = 0, ""Available"", SUM(ARRAYFORMULA(IF(REGEXMATCH(F3:F45, ""\(BCL\)""), 1, 0))) &gt;= 2, ""Overlapped"")"),"Available")</f>
        <v>Available</v>
      </c>
      <c r="G70" s="30"/>
      <c r="H70" s="30" t="str">
        <f>IFERROR(__xludf.DUMMYFUNCTION("IFS(SUM(ARRAYFORMULA(IF(REGEXMATCH(H3:H45, ""\(BCL\)""), 1, 0))) = 1, ""Not Available"", SUM(ARRAYFORMULA(IF(REGEXMATCH(H3:H45, ""\(BCL\)""), 1, 0))) = 0, ""Available"", SUM(ARRAYFORMULA(IF(REGEXMATCH(H3:H45, ""\(BCL\)""), 1, 0))) &gt;= 2, ""Overlapped"")"),"Not Available")</f>
        <v>Not Available</v>
      </c>
      <c r="I70" s="30" t="str">
        <f>IFERROR(__xludf.DUMMYFUNCTION("IFS(SUM(ARRAYFORMULA(IF(REGEXMATCH(I3:I45, ""\(BCL\)""), 1, 0))) = 1, ""Not Available"", SUM(ARRAYFORMULA(IF(REGEXMATCH(I3:I45, ""\(BCL\)""), 1, 0))) = 0, ""Available"", SUM(ARRAYFORMULA(IF(REGEXMATCH(I3:I45, ""\(BCL\)""), 1, 0))) &gt;= 2, ""Overlapped"")"),"Not Available")</f>
        <v>Not Available</v>
      </c>
      <c r="J70" s="30" t="str">
        <f>IFERROR(__xludf.DUMMYFUNCTION("IFS(SUM(ARRAYFORMULA(IF(REGEXMATCH(J3:J45, ""\(BCL\)""), 1, 0))) = 1, ""Not Available"", SUM(ARRAYFORMULA(IF(REGEXMATCH(J3:J45, ""\(BCL\)""), 1, 0))) = 0, ""Available"", SUM(ARRAYFORMULA(IF(REGEXMATCH(J3:J45, ""\(BCL\)""), 1, 0))) &gt;= 2, ""Overlapped"")"),"Available")</f>
        <v>Available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2" t="s">
        <v>157</v>
      </c>
      <c r="D71" s="30" t="str">
        <f>IFERROR(__xludf.DUMMYFUNCTION("IFS(SUM(ARRAYFORMULA(IF(REGEXMATCH(D3:D45, ""\(DMSL\)""), 1, 0))) = 1, ""Not Available"", SUM(ARRAYFORMULA(IF(REGEXMATCH(D3:D45, ""\(DMSL\)""), 1, 0))) = 0, ""Available"", SUM(ARRAYFORMULA(IF(REGEXMATCH(D3:D45, ""\(DMSL\)""), 1, 0))) &gt;= 2, ""Overlapped"")"),"Available")</f>
        <v>Available</v>
      </c>
      <c r="E71" s="30" t="str">
        <f>IFERROR(__xludf.DUMMYFUNCTION("IFS(SUM(ARRAYFORMULA(IF(REGEXMATCH(E3:E45, ""\(DMSL\)""), 1, 0))) = 1, ""Not Available"", SUM(ARRAYFORMULA(IF(REGEXMATCH(E3:E45, ""\(DMSL\)""), 1, 0))) = 0, ""Available"", SUM(ARRAYFORMULA(IF(REGEXMATCH(E3:E45, ""\(DMSL\)""), 1, 0))) &gt;= 2, ""Overlapped"")"),"Not Available")</f>
        <v>Not Available</v>
      </c>
      <c r="F71" s="30" t="str">
        <f>IFERROR(__xludf.DUMMYFUNCTION("IFS(SUM(ARRAYFORMULA(IF(REGEXMATCH(F3:F45, ""\(DMSL\)""), 1, 0))) = 1, ""Not Available"", SUM(ARRAYFORMULA(IF(REGEXMATCH(F3:F45, ""\(DMSL\)""), 1, 0))) = 0, ""Available"", SUM(ARRAYFORMULA(IF(REGEXMATCH(F3:F45, ""\(DMSL\)""), 1, 0))) &gt;= 2, ""Overlapped"")"),"Not Available")</f>
        <v>Not Available</v>
      </c>
      <c r="G71" s="30"/>
      <c r="H71" s="30" t="str">
        <f>IFERROR(__xludf.DUMMYFUNCTION("IFS(SUM(ARRAYFORMULA(IF(REGEXMATCH(H3:H45, ""\(DMSL\)""), 1, 0))) = 1, ""Not Available"", SUM(ARRAYFORMULA(IF(REGEXMATCH(H3:H45, ""\(DMSL\)""), 1, 0))) = 0, ""Available"", SUM(ARRAYFORMULA(IF(REGEXMATCH(H3:H45, ""\(DMSL\)""), 1, 0))) &gt;= 2, ""Overlapped"")"),"Available")</f>
        <v>Available</v>
      </c>
      <c r="I71" s="30" t="str">
        <f>IFERROR(__xludf.DUMMYFUNCTION("IFS(SUM(ARRAYFORMULA(IF(REGEXMATCH(I3:I45, ""\(DMSL\)""), 1, 0))) = 1, ""Not Available"", SUM(ARRAYFORMULA(IF(REGEXMATCH(I3:I45, ""\(DMSL\)""), 1, 0))) = 0, ""Available"", SUM(ARRAYFORMULA(IF(REGEXMATCH(I3:I45, ""\(DMSL\)""), 1, 0))) &gt;= 2, ""Overlapped"")"),"Available")</f>
        <v>Available</v>
      </c>
      <c r="J71" s="30" t="str">
        <f>IFERROR(__xludf.DUMMYFUNCTION("IFS(SUM(ARRAYFORMULA(IF(REGEXMATCH(J3:J45, ""\(DMSL\)""), 1, 0))) = 1, ""Not Available"", SUM(ARRAYFORMULA(IF(REGEXMATCH(J3:J45, ""\(DMSL\)""), 1, 0))) = 0, ""Available"", SUM(ARRAYFORMULA(IF(REGEXMATCH(J3:J45, ""\(DMSL\)""), 1, 0))) &gt;= 2, ""Overlapped"")"),"Available")</f>
        <v>Available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64" t="s">
        <v>158</v>
      </c>
      <c r="D72" s="65" t="str">
        <f>IFERROR(__xludf.DUMMYFUNCTION("IFS(SUM(ARRAYFORMULA(IF(REGEXMATCH(D3:D45, ""\(ADSL\)""), 1, 0))) = 1, ""Not Available"", SUM(ARRAYFORMULA(IF(REGEXMATCH(D3:D45, ""\(ADSL\)""), 1, 0))) = 0, ""Available"", SUM(ARRAYFORMULA(IF(REGEXMATCH(D3:D45, ""\(ADSL\)""), 1, 0))) &gt;= 2, ""Overlapped"")"),"Not Available")</f>
        <v>Not Available</v>
      </c>
      <c r="E72" s="65" t="str">
        <f>IFERROR(__xludf.DUMMYFUNCTION("IFS(SUM(ARRAYFORMULA(IF(REGEXMATCH(E3:E45, ""\(ADSL\)""), 1, 0))) = 1, ""Not Available"", SUM(ARRAYFORMULA(IF(REGEXMATCH(E3:E45, ""\(ADSL\)""), 1, 0))) = 0, ""Available"", SUM(ARRAYFORMULA(IF(REGEXMATCH(E3:E45, ""\(ADSL\)""), 1, 0))) &gt;= 2, ""Overlapped"")"),"Not Available")</f>
        <v>Not Available</v>
      </c>
      <c r="F72" s="65" t="str">
        <f>IFERROR(__xludf.DUMMYFUNCTION("IFS(SUM(ARRAYFORMULA(IF(REGEXMATCH(F3:F45, ""\(ADSL\)""), 1, 0))) = 1, ""Not Available"", SUM(ARRAYFORMULA(IF(REGEXMATCH(F3:F45, ""\(ADSL\)""), 1, 0))) = 0, ""Available"", SUM(ARRAYFORMULA(IF(REGEXMATCH(F3:F45, ""\(ADSL\)""), 1, 0))) &gt;= 2, ""Overlapped"")"),"Not Available")</f>
        <v>Not Available</v>
      </c>
      <c r="G72" s="65"/>
      <c r="H72" s="65" t="str">
        <f>IFERROR(__xludf.DUMMYFUNCTION("IFS(SUM(ARRAYFORMULA(IF(REGEXMATCH(H3:H45, ""\(ADSL\)""), 1, 0))) = 1, ""Not Available"", SUM(ARRAYFORMULA(IF(REGEXMATCH(H3:H45, ""\(ADSL\)""), 1, 0))) = 0, ""Available"", SUM(ARRAYFORMULA(IF(REGEXMATCH(H3:H45, ""\(ADSL\)""), 1, 0))) &gt;= 2, ""Overlapped"")"),"Not Available")</f>
        <v>Not Available</v>
      </c>
      <c r="I72" s="65" t="str">
        <f>IFERROR(__xludf.DUMMYFUNCTION("IFS(SUM(ARRAYFORMULA(IF(REGEXMATCH(I3:I45, ""\(ADSL\)""), 1, 0))) = 1, ""Not Available"", SUM(ARRAYFORMULA(IF(REGEXMATCH(I3:I45, ""\(ADSL\)""), 1, 0))) = 0, ""Available"", SUM(ARRAYFORMULA(IF(REGEXMATCH(I3:I45, ""\(ADSL\)""), 1, 0))) &gt;= 2, ""Overlapped"")"),"Available")</f>
        <v>Available</v>
      </c>
      <c r="J72" s="65" t="str">
        <f>IFERROR(__xludf.DUMMYFUNCTION("IFS(SUM(ARRAYFORMULA(IF(REGEXMATCH(J3:J45, ""\(ADSL\)""), 1, 0))) = 1, ""Not Available"", SUM(ARRAYFORMULA(IF(REGEXMATCH(J3:J45, ""\(ADSL\)""), 1, 0))) = 0, ""Available"", SUM(ARRAYFORMULA(IF(REGEXMATCH(J3:J45, ""\(ADSL\)""), 1, 0))) &gt;= 2, ""Overlapped"")"),"Available")</f>
        <v>Available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66" t="s">
        <v>159</v>
      </c>
      <c r="D73" s="67" t="str">
        <f>IFERROR(__xludf.DUMMYFUNCTION("IFS(SUM(ARRAYFORMULA(IF(REGEXMATCH(D3:D45, ""\(MIL\)""), 1, 0))) = 1, ""Not Available"", SUM(ARRAYFORMULA(IF(REGEXMATCH(D3:D45, ""\(MIL\)""), 1, 0))) = 0, ""Available"", SUM(ARRAYFORMULA(IF(REGEXMATCH(D3:D45, ""\(MIL\)""), 1, 0))) &gt;= 2, ""Overlapped"")"),"Not Available")</f>
        <v>Not Available</v>
      </c>
      <c r="E73" s="67" t="str">
        <f>IFERROR(__xludf.DUMMYFUNCTION("IFS(SUM(ARRAYFORMULA(IF(REGEXMATCH(E3:E45, ""\(MIL\)""), 1, 0))) = 1, ""Not Available"", SUM(ARRAYFORMULA(IF(REGEXMATCH(E3:E45, ""\(MIL\)""), 1, 0))) = 0, ""Available"", SUM(ARRAYFORMULA(IF(REGEXMATCH(E3:E45, ""\(MIL\)""), 1, 0))) &gt;= 2, ""Overlapped"")"),"Available")</f>
        <v>Available</v>
      </c>
      <c r="F73" s="67" t="str">
        <f>IFERROR(__xludf.DUMMYFUNCTION("IFS(SUM(ARRAYFORMULA(IF(REGEXMATCH(F3:F45, ""\(MIL\)""), 1, 0))) = 1, ""Not Available"", SUM(ARRAYFORMULA(IF(REGEXMATCH(F3:F45, ""\(MIL\)""), 1, 0))) = 0, ""Available"", SUM(ARRAYFORMULA(IF(REGEXMATCH(F3:F45, ""\(MIL\)""), 1, 0))) &gt;= 2, ""Overlapped"")"),"Not Available")</f>
        <v>Not Available</v>
      </c>
      <c r="G73" s="67"/>
      <c r="H73" s="67" t="str">
        <f>IFERROR(__xludf.DUMMYFUNCTION("IFS(SUM(ARRAYFORMULA(IF(REGEXMATCH(H3:H45, ""\(MIL\)""), 1, 0))) = 1, ""Not Available"", SUM(ARRAYFORMULA(IF(REGEXMATCH(H3:H45, ""\(MIL\)""), 1, 0))) = 0, ""Available"", SUM(ARRAYFORMULA(IF(REGEXMATCH(H3:H45, ""\(MIL\)""), 1, 0))) &gt;= 2, ""Overlapped"")"),"Available")</f>
        <v>Available</v>
      </c>
      <c r="I73" s="67" t="str">
        <f>IFERROR(__xludf.DUMMYFUNCTION("IFS(SUM(ARRAYFORMULA(IF(REGEXMATCH(I3:I45, ""\(MIL\)""), 1, 0))) = 1, ""Not Available"", SUM(ARRAYFORMULA(IF(REGEXMATCH(I3:I45, ""\(MIL\)""), 1, 0))) = 0, ""Available"", SUM(ARRAYFORMULA(IF(REGEXMATCH(I3:I45, ""\(MIL\)""), 1, 0))) &gt;= 2, ""Overlapped"")"),"Available")</f>
        <v>Available</v>
      </c>
      <c r="J73" s="67" t="str">
        <f>IFERROR(__xludf.DUMMYFUNCTION("IFS(SUM(ARRAYFORMULA(IF(REGEXMATCH(J3:J45, ""\(MIL\)""), 1, 0))) = 1, ""Not Available"", SUM(ARRAYFORMULA(IF(REGEXMATCH(J3:J45, ""\(MIL\)""), 1, 0))) = 0, ""Available"", SUM(ARRAYFORMULA(IF(REGEXMATCH(J3:J45, ""\(MIL\)""), 1, 0))) &gt;= 2, ""Overlapped"")"),"Available")</f>
        <v>Available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68" t="s">
        <v>160</v>
      </c>
      <c r="D74" s="69" t="str">
        <f>IFERROR(__xludf.DUMMYFUNCTION("IFS(SUM(ARRAYFORMULA(IF(REGEXMATCH(D3:D45, ""\(EEL\)""), 1, 0))) = 1, ""Not Available"", SUM(ARRAYFORMULA(IF(REGEXMATCH(D3:D45, ""\(EEL\)""), 1, 0))) = 0, ""Available"", SUM(ARRAYFORMULA(IF(REGEXMATCH(D3:D45, ""\(EEL\)""), 1, 0))) &gt;= 2, ""Overlapped"")"),"Not Available")</f>
        <v>Not Available</v>
      </c>
      <c r="E74" s="69" t="str">
        <f>IFERROR(__xludf.DUMMYFUNCTION("IFS(SUM(ARRAYFORMULA(IF(REGEXMATCH(E3:E45, ""\(EEL\)""), 1, 0))) = 1, ""Not Available"", SUM(ARRAYFORMULA(IF(REGEXMATCH(E3:E45, ""\(EEL\)""), 1, 0))) = 0, ""Available"", SUM(ARRAYFORMULA(IF(REGEXMATCH(E3:E45, ""\(EEL\)""), 1, 0))) &gt;= 2, ""Overlapped"")"),"Not Available")</f>
        <v>Not Available</v>
      </c>
      <c r="F74" s="69" t="str">
        <f>IFERROR(__xludf.DUMMYFUNCTION("IFS(SUM(ARRAYFORMULA(IF(REGEXMATCH(F3:F45, ""\(EEL\)""), 1, 0))) = 1, ""Not Available"", SUM(ARRAYFORMULA(IF(REGEXMATCH(F3:F45, ""\(EEL\)""), 1, 0))) = 0, ""Available"", SUM(ARRAYFORMULA(IF(REGEXMATCH(F3:F45, ""\(EEL\)""), 1, 0))) &gt;= 2, ""Overlapped"")"),"Not Available")</f>
        <v>Not Available</v>
      </c>
      <c r="G74" s="69"/>
      <c r="H74" s="69" t="str">
        <f>IFERROR(__xludf.DUMMYFUNCTION("IFS(SUM(ARRAYFORMULA(IF(REGEXMATCH(H3:H45, ""\(EEL\)""), 1, 0))) = 1, ""Not Available"", SUM(ARRAYFORMULA(IF(REGEXMATCH(H3:H45, ""\(EEL\)""), 1, 0))) = 0, ""Available"", SUM(ARRAYFORMULA(IF(REGEXMATCH(H3:H45, ""\(EEL\)""), 1, 0))) &gt;= 2, ""Overlapped"")"),"Not Available")</f>
        <v>Not Available</v>
      </c>
      <c r="I74" s="69" t="str">
        <f>IFERROR(__xludf.DUMMYFUNCTION("IFS(SUM(ARRAYFORMULA(IF(REGEXMATCH(I3:I45, ""\(EEL\)""), 1, 0))) = 1, ""Not Available"", SUM(ARRAYFORMULA(IF(REGEXMATCH(I3:I45, ""\(EEL\)""), 1, 0))) = 0, ""Available"", SUM(ARRAYFORMULA(IF(REGEXMATCH(I3:I45, ""\(EEL\)""), 1, 0))) &gt;= 2, ""Overlapped"")"),"Not Available")</f>
        <v>Not Available</v>
      </c>
      <c r="J74" s="69" t="str">
        <f>IFERROR(__xludf.DUMMYFUNCTION("IFS(SUM(ARRAYFORMULA(IF(REGEXMATCH(J3:J45, ""\(EEL\)""), 1, 0))) = 1, ""Not Available"", SUM(ARRAYFORMULA(IF(REGEXMATCH(J3:J45, ""\(EEL\)""), 1, 0))) = 0, ""Available"", SUM(ARRAYFORMULA(IF(REGEXMATCH(J3:J45, ""\(EEL\)""), 1, 0))) &gt;= 2, ""Overlapped"")"),"Available")</f>
        <v>Available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30" t="s">
        <v>161</v>
      </c>
      <c r="D75" s="59" t="str">
        <f>IFERROR(__xludf.DUMMYFUNCTION("IFS(SUM(ARRAYFORMULA(IF(REGEXMATCH(D3:D45, ""\(DSAL\)""), 1, 0))) = 1, ""Not Available"", SUM(ARRAYFORMULA(IF(REGEXMATCH(D3:D45, ""\(DSAL\)""), 1, 0))) = 0, ""Available"", SUM(ARRAYFORMULA(IF(REGEXMATCH(D3:D45, ""\(DSAL\)""), 1, 0))) &gt;= 2, ""Overlapped"")"),"Not Available")</f>
        <v>Not Available</v>
      </c>
      <c r="E75" s="59" t="str">
        <f>IFERROR(__xludf.DUMMYFUNCTION("IFS(SUM(ARRAYFORMULA(IF(REGEXMATCH(E3:E45, ""\(DSAL\)""), 1, 0))) = 1, ""Not Available"", SUM(ARRAYFORMULA(IF(REGEXMATCH(E3:E45, ""\(DSAL\)""), 1, 0))) = 0, ""Available"", SUM(ARRAYFORMULA(IF(REGEXMATCH(E3:E45, ""\(DSAL\)""), 1, 0))) &gt;= 2, ""Overlapped"")"),"Not Available")</f>
        <v>Not Available</v>
      </c>
      <c r="F75" s="59" t="str">
        <f>IFERROR(__xludf.DUMMYFUNCTION("IFS(SUM(ARRAYFORMULA(IF(REGEXMATCH(F3:F45, ""\(DSAL\)""), 1, 0))) = 1, ""Not Available"", SUM(ARRAYFORMULA(IF(REGEXMATCH(F3:F45, ""\(DSAL\)""), 1, 0))) = 0, ""Available"", SUM(ARRAYFORMULA(IF(REGEXMATCH(F3:F45, ""\(DSAL\)""), 1, 0))) &gt;= 2, ""Overlapped"")"),"Not Available")</f>
        <v>Not Available</v>
      </c>
      <c r="G75" s="59"/>
      <c r="H75" s="59" t="str">
        <f>IFERROR(__xludf.DUMMYFUNCTION("IFS(SUM(ARRAYFORMULA(IF(REGEXMATCH(H3:H45, ""\(DSAL\)""), 1, 0))) = 1, ""Not Available"", SUM(ARRAYFORMULA(IF(REGEXMATCH(H3:H45, ""\(DSAL\)""), 1, 0))) = 0, ""Available"", SUM(ARRAYFORMULA(IF(REGEXMATCH(H3:H45, ""\(DSAL\)""), 1, 0))) &gt;= 2, ""Overlapped"")"),"Not Available")</f>
        <v>Not Available</v>
      </c>
      <c r="I75" s="59" t="str">
        <f>IFERROR(__xludf.DUMMYFUNCTION("IFS(SUM(ARRAYFORMULA(IF(REGEXMATCH(I3:I45, ""\(DSAL\)""), 1, 0))) = 1, ""Not Available"", SUM(ARRAYFORMULA(IF(REGEXMATCH(I3:I45, ""\(DSAL\)""), 1, 0))) = 0, ""Available"", SUM(ARRAYFORMULA(IF(REGEXMATCH(I3:I45, ""\(DSAL\)""), 1, 0))) &gt;= 2, ""Overlapped"")"),"Available")</f>
        <v>Available</v>
      </c>
      <c r="J75" s="59" t="str">
        <f>IFERROR(__xludf.DUMMYFUNCTION("IFS(SUM(ARRAYFORMULA(IF(REGEXMATCH(J3:J45, ""\(DSAL\)""), 1, 0))) = 1, ""Not Available"", SUM(ARRAYFORMULA(IF(REGEXMATCH(J3:J45, ""\(DSAL\)""), 1, 0))) = 0, ""Available"", SUM(ARRAYFORMULA(IF(REGEXMATCH(J3:J45, ""\(DSAL\)""), 1, 0))) &gt;= 2, ""Overlapped"")"),"Available")</f>
        <v>Available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</sheetData>
  <mergeCells count="17">
    <mergeCell ref="B6:B12"/>
    <mergeCell ref="B13:B17"/>
    <mergeCell ref="B3:B5"/>
    <mergeCell ref="B18:B25"/>
    <mergeCell ref="B26:B28"/>
    <mergeCell ref="B29:B34"/>
    <mergeCell ref="B35:B37"/>
    <mergeCell ref="B38:B42"/>
    <mergeCell ref="C48:C49"/>
    <mergeCell ref="A1:A2"/>
    <mergeCell ref="B1:B2"/>
    <mergeCell ref="C1:C2"/>
    <mergeCell ref="D1:J1"/>
    <mergeCell ref="A3:A45"/>
    <mergeCell ref="G3:G45"/>
    <mergeCell ref="H17:I17"/>
    <mergeCell ref="D48:J48"/>
  </mergeCells>
  <conditionalFormatting sqref="D15">
    <cfRule type="containsText" dxfId="0" priority="1" operator="containsText" text="ENG">
      <formula>NOT(ISERROR(SEARCH(("ENG"),(D15))))</formula>
    </cfRule>
  </conditionalFormatting>
  <conditionalFormatting sqref="D15">
    <cfRule type="containsText" dxfId="1" priority="2" operator="containsText" text="[MAR]">
      <formula>NOT(ISERROR(SEARCH(("[MAR]"),(D15))))</formula>
    </cfRule>
  </conditionalFormatting>
  <conditionalFormatting sqref="D15">
    <cfRule type="containsText" dxfId="1" priority="3" operator="containsText" text="[SKC]">
      <formula>NOT(ISERROR(SEARCH(("[SKC]"),(D15))))</formula>
    </cfRule>
  </conditionalFormatting>
  <conditionalFormatting sqref="D15">
    <cfRule type="containsText" dxfId="2" priority="4" operator="containsText" text="CHE-1262">
      <formula>NOT(ISERROR(SEARCH(("CHE-1262"),(D15))))</formula>
    </cfRule>
  </conditionalFormatting>
  <conditionalFormatting sqref="D15">
    <cfRule type="containsText" dxfId="1" priority="5" operator="containsText" text="[NIM]">
      <formula>NOT(ISERROR(SEARCH(("[NIM]"),(D15))))</formula>
    </cfRule>
  </conditionalFormatting>
  <conditionalFormatting sqref="D15">
    <cfRule type="containsText" dxfId="1" priority="6" operator="containsText" text="[GR]">
      <formula>NOT(ISERROR(SEARCH(("[GR]"),(D15))))</formula>
    </cfRule>
  </conditionalFormatting>
  <conditionalFormatting sqref="D15">
    <cfRule type="containsText" dxfId="3" priority="7" operator="containsText" text="BAN">
      <formula>NOT(ISERROR(SEARCH(("BAN"),(D15))))</formula>
    </cfRule>
  </conditionalFormatting>
  <conditionalFormatting sqref="D15">
    <cfRule type="containsText" dxfId="1" priority="8" operator="containsText" text="[BSH]">
      <formula>NOT(ISERROR(SEARCH(("[BSH]"),(D15))))</formula>
    </cfRule>
  </conditionalFormatting>
  <conditionalFormatting sqref="D15">
    <cfRule type="containsText" dxfId="1" priority="9" operator="containsText" text="[EH]">
      <formula>NOT(ISERROR(SEARCH(("[EH]"),(D15))))</formula>
    </cfRule>
  </conditionalFormatting>
  <conditionalFormatting sqref="D15">
    <cfRule type="containsText" dxfId="1" priority="10" operator="containsText" text="[RUM]">
      <formula>NOT(ISERROR(SEARCH(("[RUM]"),(D15))))</formula>
    </cfRule>
  </conditionalFormatting>
  <conditionalFormatting sqref="D15">
    <cfRule type="containsText" dxfId="3" priority="11" operator="containsText" text="[ECO]">
      <formula>NOT(ISERROR(SEARCH(("[ECO]"),(D15))))</formula>
    </cfRule>
  </conditionalFormatting>
  <conditionalFormatting sqref="D15">
    <cfRule type="containsText" dxfId="1" priority="12" operator="containsText" text="[MAH]">
      <formula>NOT(ISERROR(SEARCH(("[MAH]"),(D15))))</formula>
    </cfRule>
  </conditionalFormatting>
  <conditionalFormatting sqref="D15">
    <cfRule type="containsText" dxfId="1" priority="13" operator="containsText" text="[DD]">
      <formula>NOT(ISERROR(SEARCH(("[DD]"),(D15))))</formula>
    </cfRule>
  </conditionalFormatting>
  <conditionalFormatting sqref="D15">
    <cfRule type="containsText" dxfId="1" priority="14" operator="containsText" text="[JI]">
      <formula>NOT(ISERROR(SEARCH(("[JI]"),(D15))))</formula>
    </cfRule>
  </conditionalFormatting>
  <conditionalFormatting sqref="D15">
    <cfRule type="containsText" dxfId="1" priority="15" operator="containsText" text="[AIM]">
      <formula>NOT(ISERROR(SEARCH(("[AIM]"),(D15))))</formula>
    </cfRule>
  </conditionalFormatting>
  <conditionalFormatting sqref="E26">
    <cfRule type="containsText" dxfId="3" priority="16" operator="containsText" text="ENG">
      <formula>NOT(ISERROR(SEARCH(("ENG"),(E26))))</formula>
    </cfRule>
  </conditionalFormatting>
  <conditionalFormatting sqref="E26">
    <cfRule type="containsText" dxfId="1" priority="17" operator="containsText" text="[MAR]">
      <formula>NOT(ISERROR(SEARCH(("[MAR]"),(E26))))</formula>
    </cfRule>
  </conditionalFormatting>
  <conditionalFormatting sqref="E26">
    <cfRule type="containsText" dxfId="1" priority="18" operator="containsText" text="[SKC]">
      <formula>NOT(ISERROR(SEARCH(("[SKC]"),(E26))))</formula>
    </cfRule>
  </conditionalFormatting>
  <conditionalFormatting sqref="E26">
    <cfRule type="containsText" dxfId="1" priority="19" operator="containsText" text="CHE-1262">
      <formula>NOT(ISERROR(SEARCH(("CHE-1262"),(E26))))</formula>
    </cfRule>
  </conditionalFormatting>
  <conditionalFormatting sqref="E26">
    <cfRule type="containsText" dxfId="1" priority="20" operator="containsText" text="[NIM]">
      <formula>NOT(ISERROR(SEARCH(("[NIM]"),(E26))))</formula>
    </cfRule>
  </conditionalFormatting>
  <conditionalFormatting sqref="E26">
    <cfRule type="containsText" dxfId="1" priority="21" operator="containsText" text="[GR]">
      <formula>NOT(ISERROR(SEARCH(("[GR]"),(E26))))</formula>
    </cfRule>
  </conditionalFormatting>
  <conditionalFormatting sqref="E26">
    <cfRule type="containsText" dxfId="3" priority="22" operator="containsText" text="BAN">
      <formula>NOT(ISERROR(SEARCH(("BAN"),(E26))))</formula>
    </cfRule>
  </conditionalFormatting>
  <conditionalFormatting sqref="E26">
    <cfRule type="containsText" dxfId="1" priority="23" operator="containsText" text="[BSH]">
      <formula>NOT(ISERROR(SEARCH(("[BSH]"),(E26))))</formula>
    </cfRule>
  </conditionalFormatting>
  <conditionalFormatting sqref="E26">
    <cfRule type="containsText" dxfId="1" priority="24" operator="containsText" text="[EH]">
      <formula>NOT(ISERROR(SEARCH(("[EH]"),(E26))))</formula>
    </cfRule>
  </conditionalFormatting>
  <conditionalFormatting sqref="E26">
    <cfRule type="containsText" dxfId="1" priority="25" operator="containsText" text="[RUM]">
      <formula>NOT(ISERROR(SEARCH(("[RUM]"),(E26))))</formula>
    </cfRule>
  </conditionalFormatting>
  <conditionalFormatting sqref="E26">
    <cfRule type="containsText" dxfId="3" priority="26" operator="containsText" text="[ECO]">
      <formula>NOT(ISERROR(SEARCH(("[ECO]"),(E26))))</formula>
    </cfRule>
  </conditionalFormatting>
  <conditionalFormatting sqref="E26">
    <cfRule type="containsText" dxfId="1" priority="27" operator="containsText" text="[MAH]">
      <formula>NOT(ISERROR(SEARCH(("[MAH]"),(E26))))</formula>
    </cfRule>
  </conditionalFormatting>
  <conditionalFormatting sqref="E26">
    <cfRule type="containsText" dxfId="1" priority="28" operator="containsText" text="[DD]">
      <formula>NOT(ISERROR(SEARCH(("[DD]"),(E26))))</formula>
    </cfRule>
  </conditionalFormatting>
  <conditionalFormatting sqref="E26">
    <cfRule type="containsText" dxfId="1" priority="29" operator="containsText" text="[JI]">
      <formula>NOT(ISERROR(SEARCH(("[JI]"),(E26))))</formula>
    </cfRule>
  </conditionalFormatting>
  <conditionalFormatting sqref="E26">
    <cfRule type="containsText" dxfId="1" priority="30" operator="containsText" text="[KIM]">
      <formula>NOT(ISERROR(SEARCH(("[KIM]"),(E26))))</formula>
    </cfRule>
  </conditionalFormatting>
  <conditionalFormatting sqref="E26">
    <cfRule type="containsText" dxfId="1" priority="31" operator="containsText" text="[AU]">
      <formula>NOT(ISERROR(SEARCH(("[AU]"),(E26))))</formula>
    </cfRule>
  </conditionalFormatting>
  <conditionalFormatting sqref="E26">
    <cfRule type="containsText" dxfId="1" priority="32" operator="containsText" text="[IFF]">
      <formula>NOT(ISERROR(SEARCH(("[IFF]"),(E26))))</formula>
    </cfRule>
  </conditionalFormatting>
  <conditionalFormatting sqref="E26">
    <cfRule type="containsText" dxfId="1" priority="33" operator="containsText" text="[AT]">
      <formula>NOT(ISERROR(SEARCH(("[AT]"),(E26))))</formula>
    </cfRule>
  </conditionalFormatting>
  <conditionalFormatting sqref="E26">
    <cfRule type="containsText" dxfId="1" priority="34" operator="containsText" text="[MKS]">
      <formula>NOT(ISERROR(SEARCH(("[MKS]"),(E26))))</formula>
    </cfRule>
  </conditionalFormatting>
  <conditionalFormatting sqref="E26">
    <cfRule type="containsText" dxfId="1" priority="35" operator="containsText" text="[DMA]">
      <formula>NOT(ISERROR(SEARCH(("[DMA]"),(E26))))</formula>
    </cfRule>
  </conditionalFormatting>
  <conditionalFormatting sqref="E26">
    <cfRule type="containsText" dxfId="1" priority="36" operator="containsText" text="[NIS]">
      <formula>NOT(ISERROR(SEARCH(("[NIS]"),(E26))))</formula>
    </cfRule>
  </conditionalFormatting>
  <conditionalFormatting sqref="E26">
    <cfRule type="containsText" dxfId="1" priority="37" operator="containsText" text="[AIM]">
      <formula>NOT(ISERROR(SEARCH(("[AIM]"),(E26))))</formula>
    </cfRule>
  </conditionalFormatting>
  <conditionalFormatting sqref="E26">
    <cfRule type="containsText" dxfId="1" priority="38" operator="containsText" text="[PRC]">
      <formula>NOT(ISERROR(SEARCH(("[PRC]"),(E26))))</formula>
    </cfRule>
  </conditionalFormatting>
  <conditionalFormatting sqref="E12">
    <cfRule type="containsText" dxfId="0" priority="39" operator="containsText" text="ENG">
      <formula>NOT(ISERROR(SEARCH(("ENG"),(E12))))</formula>
    </cfRule>
  </conditionalFormatting>
  <conditionalFormatting sqref="E12">
    <cfRule type="containsText" dxfId="2" priority="40" operator="containsText" text="CHE-1262">
      <formula>NOT(ISERROR(SEARCH(("CHE-1262"),(E12))))</formula>
    </cfRule>
  </conditionalFormatting>
  <conditionalFormatting sqref="E12">
    <cfRule type="containsText" dxfId="1" priority="41" operator="containsText" text="[MAR]">
      <formula>NOT(ISERROR(SEARCH(("[MAR]"),(E12))))</formula>
    </cfRule>
  </conditionalFormatting>
  <conditionalFormatting sqref="E12">
    <cfRule type="containsText" dxfId="1" priority="42" operator="containsText" text="[SKC]">
      <formula>NOT(ISERROR(SEARCH(("[SKC]"),(E12))))</formula>
    </cfRule>
  </conditionalFormatting>
  <conditionalFormatting sqref="E12">
    <cfRule type="containsText" dxfId="1" priority="43" operator="containsText" text="[NIM]">
      <formula>NOT(ISERROR(SEARCH(("[NIM]"),(E12))))</formula>
    </cfRule>
  </conditionalFormatting>
  <conditionalFormatting sqref="E12">
    <cfRule type="containsText" dxfId="1" priority="44" operator="containsText" text="[GR]">
      <formula>NOT(ISERROR(SEARCH(("[GR]"),(E12))))</formula>
    </cfRule>
  </conditionalFormatting>
  <conditionalFormatting sqref="E12">
    <cfRule type="containsText" dxfId="3" priority="45" operator="containsText" text="BAN">
      <formula>NOT(ISERROR(SEARCH(("BAN"),(E12))))</formula>
    </cfRule>
  </conditionalFormatting>
  <conditionalFormatting sqref="E12">
    <cfRule type="containsText" dxfId="1" priority="46" operator="containsText" text="[BSH]">
      <formula>NOT(ISERROR(SEARCH(("[BSH]"),(E12))))</formula>
    </cfRule>
  </conditionalFormatting>
  <conditionalFormatting sqref="E12">
    <cfRule type="containsText" dxfId="1" priority="47" operator="containsText" text="[EH]">
      <formula>NOT(ISERROR(SEARCH(("[EH]"),(E12))))</formula>
    </cfRule>
  </conditionalFormatting>
  <conditionalFormatting sqref="E12">
    <cfRule type="containsText" dxfId="1" priority="48" operator="containsText" text="[RUM]">
      <formula>NOT(ISERROR(SEARCH(("[RUM]"),(E12))))</formula>
    </cfRule>
  </conditionalFormatting>
  <conditionalFormatting sqref="E12">
    <cfRule type="containsText" dxfId="3" priority="49" operator="containsText" text="[ECO]">
      <formula>NOT(ISERROR(SEARCH(("[ECO]"),(E12))))</formula>
    </cfRule>
  </conditionalFormatting>
  <conditionalFormatting sqref="E12">
    <cfRule type="containsText" dxfId="1" priority="50" operator="containsText" text="[MAH]">
      <formula>NOT(ISERROR(SEARCH(("[MAH]"),(E12))))</formula>
    </cfRule>
  </conditionalFormatting>
  <conditionalFormatting sqref="E12">
    <cfRule type="containsText" dxfId="1" priority="51" operator="containsText" text="[DD]">
      <formula>NOT(ISERROR(SEARCH(("[DD]"),(E12))))</formula>
    </cfRule>
  </conditionalFormatting>
  <conditionalFormatting sqref="E12">
    <cfRule type="containsText" dxfId="1" priority="52" operator="containsText" text="[JI]">
      <formula>NOT(ISERROR(SEARCH(("[JI]"),(E12))))</formula>
    </cfRule>
  </conditionalFormatting>
  <conditionalFormatting sqref="E12">
    <cfRule type="containsText" dxfId="1" priority="53" operator="containsText" text="[AIM]">
      <formula>NOT(ISERROR(SEARCH(("[AIM]"),(E12))))</formula>
    </cfRule>
  </conditionalFormatting>
  <conditionalFormatting sqref="I45">
    <cfRule type="containsText" dxfId="1" priority="54" operator="containsText" text="[IFF]">
      <formula>NOT(ISERROR(SEARCH(("[IFF]"),(I45))))</formula>
    </cfRule>
  </conditionalFormatting>
  <conditionalFormatting sqref="I45">
    <cfRule type="containsText" dxfId="3" priority="55" operator="containsText" text="ENG">
      <formula>NOT(ISERROR(SEARCH(("ENG"),(I45))))</formula>
    </cfRule>
  </conditionalFormatting>
  <conditionalFormatting sqref="I45">
    <cfRule type="containsText" dxfId="1" priority="56" operator="containsText" text="CHE-1262">
      <formula>NOT(ISERROR(SEARCH(("CHE-1262"),(I45))))</formula>
    </cfRule>
  </conditionalFormatting>
  <conditionalFormatting sqref="I45">
    <cfRule type="containsText" dxfId="1" priority="57" operator="containsText" text="[NEW1]">
      <formula>NOT(ISERROR(SEARCH(("[NEW1]"),(I45))))</formula>
    </cfRule>
  </conditionalFormatting>
  <conditionalFormatting sqref="I45">
    <cfRule type="containsText" dxfId="0" priority="58" operator="containsText" text="ENG">
      <formula>NOT(ISERROR(SEARCH(("ENG"),(I45))))</formula>
    </cfRule>
  </conditionalFormatting>
  <conditionalFormatting sqref="I45">
    <cfRule type="containsText" dxfId="2" priority="59" operator="containsText" text="CHE-1262">
      <formula>NOT(ISERROR(SEARCH(("CHE-1262"),(I45))))</formula>
    </cfRule>
  </conditionalFormatting>
  <conditionalFormatting sqref="I45">
    <cfRule type="containsText" dxfId="1" priority="60" operator="containsText" text="[MAR]">
      <formula>NOT(ISERROR(SEARCH(("[MAR]"),(I45))))</formula>
    </cfRule>
  </conditionalFormatting>
  <conditionalFormatting sqref="I45">
    <cfRule type="containsText" dxfId="1" priority="61" operator="containsText" text="[SKC]">
      <formula>NOT(ISERROR(SEARCH(("[SKC]"),(I45))))</formula>
    </cfRule>
  </conditionalFormatting>
  <conditionalFormatting sqref="I45">
    <cfRule type="containsText" dxfId="1" priority="62" operator="containsText" text="[NIM]">
      <formula>NOT(ISERROR(SEARCH(("[NIM]"),(I45))))</formula>
    </cfRule>
  </conditionalFormatting>
  <conditionalFormatting sqref="I45">
    <cfRule type="containsText" dxfId="1" priority="63" operator="containsText" text="[GR]">
      <formula>NOT(ISERROR(SEARCH(("[GR]"),(I45))))</formula>
    </cfRule>
  </conditionalFormatting>
  <conditionalFormatting sqref="I45">
    <cfRule type="containsText" dxfId="3" priority="64" operator="containsText" text="BAN">
      <formula>NOT(ISERROR(SEARCH(("BAN"),(I45))))</formula>
    </cfRule>
  </conditionalFormatting>
  <conditionalFormatting sqref="I45">
    <cfRule type="containsText" dxfId="1" priority="65" operator="containsText" text="[BSH]">
      <formula>NOT(ISERROR(SEARCH(("[BSH]"),(I45))))</formula>
    </cfRule>
  </conditionalFormatting>
  <conditionalFormatting sqref="I45">
    <cfRule type="containsText" dxfId="1" priority="66" operator="containsText" text="[EH]">
      <formula>NOT(ISERROR(SEARCH(("[EH]"),(I45))))</formula>
    </cfRule>
  </conditionalFormatting>
  <conditionalFormatting sqref="I45">
    <cfRule type="containsText" dxfId="1" priority="67" operator="containsText" text="[RUM]">
      <formula>NOT(ISERROR(SEARCH(("[RUM]"),(I45))))</formula>
    </cfRule>
  </conditionalFormatting>
  <conditionalFormatting sqref="I45">
    <cfRule type="containsText" dxfId="3" priority="68" operator="containsText" text="[ECO]">
      <formula>NOT(ISERROR(SEARCH(("[ECO]"),(I45))))</formula>
    </cfRule>
  </conditionalFormatting>
  <conditionalFormatting sqref="I45">
    <cfRule type="containsText" dxfId="1" priority="69" operator="containsText" text="[MAH]">
      <formula>NOT(ISERROR(SEARCH(("[MAH]"),(I45))))</formula>
    </cfRule>
  </conditionalFormatting>
  <conditionalFormatting sqref="I45">
    <cfRule type="containsText" dxfId="1" priority="70" operator="containsText" text="[DD]">
      <formula>NOT(ISERROR(SEARCH(("[DD]"),(I45))))</formula>
    </cfRule>
  </conditionalFormatting>
  <conditionalFormatting sqref="I45">
    <cfRule type="containsText" dxfId="1" priority="71" operator="containsText" text="[JI]">
      <formula>NOT(ISERROR(SEARCH(("[JI]"),(I45))))</formula>
    </cfRule>
  </conditionalFormatting>
  <conditionalFormatting sqref="I45">
    <cfRule type="containsText" dxfId="1" priority="72" operator="containsText" text="[AIM]">
      <formula>NOT(ISERROR(SEARCH(("[AIM]"),(I45))))</formula>
    </cfRule>
  </conditionalFormatting>
  <conditionalFormatting sqref="E5">
    <cfRule type="containsText" dxfId="4" priority="73" operator="containsText" text="[PRC]">
      <formula>NOT(ISERROR(SEARCH(("[PRC]"),(E5))))</formula>
    </cfRule>
  </conditionalFormatting>
  <conditionalFormatting sqref="E5">
    <cfRule type="containsText" dxfId="4" priority="74" operator="containsText" text="[FNN]">
      <formula>NOT(ISERROR(SEARCH(("[FNN]"),(E5))))</formula>
    </cfRule>
  </conditionalFormatting>
  <conditionalFormatting sqref="E5">
    <cfRule type="containsText" dxfId="4" priority="75" operator="containsText" text="[JC]">
      <formula>NOT(ISERROR(SEARCH(("[JC]"),(E5))))</formula>
    </cfRule>
  </conditionalFormatting>
  <conditionalFormatting sqref="E5">
    <cfRule type="containsText" dxfId="4" priority="76" operator="containsText" text="[AIM]">
      <formula>NOT(ISERROR(SEARCH(("[AIM]"),(E5))))</formula>
    </cfRule>
  </conditionalFormatting>
  <conditionalFormatting sqref="E5">
    <cfRule type="containsText" dxfId="4" priority="77" operator="containsText" text="[NIS]">
      <formula>NOT(ISERROR(SEARCH(("[NIS]"),(E5))))</formula>
    </cfRule>
  </conditionalFormatting>
  <conditionalFormatting sqref="E5">
    <cfRule type="containsText" dxfId="4" priority="78" operator="containsText" text="[DMA]">
      <formula>NOT(ISERROR(SEARCH(("[DMA]"),(E5))))</formula>
    </cfRule>
  </conditionalFormatting>
  <conditionalFormatting sqref="E5">
    <cfRule type="containsText" dxfId="4" priority="79" operator="containsText" text="[MKS]">
      <formula>NOT(ISERROR(SEARCH(("[MKS]"),(E5))))</formula>
    </cfRule>
  </conditionalFormatting>
  <conditionalFormatting sqref="E5">
    <cfRule type="containsText" dxfId="4" priority="80" operator="containsText" text="[NEW1]">
      <formula>NOT(ISERROR(SEARCH(("[NEW1]"),(E5))))</formula>
    </cfRule>
  </conditionalFormatting>
  <conditionalFormatting sqref="E5">
    <cfRule type="containsText" dxfId="4" priority="81" operator="containsText" text="[AT]">
      <formula>NOT(ISERROR(SEARCH(("[AT]"),(E5))))</formula>
    </cfRule>
  </conditionalFormatting>
  <conditionalFormatting sqref="E5">
    <cfRule type="containsText" dxfId="4" priority="82" operator="containsText" text="[IFF]">
      <formula>NOT(ISERROR(SEARCH(("[IFF]"),(E5))))</formula>
    </cfRule>
  </conditionalFormatting>
  <conditionalFormatting sqref="E5">
    <cfRule type="containsText" dxfId="4" priority="83" operator="containsText" text="[AU]">
      <formula>NOT(ISERROR(SEARCH(("[AU]"),(E5))))</formula>
    </cfRule>
  </conditionalFormatting>
  <conditionalFormatting sqref="E5">
    <cfRule type="containsText" dxfId="4" priority="84" operator="containsText" text="[KIM]">
      <formula>NOT(ISERROR(SEARCH(("[KIM]"),(E5))))</formula>
    </cfRule>
  </conditionalFormatting>
  <conditionalFormatting sqref="E5">
    <cfRule type="containsText" dxfId="4" priority="85" operator="containsText" text="[JI]">
      <formula>NOT(ISERROR(SEARCH(("[JI]"),(E5))))</formula>
    </cfRule>
  </conditionalFormatting>
  <conditionalFormatting sqref="E5">
    <cfRule type="containsText" dxfId="4" priority="86" operator="containsText" text="[DD]">
      <formula>NOT(ISERROR(SEARCH(("[DD]"),(E5))))</formula>
    </cfRule>
  </conditionalFormatting>
  <conditionalFormatting sqref="E5">
    <cfRule type="containsText" dxfId="4" priority="87" operator="containsText" text="[MAH]">
      <formula>NOT(ISERROR(SEARCH(("[MAH]"),(E5))))</formula>
    </cfRule>
  </conditionalFormatting>
  <conditionalFormatting sqref="E5">
    <cfRule type="containsText" dxfId="4" priority="88" operator="containsText" text="[ECO]">
      <formula>NOT(ISERROR(SEARCH(("[ECO]"),(E5))))</formula>
    </cfRule>
  </conditionalFormatting>
  <conditionalFormatting sqref="E5">
    <cfRule type="containsText" dxfId="4" priority="89" operator="containsText" text="[RUM]">
      <formula>NOT(ISERROR(SEARCH(("[RUM]"),(E5))))</formula>
    </cfRule>
  </conditionalFormatting>
  <conditionalFormatting sqref="E5">
    <cfRule type="containsText" dxfId="4" priority="90" operator="containsText" text="[EH]">
      <formula>NOT(ISERROR(SEARCH(("[EH]"),(E5))))</formula>
    </cfRule>
  </conditionalFormatting>
  <conditionalFormatting sqref="E5">
    <cfRule type="containsText" dxfId="4" priority="91" operator="containsText" text="[BSH]">
      <formula>NOT(ISERROR(SEARCH(("[BSH]"),(E5))))</formula>
    </cfRule>
  </conditionalFormatting>
  <conditionalFormatting sqref="E5">
    <cfRule type="containsText" dxfId="4" priority="92" operator="containsText" text="BAN">
      <formula>NOT(ISERROR(SEARCH(("BAN"),(E5))))</formula>
    </cfRule>
  </conditionalFormatting>
  <conditionalFormatting sqref="E5">
    <cfRule type="containsText" dxfId="4" priority="93" operator="containsText" text="[GR]">
      <formula>NOT(ISERROR(SEARCH(("[GR]"),(E5))))</formula>
    </cfRule>
  </conditionalFormatting>
  <conditionalFormatting sqref="E5">
    <cfRule type="containsText" dxfId="4" priority="94" operator="containsText" text="[NIM]">
      <formula>NOT(ISERROR(SEARCH(("[NIM]"),(E5))))</formula>
    </cfRule>
  </conditionalFormatting>
  <conditionalFormatting sqref="E5">
    <cfRule type="containsText" dxfId="4" priority="95" operator="containsText" text="CHE-1262">
      <formula>NOT(ISERROR(SEARCH(("CHE-1262"),(E5))))</formula>
    </cfRule>
  </conditionalFormatting>
  <conditionalFormatting sqref="E5">
    <cfRule type="containsText" dxfId="4" priority="96" operator="containsText" text="[SKC]">
      <formula>NOT(ISERROR(SEARCH(("[SKC]"),(E5))))</formula>
    </cfRule>
  </conditionalFormatting>
  <conditionalFormatting sqref="E5">
    <cfRule type="containsText" dxfId="4" priority="97" operator="containsText" text="[MAR]">
      <formula>NOT(ISERROR(SEARCH(("[MAR]"),(E5))))</formula>
    </cfRule>
  </conditionalFormatting>
  <conditionalFormatting sqref="E5">
    <cfRule type="containsText" dxfId="4" priority="98" operator="containsText" text="ENG">
      <formula>NOT(ISERROR(SEARCH(("ENG"),(E5))))</formula>
    </cfRule>
  </conditionalFormatting>
  <conditionalFormatting sqref="F34">
    <cfRule type="containsText" dxfId="3" priority="99" operator="containsText" text="ENG">
      <formula>NOT(ISERROR(SEARCH(("ENG"),(F34))))</formula>
    </cfRule>
  </conditionalFormatting>
  <conditionalFormatting sqref="F34">
    <cfRule type="containsText" dxfId="1" priority="100" operator="containsText" text="[MAR]">
      <formula>NOT(ISERROR(SEARCH(("[MAR]"),(F34))))</formula>
    </cfRule>
  </conditionalFormatting>
  <conditionalFormatting sqref="F34">
    <cfRule type="containsText" dxfId="1" priority="101" operator="containsText" text="[SKC]">
      <formula>NOT(ISERROR(SEARCH(("[SKC]"),(F34))))</formula>
    </cfRule>
  </conditionalFormatting>
  <conditionalFormatting sqref="F34">
    <cfRule type="containsText" dxfId="1" priority="102" operator="containsText" text="CHE-1262">
      <formula>NOT(ISERROR(SEARCH(("CHE-1262"),(F34))))</formula>
    </cfRule>
  </conditionalFormatting>
  <conditionalFormatting sqref="F34">
    <cfRule type="containsText" dxfId="1" priority="103" operator="containsText" text="[NIM]">
      <formula>NOT(ISERROR(SEARCH(("[NIM]"),(F34))))</formula>
    </cfRule>
  </conditionalFormatting>
  <conditionalFormatting sqref="F34">
    <cfRule type="containsText" dxfId="1" priority="104" operator="containsText" text="[GR]">
      <formula>NOT(ISERROR(SEARCH(("[GR]"),(F34))))</formula>
    </cfRule>
  </conditionalFormatting>
  <conditionalFormatting sqref="F34">
    <cfRule type="containsText" dxfId="3" priority="105" operator="containsText" text="BAN">
      <formula>NOT(ISERROR(SEARCH(("BAN"),(F34))))</formula>
    </cfRule>
  </conditionalFormatting>
  <conditionalFormatting sqref="F34">
    <cfRule type="containsText" dxfId="1" priority="106" operator="containsText" text="[BSH]">
      <formula>NOT(ISERROR(SEARCH(("[BSH]"),(F34))))</formula>
    </cfRule>
  </conditionalFormatting>
  <conditionalFormatting sqref="F34">
    <cfRule type="containsText" dxfId="1" priority="107" operator="containsText" text="[EH]">
      <formula>NOT(ISERROR(SEARCH(("[EH]"),(F34))))</formula>
    </cfRule>
  </conditionalFormatting>
  <conditionalFormatting sqref="F34">
    <cfRule type="containsText" dxfId="1" priority="108" operator="containsText" text="[RUM]">
      <formula>NOT(ISERROR(SEARCH(("[RUM]"),(F34))))</formula>
    </cfRule>
  </conditionalFormatting>
  <conditionalFormatting sqref="F34">
    <cfRule type="containsText" dxfId="3" priority="109" operator="containsText" text="[ECO]">
      <formula>NOT(ISERROR(SEARCH(("[ECO]"),(F34))))</formula>
    </cfRule>
  </conditionalFormatting>
  <conditionalFormatting sqref="F34">
    <cfRule type="containsText" dxfId="1" priority="110" operator="containsText" text="[MAH]">
      <formula>NOT(ISERROR(SEARCH(("[MAH]"),(F34))))</formula>
    </cfRule>
  </conditionalFormatting>
  <conditionalFormatting sqref="F34">
    <cfRule type="containsText" dxfId="1" priority="111" operator="containsText" text="[DD]">
      <formula>NOT(ISERROR(SEARCH(("[DD]"),(F34))))</formula>
    </cfRule>
  </conditionalFormatting>
  <conditionalFormatting sqref="F34">
    <cfRule type="containsText" dxfId="1" priority="112" operator="containsText" text="[JI]">
      <formula>NOT(ISERROR(SEARCH(("[JI]"),(F34))))</formula>
    </cfRule>
  </conditionalFormatting>
  <conditionalFormatting sqref="F34">
    <cfRule type="containsText" dxfId="1" priority="113" operator="containsText" text="[NEW1]">
      <formula>NOT(ISERROR(SEARCH(("[NEW1]"),(F34))))</formula>
    </cfRule>
  </conditionalFormatting>
  <conditionalFormatting sqref="F34">
    <cfRule type="containsText" dxfId="1" priority="114" operator="containsText" text="[AIM]">
      <formula>NOT(ISERROR(SEARCH(("[AIM]"),(F34))))</formula>
    </cfRule>
  </conditionalFormatting>
  <conditionalFormatting sqref="D14">
    <cfRule type="containsText" dxfId="3" priority="115" operator="containsText" text="ENG">
      <formula>NOT(ISERROR(SEARCH(("ENG"),(D14))))</formula>
    </cfRule>
  </conditionalFormatting>
  <conditionalFormatting sqref="D14">
    <cfRule type="containsText" dxfId="1" priority="116" operator="containsText" text="[MAR]">
      <formula>NOT(ISERROR(SEARCH(("[MAR]"),(D14))))</formula>
    </cfRule>
  </conditionalFormatting>
  <conditionalFormatting sqref="D14">
    <cfRule type="containsText" dxfId="1" priority="117" operator="containsText" text="[SKC]">
      <formula>NOT(ISERROR(SEARCH(("[SKC]"),(D14))))</formula>
    </cfRule>
  </conditionalFormatting>
  <conditionalFormatting sqref="D14">
    <cfRule type="containsText" dxfId="1" priority="118" operator="containsText" text="CHE-1262">
      <formula>NOT(ISERROR(SEARCH(("CHE-1262"),(D14))))</formula>
    </cfRule>
  </conditionalFormatting>
  <conditionalFormatting sqref="D14">
    <cfRule type="containsText" dxfId="1" priority="119" operator="containsText" text="[NIM]">
      <formula>NOT(ISERROR(SEARCH(("[NIM]"),(D14))))</formula>
    </cfRule>
  </conditionalFormatting>
  <conditionalFormatting sqref="D14">
    <cfRule type="containsText" dxfId="1" priority="120" operator="containsText" text="[GR]">
      <formula>NOT(ISERROR(SEARCH(("[GR]"),(D14))))</formula>
    </cfRule>
  </conditionalFormatting>
  <conditionalFormatting sqref="D14">
    <cfRule type="containsText" dxfId="3" priority="121" operator="containsText" text="BAN">
      <formula>NOT(ISERROR(SEARCH(("BAN"),(D14))))</formula>
    </cfRule>
  </conditionalFormatting>
  <conditionalFormatting sqref="D14">
    <cfRule type="containsText" dxfId="1" priority="122" operator="containsText" text="[BSH]">
      <formula>NOT(ISERROR(SEARCH(("[BSH]"),(D14))))</formula>
    </cfRule>
  </conditionalFormatting>
  <conditionalFormatting sqref="D14">
    <cfRule type="containsText" dxfId="1" priority="123" operator="containsText" text="[EH]">
      <formula>NOT(ISERROR(SEARCH(("[EH]"),(D14))))</formula>
    </cfRule>
  </conditionalFormatting>
  <conditionalFormatting sqref="D14">
    <cfRule type="containsText" dxfId="1" priority="124" operator="containsText" text="[RUM]">
      <formula>NOT(ISERROR(SEARCH(("[RUM]"),(D14))))</formula>
    </cfRule>
  </conditionalFormatting>
  <conditionalFormatting sqref="D14">
    <cfRule type="containsText" dxfId="3" priority="125" operator="containsText" text="[ECO]">
      <formula>NOT(ISERROR(SEARCH(("[ECO]"),(D14))))</formula>
    </cfRule>
  </conditionalFormatting>
  <conditionalFormatting sqref="D14">
    <cfRule type="containsText" dxfId="1" priority="126" operator="containsText" text="[MAH]">
      <formula>NOT(ISERROR(SEARCH(("[MAH]"),(D14))))</formula>
    </cfRule>
  </conditionalFormatting>
  <conditionalFormatting sqref="D14">
    <cfRule type="containsText" dxfId="1" priority="127" operator="containsText" text="[DD]">
      <formula>NOT(ISERROR(SEARCH(("[DD]"),(D14))))</formula>
    </cfRule>
  </conditionalFormatting>
  <conditionalFormatting sqref="D14">
    <cfRule type="containsText" dxfId="1" priority="128" operator="containsText" text="[JI]">
      <formula>NOT(ISERROR(SEARCH(("[JI]"),(D14))))</formula>
    </cfRule>
  </conditionalFormatting>
  <conditionalFormatting sqref="D14">
    <cfRule type="containsText" dxfId="1" priority="129" operator="containsText" text="[NEW1]">
      <formula>NOT(ISERROR(SEARCH(("[NEW1]"),(D14))))</formula>
    </cfRule>
  </conditionalFormatting>
  <conditionalFormatting sqref="D14">
    <cfRule type="containsText" dxfId="1" priority="130" operator="containsText" text="[AIM]">
      <formula>NOT(ISERROR(SEARCH(("[AIM]"),(D14))))</formula>
    </cfRule>
  </conditionalFormatting>
  <conditionalFormatting sqref="E41">
    <cfRule type="containsText" dxfId="3" priority="131" operator="containsText" text="ENG">
      <formula>NOT(ISERROR(SEARCH(("ENG"),(E41))))</formula>
    </cfRule>
  </conditionalFormatting>
  <conditionalFormatting sqref="E41">
    <cfRule type="containsText" dxfId="1" priority="132" operator="containsText" text="[MAR]">
      <formula>NOT(ISERROR(SEARCH(("[MAR]"),(E41))))</formula>
    </cfRule>
  </conditionalFormatting>
  <conditionalFormatting sqref="E41">
    <cfRule type="containsText" dxfId="1" priority="133" operator="containsText" text="[SKC]">
      <formula>NOT(ISERROR(SEARCH(("[SKC]"),(E41))))</formula>
    </cfRule>
  </conditionalFormatting>
  <conditionalFormatting sqref="E41">
    <cfRule type="containsText" dxfId="1" priority="134" operator="containsText" text="CHE-1262">
      <formula>NOT(ISERROR(SEARCH(("CHE-1262"),(E41))))</formula>
    </cfRule>
  </conditionalFormatting>
  <conditionalFormatting sqref="E41">
    <cfRule type="containsText" dxfId="1" priority="135" operator="containsText" text="[NIM]">
      <formula>NOT(ISERROR(SEARCH(("[NIM]"),(E41))))</formula>
    </cfRule>
  </conditionalFormatting>
  <conditionalFormatting sqref="E41">
    <cfRule type="containsText" dxfId="1" priority="136" operator="containsText" text="[GR]">
      <formula>NOT(ISERROR(SEARCH(("[GR]"),(E41))))</formula>
    </cfRule>
  </conditionalFormatting>
  <conditionalFormatting sqref="E41">
    <cfRule type="containsText" dxfId="3" priority="137" operator="containsText" text="BAN">
      <formula>NOT(ISERROR(SEARCH(("BAN"),(E41))))</formula>
    </cfRule>
  </conditionalFormatting>
  <conditionalFormatting sqref="E41">
    <cfRule type="containsText" dxfId="1" priority="138" operator="containsText" text="[BSH]">
      <formula>NOT(ISERROR(SEARCH(("[BSH]"),(E41))))</formula>
    </cfRule>
  </conditionalFormatting>
  <conditionalFormatting sqref="E41">
    <cfRule type="containsText" dxfId="1" priority="139" operator="containsText" text="[EH]">
      <formula>NOT(ISERROR(SEARCH(("[EH]"),(E41))))</formula>
    </cfRule>
  </conditionalFormatting>
  <conditionalFormatting sqref="E41">
    <cfRule type="containsText" dxfId="1" priority="140" operator="containsText" text="[RUM]">
      <formula>NOT(ISERROR(SEARCH(("[RUM]"),(E41))))</formula>
    </cfRule>
  </conditionalFormatting>
  <conditionalFormatting sqref="E41">
    <cfRule type="containsText" dxfId="3" priority="141" operator="containsText" text="[ECO]">
      <formula>NOT(ISERROR(SEARCH(("[ECO]"),(E41))))</formula>
    </cfRule>
  </conditionalFormatting>
  <conditionalFormatting sqref="E41">
    <cfRule type="containsText" dxfId="1" priority="142" operator="containsText" text="[MAH]">
      <formula>NOT(ISERROR(SEARCH(("[MAH]"),(E41))))</formula>
    </cfRule>
  </conditionalFormatting>
  <conditionalFormatting sqref="E41">
    <cfRule type="containsText" dxfId="1" priority="143" operator="containsText" text="[DD]">
      <formula>NOT(ISERROR(SEARCH(("[DD]"),(E41))))</formula>
    </cfRule>
  </conditionalFormatting>
  <conditionalFormatting sqref="E41">
    <cfRule type="containsText" dxfId="1" priority="144" operator="containsText" text="[JI]">
      <formula>NOT(ISERROR(SEARCH(("[JI]"),(E41))))</formula>
    </cfRule>
  </conditionalFormatting>
  <conditionalFormatting sqref="E41">
    <cfRule type="containsText" dxfId="1" priority="145" operator="containsText" text="[KIM]">
      <formula>NOT(ISERROR(SEARCH(("[KIM]"),(E41))))</formula>
    </cfRule>
  </conditionalFormatting>
  <conditionalFormatting sqref="E41">
    <cfRule type="containsText" dxfId="1" priority="146" operator="containsText" text="[AU]">
      <formula>NOT(ISERROR(SEARCH(("[AU]"),(E41))))</formula>
    </cfRule>
  </conditionalFormatting>
  <conditionalFormatting sqref="E41">
    <cfRule type="containsText" dxfId="1" priority="147" operator="containsText" text="[IFF]">
      <formula>NOT(ISERROR(SEARCH(("[IFF]"),(E41))))</formula>
    </cfRule>
  </conditionalFormatting>
  <conditionalFormatting sqref="E41">
    <cfRule type="containsText" dxfId="1" priority="148" operator="containsText" text="[AT]">
      <formula>NOT(ISERROR(SEARCH(("[AT]"),(E41))))</formula>
    </cfRule>
  </conditionalFormatting>
  <conditionalFormatting sqref="E41">
    <cfRule type="containsText" dxfId="1" priority="149" operator="containsText" text="[MKS]">
      <formula>NOT(ISERROR(SEARCH(("[MKS]"),(E41))))</formula>
    </cfRule>
  </conditionalFormatting>
  <conditionalFormatting sqref="E41">
    <cfRule type="containsText" dxfId="1" priority="150" operator="containsText" text="[DMA]">
      <formula>NOT(ISERROR(SEARCH(("[DMA]"),(E41))))</formula>
    </cfRule>
  </conditionalFormatting>
  <conditionalFormatting sqref="E41">
    <cfRule type="containsText" dxfId="1" priority="151" operator="containsText" text="[NIS]">
      <formula>NOT(ISERROR(SEARCH(("[NIS]"),(E41))))</formula>
    </cfRule>
  </conditionalFormatting>
  <conditionalFormatting sqref="E41">
    <cfRule type="containsText" dxfId="1" priority="152" operator="containsText" text="[AIM]">
      <formula>NOT(ISERROR(SEARCH(("[AIM]"),(E41))))</formula>
    </cfRule>
  </conditionalFormatting>
  <conditionalFormatting sqref="E41">
    <cfRule type="containsText" dxfId="1" priority="153" operator="containsText" text="[JC]">
      <formula>NOT(ISERROR(SEARCH(("[JC]"),(E41))))</formula>
    </cfRule>
  </conditionalFormatting>
  <conditionalFormatting sqref="E41">
    <cfRule type="containsText" dxfId="1" priority="154" operator="containsText" text="[PRC]">
      <formula>NOT(ISERROR(SEARCH(("[PRC]"),(E41))))</formula>
    </cfRule>
  </conditionalFormatting>
  <conditionalFormatting sqref="H41">
    <cfRule type="containsText" dxfId="0" priority="155" operator="containsText" text="ENG">
      <formula>NOT(ISERROR(SEARCH(("ENG"),(H41))))</formula>
    </cfRule>
  </conditionalFormatting>
  <conditionalFormatting sqref="H41">
    <cfRule type="containsText" dxfId="1" priority="156" operator="containsText" text="[MAR]">
      <formula>NOT(ISERROR(SEARCH(("[MAR]"),(H41))))</formula>
    </cfRule>
  </conditionalFormatting>
  <conditionalFormatting sqref="H41">
    <cfRule type="containsText" dxfId="1" priority="157" operator="containsText" text="[SKC]">
      <formula>NOT(ISERROR(SEARCH(("[SKC]"),(H41))))</formula>
    </cfRule>
  </conditionalFormatting>
  <conditionalFormatting sqref="H41">
    <cfRule type="containsText" dxfId="2" priority="158" operator="containsText" text="CHE-1262">
      <formula>NOT(ISERROR(SEARCH(("CHE-1262"),(H41))))</formula>
    </cfRule>
  </conditionalFormatting>
  <conditionalFormatting sqref="H41">
    <cfRule type="containsText" dxfId="1" priority="159" operator="containsText" text="[NIM]">
      <formula>NOT(ISERROR(SEARCH(("[NIM]"),(H41))))</formula>
    </cfRule>
  </conditionalFormatting>
  <conditionalFormatting sqref="H41">
    <cfRule type="containsText" dxfId="1" priority="160" operator="containsText" text="[GR]">
      <formula>NOT(ISERROR(SEARCH(("[GR]"),(H41))))</formula>
    </cfRule>
  </conditionalFormatting>
  <conditionalFormatting sqref="H41">
    <cfRule type="containsText" dxfId="3" priority="161" operator="containsText" text="BAN">
      <formula>NOT(ISERROR(SEARCH(("BAN"),(H41))))</formula>
    </cfRule>
  </conditionalFormatting>
  <conditionalFormatting sqref="H41">
    <cfRule type="containsText" dxfId="1" priority="162" operator="containsText" text="[BSH]">
      <formula>NOT(ISERROR(SEARCH(("[BSH]"),(H41))))</formula>
    </cfRule>
  </conditionalFormatting>
  <conditionalFormatting sqref="H41">
    <cfRule type="containsText" dxfId="1" priority="163" operator="containsText" text="[EH]">
      <formula>NOT(ISERROR(SEARCH(("[EH]"),(H41))))</formula>
    </cfRule>
  </conditionalFormatting>
  <conditionalFormatting sqref="H41">
    <cfRule type="containsText" dxfId="1" priority="164" operator="containsText" text="[RUM]">
      <formula>NOT(ISERROR(SEARCH(("[RUM]"),(H41))))</formula>
    </cfRule>
  </conditionalFormatting>
  <conditionalFormatting sqref="H41">
    <cfRule type="containsText" dxfId="3" priority="165" operator="containsText" text="[ECO]">
      <formula>NOT(ISERROR(SEARCH(("[ECO]"),(H41))))</formula>
    </cfRule>
  </conditionalFormatting>
  <conditionalFormatting sqref="H41">
    <cfRule type="containsText" dxfId="1" priority="166" operator="containsText" text="[MAH]">
      <formula>NOT(ISERROR(SEARCH(("[MAH]"),(H41))))</formula>
    </cfRule>
  </conditionalFormatting>
  <conditionalFormatting sqref="H41">
    <cfRule type="containsText" dxfId="1" priority="167" operator="containsText" text="[DD]">
      <formula>NOT(ISERROR(SEARCH(("[DD]"),(H41))))</formula>
    </cfRule>
  </conditionalFormatting>
  <conditionalFormatting sqref="H41">
    <cfRule type="containsText" dxfId="1" priority="168" operator="containsText" text="[JI]">
      <formula>NOT(ISERROR(SEARCH(("[JI]"),(H41))))</formula>
    </cfRule>
  </conditionalFormatting>
  <conditionalFormatting sqref="H41">
    <cfRule type="containsText" dxfId="1" priority="169" operator="containsText" text="[AIM]">
      <formula>NOT(ISERROR(SEARCH(("[AIM]"),(H41))))</formula>
    </cfRule>
  </conditionalFormatting>
  <conditionalFormatting sqref="I6">
    <cfRule type="containsText" dxfId="3" priority="170" operator="containsText" text="ENG">
      <formula>NOT(ISERROR(SEARCH(("ENG"),(I6))))</formula>
    </cfRule>
  </conditionalFormatting>
  <conditionalFormatting sqref="I6">
    <cfRule type="containsText" dxfId="1" priority="171" operator="containsText" text="[MAR]">
      <formula>NOT(ISERROR(SEARCH(("[MAR]"),(I6))))</formula>
    </cfRule>
  </conditionalFormatting>
  <conditionalFormatting sqref="I6">
    <cfRule type="containsText" dxfId="1" priority="172" operator="containsText" text="[SKC]">
      <formula>NOT(ISERROR(SEARCH(("[SKC]"),(I6))))</formula>
    </cfRule>
  </conditionalFormatting>
  <conditionalFormatting sqref="I6">
    <cfRule type="containsText" dxfId="1" priority="173" operator="containsText" text="CHE-1262">
      <formula>NOT(ISERROR(SEARCH(("CHE-1262"),(I6))))</formula>
    </cfRule>
  </conditionalFormatting>
  <conditionalFormatting sqref="I6">
    <cfRule type="containsText" dxfId="1" priority="174" operator="containsText" text="[NIM]">
      <formula>NOT(ISERROR(SEARCH(("[NIM]"),(I6))))</formula>
    </cfRule>
  </conditionalFormatting>
  <conditionalFormatting sqref="I6">
    <cfRule type="containsText" dxfId="2" priority="175" operator="containsText" text="[GR]">
      <formula>NOT(ISERROR(SEARCH(("[GR]"),(I6))))</formula>
    </cfRule>
  </conditionalFormatting>
  <conditionalFormatting sqref="I6">
    <cfRule type="containsText" dxfId="3" priority="176" operator="containsText" text="BAN">
      <formula>NOT(ISERROR(SEARCH(("BAN"),(I6))))</formula>
    </cfRule>
  </conditionalFormatting>
  <conditionalFormatting sqref="I6">
    <cfRule type="containsText" dxfId="1" priority="177" operator="containsText" text="[BSH]">
      <formula>NOT(ISERROR(SEARCH(("[BSH]"),(I6))))</formula>
    </cfRule>
  </conditionalFormatting>
  <conditionalFormatting sqref="I6">
    <cfRule type="containsText" dxfId="1" priority="178" operator="containsText" text="[EH]">
      <formula>NOT(ISERROR(SEARCH(("[EH]"),(I6))))</formula>
    </cfRule>
  </conditionalFormatting>
  <conditionalFormatting sqref="I6">
    <cfRule type="containsText" dxfId="1" priority="179" operator="containsText" text="[RUM]">
      <formula>NOT(ISERROR(SEARCH(("[RUM]"),(I6))))</formula>
    </cfRule>
  </conditionalFormatting>
  <conditionalFormatting sqref="I6">
    <cfRule type="containsText" dxfId="3" priority="180" operator="containsText" text="[ECO]">
      <formula>NOT(ISERROR(SEARCH(("[ECO]"),(I6))))</formula>
    </cfRule>
  </conditionalFormatting>
  <conditionalFormatting sqref="I6">
    <cfRule type="containsText" dxfId="1" priority="181" operator="containsText" text="[MAH]">
      <formula>NOT(ISERROR(SEARCH(("[MAH]"),(I6))))</formula>
    </cfRule>
  </conditionalFormatting>
  <conditionalFormatting sqref="I6">
    <cfRule type="containsText" dxfId="1" priority="182" operator="containsText" text="[DD]">
      <formula>NOT(ISERROR(SEARCH(("[DD]"),(I6))))</formula>
    </cfRule>
  </conditionalFormatting>
  <conditionalFormatting sqref="I6">
    <cfRule type="containsText" dxfId="1" priority="183" operator="containsText" text="[JI]">
      <formula>NOT(ISERROR(SEARCH(("[JI]"),(I6))))</formula>
    </cfRule>
  </conditionalFormatting>
  <conditionalFormatting sqref="I6">
    <cfRule type="containsText" dxfId="1" priority="184" operator="containsText" text="[AU]">
      <formula>NOT(ISERROR(SEARCH(("[AU]"),(I6))))</formula>
    </cfRule>
  </conditionalFormatting>
  <conditionalFormatting sqref="I6">
    <cfRule type="containsText" dxfId="1" priority="185" operator="containsText" text="[NIS]">
      <formula>NOT(ISERROR(SEARCH(("[NIS]"),(I6))))</formula>
    </cfRule>
  </conditionalFormatting>
  <conditionalFormatting sqref="I6">
    <cfRule type="containsText" dxfId="1" priority="186" operator="containsText" text="[AIM]">
      <formula>NOT(ISERROR(SEARCH(("[AIM]"),(I6))))</formula>
    </cfRule>
  </conditionalFormatting>
  <conditionalFormatting sqref="I6">
    <cfRule type="containsText" dxfId="4" priority="187" operator="containsText" text="[NEW1]">
      <formula>NOT(ISERROR(SEARCH(("[NEW1]"),(I6))))</formula>
    </cfRule>
  </conditionalFormatting>
  <conditionalFormatting sqref="I42">
    <cfRule type="containsText" dxfId="3" priority="188" operator="containsText" text="ENG">
      <formula>NOT(ISERROR(SEARCH(("ENG"),(I42))))</formula>
    </cfRule>
  </conditionalFormatting>
  <conditionalFormatting sqref="I42">
    <cfRule type="containsText" dxfId="1" priority="189" operator="containsText" text="CHE-1262">
      <formula>NOT(ISERROR(SEARCH(("CHE-1262"),(I42))))</formula>
    </cfRule>
  </conditionalFormatting>
  <conditionalFormatting sqref="I42">
    <cfRule type="containsText" dxfId="1" priority="190" operator="containsText" text="[IFF]">
      <formula>NOT(ISERROR(SEARCH(("[IFF]"),(I42))))</formula>
    </cfRule>
  </conditionalFormatting>
  <conditionalFormatting sqref="I42">
    <cfRule type="containsText" dxfId="0" priority="191" operator="containsText" text="ENG">
      <formula>NOT(ISERROR(SEARCH(("ENG"),(I42))))</formula>
    </cfRule>
  </conditionalFormatting>
  <conditionalFormatting sqref="I42">
    <cfRule type="containsText" dxfId="1" priority="192" operator="containsText" text="[MAR]">
      <formula>NOT(ISERROR(SEARCH(("[MAR]"),(I42))))</formula>
    </cfRule>
  </conditionalFormatting>
  <conditionalFormatting sqref="I42">
    <cfRule type="containsText" dxfId="1" priority="193" operator="containsText" text="[SKC]">
      <formula>NOT(ISERROR(SEARCH(("[SKC]"),(I42))))</formula>
    </cfRule>
  </conditionalFormatting>
  <conditionalFormatting sqref="I42">
    <cfRule type="containsText" dxfId="2" priority="194" operator="containsText" text="CHE-1262">
      <formula>NOT(ISERROR(SEARCH(("CHE-1262"),(I42))))</formula>
    </cfRule>
  </conditionalFormatting>
  <conditionalFormatting sqref="I42">
    <cfRule type="containsText" dxfId="1" priority="195" operator="containsText" text="[NIM]">
      <formula>NOT(ISERROR(SEARCH(("[NIM]"),(I42))))</formula>
    </cfRule>
  </conditionalFormatting>
  <conditionalFormatting sqref="I42">
    <cfRule type="containsText" dxfId="1" priority="196" operator="containsText" text="[GR]">
      <formula>NOT(ISERROR(SEARCH(("[GR]"),(I42))))</formula>
    </cfRule>
  </conditionalFormatting>
  <conditionalFormatting sqref="I42">
    <cfRule type="containsText" dxfId="3" priority="197" operator="containsText" text="BAN">
      <formula>NOT(ISERROR(SEARCH(("BAN"),(I42))))</formula>
    </cfRule>
  </conditionalFormatting>
  <conditionalFormatting sqref="I42">
    <cfRule type="containsText" dxfId="1" priority="198" operator="containsText" text="[BSH]">
      <formula>NOT(ISERROR(SEARCH(("[BSH]"),(I42))))</formula>
    </cfRule>
  </conditionalFormatting>
  <conditionalFormatting sqref="I42">
    <cfRule type="containsText" dxfId="1" priority="199" operator="containsText" text="[EH]">
      <formula>NOT(ISERROR(SEARCH(("[EH]"),(I42))))</formula>
    </cfRule>
  </conditionalFormatting>
  <conditionalFormatting sqref="I42">
    <cfRule type="containsText" dxfId="1" priority="200" operator="containsText" text="[RUM]">
      <formula>NOT(ISERROR(SEARCH(("[RUM]"),(I42))))</formula>
    </cfRule>
  </conditionalFormatting>
  <conditionalFormatting sqref="I42">
    <cfRule type="containsText" dxfId="3" priority="201" operator="containsText" text="[ECO]">
      <formula>NOT(ISERROR(SEARCH(("[ECO]"),(I42))))</formula>
    </cfRule>
  </conditionalFormatting>
  <conditionalFormatting sqref="I42">
    <cfRule type="containsText" dxfId="1" priority="202" operator="containsText" text="[MAH]">
      <formula>NOT(ISERROR(SEARCH(("[MAH]"),(I42))))</formula>
    </cfRule>
  </conditionalFormatting>
  <conditionalFormatting sqref="I42">
    <cfRule type="containsText" dxfId="1" priority="203" operator="containsText" text="[DD]">
      <formula>NOT(ISERROR(SEARCH(("[DD]"),(I42))))</formula>
    </cfRule>
  </conditionalFormatting>
  <conditionalFormatting sqref="I42">
    <cfRule type="containsText" dxfId="1" priority="204" operator="containsText" text="[JI]">
      <formula>NOT(ISERROR(SEARCH(("[JI]"),(I42))))</formula>
    </cfRule>
  </conditionalFormatting>
  <conditionalFormatting sqref="I42">
    <cfRule type="containsText" dxfId="1" priority="205" operator="containsText" text="[AIM]">
      <formula>NOT(ISERROR(SEARCH(("[AIM]"),(I42))))</formula>
    </cfRule>
  </conditionalFormatting>
  <conditionalFormatting sqref="F39">
    <cfRule type="containsText" dxfId="0" priority="206" operator="containsText" text="ENG">
      <formula>NOT(ISERROR(SEARCH(("ENG"),(F39))))</formula>
    </cfRule>
  </conditionalFormatting>
  <conditionalFormatting sqref="F39">
    <cfRule type="containsText" dxfId="1" priority="207" operator="containsText" text="[MAR]">
      <formula>NOT(ISERROR(SEARCH(("[MAR]"),(F39))))</formula>
    </cfRule>
  </conditionalFormatting>
  <conditionalFormatting sqref="F39">
    <cfRule type="containsText" dxfId="1" priority="208" operator="containsText" text="[SKC]">
      <formula>NOT(ISERROR(SEARCH(("[SKC]"),(F39))))</formula>
    </cfRule>
  </conditionalFormatting>
  <conditionalFormatting sqref="F39">
    <cfRule type="containsText" dxfId="2" priority="209" operator="containsText" text="CHE-1262">
      <formula>NOT(ISERROR(SEARCH(("CHE-1262"),(F39))))</formula>
    </cfRule>
  </conditionalFormatting>
  <conditionalFormatting sqref="F39">
    <cfRule type="containsText" dxfId="1" priority="210" operator="containsText" text="[NIM]">
      <formula>NOT(ISERROR(SEARCH(("[NIM]"),(F39))))</formula>
    </cfRule>
  </conditionalFormatting>
  <conditionalFormatting sqref="F39">
    <cfRule type="containsText" dxfId="1" priority="211" operator="containsText" text="[GR]">
      <formula>NOT(ISERROR(SEARCH(("[GR]"),(F39))))</formula>
    </cfRule>
  </conditionalFormatting>
  <conditionalFormatting sqref="F39">
    <cfRule type="containsText" dxfId="3" priority="212" operator="containsText" text="BAN">
      <formula>NOT(ISERROR(SEARCH(("BAN"),(F39))))</formula>
    </cfRule>
  </conditionalFormatting>
  <conditionalFormatting sqref="F39">
    <cfRule type="containsText" dxfId="1" priority="213" operator="containsText" text="[BSH]">
      <formula>NOT(ISERROR(SEARCH(("[BSH]"),(F39))))</formula>
    </cfRule>
  </conditionalFormatting>
  <conditionalFormatting sqref="F39">
    <cfRule type="containsText" dxfId="1" priority="214" operator="containsText" text="[EH]">
      <formula>NOT(ISERROR(SEARCH(("[EH]"),(F39))))</formula>
    </cfRule>
  </conditionalFormatting>
  <conditionalFormatting sqref="F39">
    <cfRule type="containsText" dxfId="1" priority="215" operator="containsText" text="[RUM]">
      <formula>NOT(ISERROR(SEARCH(("[RUM]"),(F39))))</formula>
    </cfRule>
  </conditionalFormatting>
  <conditionalFormatting sqref="F39">
    <cfRule type="containsText" dxfId="3" priority="216" operator="containsText" text="[ECO]">
      <formula>NOT(ISERROR(SEARCH(("[ECO]"),(F39))))</formula>
    </cfRule>
  </conditionalFormatting>
  <conditionalFormatting sqref="F39">
    <cfRule type="containsText" dxfId="1" priority="217" operator="containsText" text="[MAH]">
      <formula>NOT(ISERROR(SEARCH(("[MAH]"),(F39))))</formula>
    </cfRule>
  </conditionalFormatting>
  <conditionalFormatting sqref="F39">
    <cfRule type="containsText" dxfId="1" priority="218" operator="containsText" text="[DD]">
      <formula>NOT(ISERROR(SEARCH(("[DD]"),(F39))))</formula>
    </cfRule>
  </conditionalFormatting>
  <conditionalFormatting sqref="F39">
    <cfRule type="containsText" dxfId="1" priority="219" operator="containsText" text="[JI]">
      <formula>NOT(ISERROR(SEARCH(("[JI]"),(F39))))</formula>
    </cfRule>
  </conditionalFormatting>
  <conditionalFormatting sqref="F39">
    <cfRule type="containsText" dxfId="1" priority="220" operator="containsText" text="[AIM]">
      <formula>NOT(ISERROR(SEARCH(("[AIM]"),(F39))))</formula>
    </cfRule>
  </conditionalFormatting>
  <conditionalFormatting sqref="E28">
    <cfRule type="containsText" dxfId="3" priority="221" operator="containsText" text="ENG">
      <formula>NOT(ISERROR(SEARCH(("ENG"),(E28))))</formula>
    </cfRule>
  </conditionalFormatting>
  <conditionalFormatting sqref="E28">
    <cfRule type="containsText" dxfId="1" priority="222" operator="containsText" text="[MAR]">
      <formula>NOT(ISERROR(SEARCH(("[MAR]"),(E28))))</formula>
    </cfRule>
  </conditionalFormatting>
  <conditionalFormatting sqref="E28">
    <cfRule type="containsText" dxfId="1" priority="223" operator="containsText" text="[SKC]">
      <formula>NOT(ISERROR(SEARCH(("[SKC]"),(E28))))</formula>
    </cfRule>
  </conditionalFormatting>
  <conditionalFormatting sqref="E28">
    <cfRule type="containsText" dxfId="1" priority="224" operator="containsText" text="CHE-1262">
      <formula>NOT(ISERROR(SEARCH(("CHE-1262"),(E28))))</formula>
    </cfRule>
  </conditionalFormatting>
  <conditionalFormatting sqref="E28">
    <cfRule type="containsText" dxfId="1" priority="225" operator="containsText" text="[NIM]">
      <formula>NOT(ISERROR(SEARCH(("[NIM]"),(E28))))</formula>
    </cfRule>
  </conditionalFormatting>
  <conditionalFormatting sqref="E28">
    <cfRule type="containsText" dxfId="1" priority="226" operator="containsText" text="[GR]">
      <formula>NOT(ISERROR(SEARCH(("[GR]"),(E28))))</formula>
    </cfRule>
  </conditionalFormatting>
  <conditionalFormatting sqref="E28">
    <cfRule type="containsText" dxfId="3" priority="227" operator="containsText" text="BAN">
      <formula>NOT(ISERROR(SEARCH(("BAN"),(E28))))</formula>
    </cfRule>
  </conditionalFormatting>
  <conditionalFormatting sqref="E28">
    <cfRule type="containsText" dxfId="1" priority="228" operator="containsText" text="[BSH]">
      <formula>NOT(ISERROR(SEARCH(("[BSH]"),(E28))))</formula>
    </cfRule>
  </conditionalFormatting>
  <conditionalFormatting sqref="E28">
    <cfRule type="containsText" dxfId="1" priority="229" operator="containsText" text="[EH]">
      <formula>NOT(ISERROR(SEARCH(("[EH]"),(E28))))</formula>
    </cfRule>
  </conditionalFormatting>
  <conditionalFormatting sqref="E28">
    <cfRule type="containsText" dxfId="1" priority="230" operator="containsText" text="[RUM]">
      <formula>NOT(ISERROR(SEARCH(("[RUM]"),(E28))))</formula>
    </cfRule>
  </conditionalFormatting>
  <conditionalFormatting sqref="E28">
    <cfRule type="containsText" dxfId="3" priority="231" operator="containsText" text="[ECO]">
      <formula>NOT(ISERROR(SEARCH(("[ECO]"),(E28))))</formula>
    </cfRule>
  </conditionalFormatting>
  <conditionalFormatting sqref="E28">
    <cfRule type="containsText" dxfId="1" priority="232" operator="containsText" text="[MAH]">
      <formula>NOT(ISERROR(SEARCH(("[MAH]"),(E28))))</formula>
    </cfRule>
  </conditionalFormatting>
  <conditionalFormatting sqref="E28">
    <cfRule type="containsText" dxfId="1" priority="233" operator="containsText" text="[DD]">
      <formula>NOT(ISERROR(SEARCH(("[DD]"),(E28))))</formula>
    </cfRule>
  </conditionalFormatting>
  <conditionalFormatting sqref="E28">
    <cfRule type="containsText" dxfId="1" priority="234" operator="containsText" text="[JI]">
      <formula>NOT(ISERROR(SEARCH(("[JI]"),(E28))))</formula>
    </cfRule>
  </conditionalFormatting>
  <conditionalFormatting sqref="E28">
    <cfRule type="containsText" dxfId="1" priority="235" operator="containsText" text="[KIM]">
      <formula>NOT(ISERROR(SEARCH(("[KIM]"),(E28))))</formula>
    </cfRule>
  </conditionalFormatting>
  <conditionalFormatting sqref="E28">
    <cfRule type="containsText" dxfId="1" priority="236" operator="containsText" text="[AU]">
      <formula>NOT(ISERROR(SEARCH(("[AU]"),(E28))))</formula>
    </cfRule>
  </conditionalFormatting>
  <conditionalFormatting sqref="E28">
    <cfRule type="containsText" dxfId="1" priority="237" operator="containsText" text="[IFF]">
      <formula>NOT(ISERROR(SEARCH(("[IFF]"),(E28))))</formula>
    </cfRule>
  </conditionalFormatting>
  <conditionalFormatting sqref="E28">
    <cfRule type="containsText" dxfId="1" priority="238" operator="containsText" text="[AT]">
      <formula>NOT(ISERROR(SEARCH(("[AT]"),(E28))))</formula>
    </cfRule>
  </conditionalFormatting>
  <conditionalFormatting sqref="E28">
    <cfRule type="containsText" dxfId="1" priority="239" operator="containsText" text="[MKS]">
      <formula>NOT(ISERROR(SEARCH(("[MKS]"),(E28))))</formula>
    </cfRule>
  </conditionalFormatting>
  <conditionalFormatting sqref="E28">
    <cfRule type="containsText" dxfId="1" priority="240" operator="containsText" text="[DMA]">
      <formula>NOT(ISERROR(SEARCH(("[DMA]"),(E28))))</formula>
    </cfRule>
  </conditionalFormatting>
  <conditionalFormatting sqref="E28">
    <cfRule type="containsText" dxfId="1" priority="241" operator="containsText" text="[NIS]">
      <formula>NOT(ISERROR(SEARCH(("[NIS]"),(E28))))</formula>
    </cfRule>
  </conditionalFormatting>
  <conditionalFormatting sqref="E28">
    <cfRule type="containsText" dxfId="1" priority="242" operator="containsText" text="[AIM]">
      <formula>NOT(ISERROR(SEARCH(("[AIM]"),(E28))))</formula>
    </cfRule>
  </conditionalFormatting>
  <conditionalFormatting sqref="E28">
    <cfRule type="containsText" dxfId="1" priority="243" operator="containsText" text="[JC]">
      <formula>NOT(ISERROR(SEARCH(("[JC]"),(E28))))</formula>
    </cfRule>
  </conditionalFormatting>
  <conditionalFormatting sqref="E28">
    <cfRule type="containsText" dxfId="1" priority="244" operator="containsText" text="[PRC]">
      <formula>NOT(ISERROR(SEARCH(("[PRC]"),(E28))))</formula>
    </cfRule>
  </conditionalFormatting>
  <conditionalFormatting sqref="J6">
    <cfRule type="containsText" dxfId="3" priority="245" operator="containsText" text="ENG">
      <formula>NOT(ISERROR(SEARCH(("ENG"),(J6))))</formula>
    </cfRule>
  </conditionalFormatting>
  <conditionalFormatting sqref="J6">
    <cfRule type="containsText" dxfId="1" priority="246" operator="containsText" text="[MAR]">
      <formula>NOT(ISERROR(SEARCH(("[MAR]"),(J6))))</formula>
    </cfRule>
  </conditionalFormatting>
  <conditionalFormatting sqref="J6">
    <cfRule type="containsText" dxfId="1" priority="247" operator="containsText" text="[SKC]">
      <formula>NOT(ISERROR(SEARCH(("[SKC]"),(J6))))</formula>
    </cfRule>
  </conditionalFormatting>
  <conditionalFormatting sqref="J6">
    <cfRule type="containsText" dxfId="1" priority="248" operator="containsText" text="CHE-1262">
      <formula>NOT(ISERROR(SEARCH(("CHE-1262"),(J6))))</formula>
    </cfRule>
  </conditionalFormatting>
  <conditionalFormatting sqref="J6">
    <cfRule type="containsText" dxfId="1" priority="249" operator="containsText" text="[NIM]">
      <formula>NOT(ISERROR(SEARCH(("[NIM]"),(J6))))</formula>
    </cfRule>
  </conditionalFormatting>
  <conditionalFormatting sqref="I4 J6">
    <cfRule type="containsText" dxfId="1" priority="250" operator="containsText" text="[GR]">
      <formula>NOT(ISERROR(SEARCH(("[GR]"),(I4))))</formula>
    </cfRule>
  </conditionalFormatting>
  <conditionalFormatting sqref="J6">
    <cfRule type="containsText" dxfId="3" priority="251" operator="containsText" text="BAN">
      <formula>NOT(ISERROR(SEARCH(("BAN"),(J6))))</formula>
    </cfRule>
  </conditionalFormatting>
  <conditionalFormatting sqref="J6">
    <cfRule type="containsText" dxfId="1" priority="252" operator="containsText" text="[BSH]">
      <formula>NOT(ISERROR(SEARCH(("[BSH]"),(J6))))</formula>
    </cfRule>
  </conditionalFormatting>
  <conditionalFormatting sqref="J6">
    <cfRule type="containsText" dxfId="1" priority="253" operator="containsText" text="[EH]">
      <formula>NOT(ISERROR(SEARCH(("[EH]"),(J6))))</formula>
    </cfRule>
  </conditionalFormatting>
  <conditionalFormatting sqref="J6">
    <cfRule type="containsText" dxfId="1" priority="254" operator="containsText" text="[RUM]">
      <formula>NOT(ISERROR(SEARCH(("[RUM]"),(J6))))</formula>
    </cfRule>
  </conditionalFormatting>
  <conditionalFormatting sqref="J6">
    <cfRule type="containsText" dxfId="3" priority="255" operator="containsText" text="[ECO]">
      <formula>NOT(ISERROR(SEARCH(("[ECO]"),(J6))))</formula>
    </cfRule>
  </conditionalFormatting>
  <conditionalFormatting sqref="J6">
    <cfRule type="containsText" dxfId="1" priority="256" operator="containsText" text="[MAH]">
      <formula>NOT(ISERROR(SEARCH(("[MAH]"),(J6))))</formula>
    </cfRule>
  </conditionalFormatting>
  <conditionalFormatting sqref="J6">
    <cfRule type="containsText" dxfId="1" priority="257" operator="containsText" text="[DD]">
      <formula>NOT(ISERROR(SEARCH(("[DD]"),(J6))))</formula>
    </cfRule>
  </conditionalFormatting>
  <conditionalFormatting sqref="J6">
    <cfRule type="containsText" dxfId="1" priority="258" operator="containsText" text="[JI]">
      <formula>NOT(ISERROR(SEARCH(("[JI]"),(J6))))</formula>
    </cfRule>
  </conditionalFormatting>
  <conditionalFormatting sqref="J6">
    <cfRule type="containsText" dxfId="1" priority="259" operator="containsText" text="[KIM]">
      <formula>NOT(ISERROR(SEARCH(("[KIM]"),(J6))))</formula>
    </cfRule>
  </conditionalFormatting>
  <conditionalFormatting sqref="J6">
    <cfRule type="containsText" dxfId="1" priority="260" operator="containsText" text="[AU]">
      <formula>NOT(ISERROR(SEARCH(("[AU]"),(J6))))</formula>
    </cfRule>
  </conditionalFormatting>
  <conditionalFormatting sqref="I4 J6">
    <cfRule type="containsText" dxfId="1" priority="261" operator="containsText" text="[IFF]">
      <formula>NOT(ISERROR(SEARCH(("[IFF]"),(I4))))</formula>
    </cfRule>
  </conditionalFormatting>
  <conditionalFormatting sqref="J6">
    <cfRule type="containsText" dxfId="1" priority="262" operator="containsText" text="[AT]">
      <formula>NOT(ISERROR(SEARCH(("[AT]"),(J6))))</formula>
    </cfRule>
  </conditionalFormatting>
  <conditionalFormatting sqref="J6">
    <cfRule type="containsText" dxfId="1" priority="263" operator="containsText" text="[MKS]">
      <formula>NOT(ISERROR(SEARCH(("[MKS]"),(J6))))</formula>
    </cfRule>
  </conditionalFormatting>
  <conditionalFormatting sqref="J6">
    <cfRule type="containsText" dxfId="1" priority="264" operator="containsText" text="[DMA]">
      <formula>NOT(ISERROR(SEARCH(("[DMA]"),(J6))))</formula>
    </cfRule>
  </conditionalFormatting>
  <conditionalFormatting sqref="J6">
    <cfRule type="containsText" dxfId="1" priority="265" operator="containsText" text="[NIS]">
      <formula>NOT(ISERROR(SEARCH(("[NIS]"),(J6))))</formula>
    </cfRule>
  </conditionalFormatting>
  <conditionalFormatting sqref="J6">
    <cfRule type="containsText" dxfId="1" priority="266" operator="containsText" text="[AIM]">
      <formula>NOT(ISERROR(SEARCH(("[AIM]"),(J6))))</formula>
    </cfRule>
  </conditionalFormatting>
  <conditionalFormatting sqref="J6">
    <cfRule type="containsText" dxfId="1" priority="267" operator="containsText" text="[JC]">
      <formula>NOT(ISERROR(SEARCH(("[JC]"),(J6))))</formula>
    </cfRule>
  </conditionalFormatting>
  <conditionalFormatting sqref="J6">
    <cfRule type="containsText" dxfId="1" priority="268" operator="containsText" text="[PRC]">
      <formula>NOT(ISERROR(SEARCH(("[PRC]"),(J6))))</formula>
    </cfRule>
  </conditionalFormatting>
  <conditionalFormatting sqref="H10">
    <cfRule type="containsText" dxfId="0" priority="269" operator="containsText" text="ENG">
      <formula>NOT(ISERROR(SEARCH(("ENG"),(H10))))</formula>
    </cfRule>
  </conditionalFormatting>
  <conditionalFormatting sqref="H10">
    <cfRule type="containsText" dxfId="1" priority="270" operator="containsText" text="[MAR]">
      <formula>NOT(ISERROR(SEARCH(("[MAR]"),(H10))))</formula>
    </cfRule>
  </conditionalFormatting>
  <conditionalFormatting sqref="H10">
    <cfRule type="containsText" dxfId="1" priority="271" operator="containsText" text="[SKC]">
      <formula>NOT(ISERROR(SEARCH(("[SKC]"),(H10))))</formula>
    </cfRule>
  </conditionalFormatting>
  <conditionalFormatting sqref="H10">
    <cfRule type="containsText" dxfId="2" priority="272" operator="containsText" text="CHE-1262">
      <formula>NOT(ISERROR(SEARCH(("CHE-1262"),(H10))))</formula>
    </cfRule>
  </conditionalFormatting>
  <conditionalFormatting sqref="H10">
    <cfRule type="containsText" dxfId="1" priority="273" operator="containsText" text="[NIM]">
      <formula>NOT(ISERROR(SEARCH(("[NIM]"),(H10))))</formula>
    </cfRule>
  </conditionalFormatting>
  <conditionalFormatting sqref="H10">
    <cfRule type="containsText" dxfId="1" priority="274" operator="containsText" text="[GR]">
      <formula>NOT(ISERROR(SEARCH(("[GR]"),(H10))))</formula>
    </cfRule>
  </conditionalFormatting>
  <conditionalFormatting sqref="H10">
    <cfRule type="containsText" dxfId="3" priority="275" operator="containsText" text="BAN">
      <formula>NOT(ISERROR(SEARCH(("BAN"),(H10))))</formula>
    </cfRule>
  </conditionalFormatting>
  <conditionalFormatting sqref="H10">
    <cfRule type="containsText" dxfId="1" priority="276" operator="containsText" text="[BSH]">
      <formula>NOT(ISERROR(SEARCH(("[BSH]"),(H10))))</formula>
    </cfRule>
  </conditionalFormatting>
  <conditionalFormatting sqref="H10">
    <cfRule type="containsText" dxfId="1" priority="277" operator="containsText" text="[EH]">
      <formula>NOT(ISERROR(SEARCH(("[EH]"),(H10))))</formula>
    </cfRule>
  </conditionalFormatting>
  <conditionalFormatting sqref="H10">
    <cfRule type="containsText" dxfId="1" priority="278" operator="containsText" text="[RUM]">
      <formula>NOT(ISERROR(SEARCH(("[RUM]"),(H10))))</formula>
    </cfRule>
  </conditionalFormatting>
  <conditionalFormatting sqref="H10">
    <cfRule type="containsText" dxfId="3" priority="279" operator="containsText" text="[ECO]">
      <formula>NOT(ISERROR(SEARCH(("[ECO]"),(H10))))</formula>
    </cfRule>
  </conditionalFormatting>
  <conditionalFormatting sqref="H10">
    <cfRule type="containsText" dxfId="1" priority="280" operator="containsText" text="[MAH]">
      <formula>NOT(ISERROR(SEARCH(("[MAH]"),(H10))))</formula>
    </cfRule>
  </conditionalFormatting>
  <conditionalFormatting sqref="H10">
    <cfRule type="containsText" dxfId="1" priority="281" operator="containsText" text="[DD]">
      <formula>NOT(ISERROR(SEARCH(("[DD]"),(H10))))</formula>
    </cfRule>
  </conditionalFormatting>
  <conditionalFormatting sqref="H10">
    <cfRule type="containsText" dxfId="1" priority="282" operator="containsText" text="[JI]">
      <formula>NOT(ISERROR(SEARCH(("[JI]"),(H10))))</formula>
    </cfRule>
  </conditionalFormatting>
  <conditionalFormatting sqref="H10">
    <cfRule type="containsText" dxfId="1" priority="283" operator="containsText" text="[AIM]">
      <formula>NOT(ISERROR(SEARCH(("[AIM]"),(H10))))</formula>
    </cfRule>
  </conditionalFormatting>
  <conditionalFormatting sqref="I4">
    <cfRule type="containsText" dxfId="1" priority="284" operator="containsText" text="[NEW1]">
      <formula>NOT(ISERROR(SEARCH(("[NEW1]"),(I4))))</formula>
    </cfRule>
  </conditionalFormatting>
  <conditionalFormatting sqref="H21">
    <cfRule type="containsText" dxfId="0" priority="285" operator="containsText" text="ENG">
      <formula>NOT(ISERROR(SEARCH(("ENG"),(H21))))</formula>
    </cfRule>
  </conditionalFormatting>
  <conditionalFormatting sqref="H21">
    <cfRule type="containsText" dxfId="1" priority="286" operator="containsText" text="[MAR]">
      <formula>NOT(ISERROR(SEARCH(("[MAR]"),(H21))))</formula>
    </cfRule>
  </conditionalFormatting>
  <conditionalFormatting sqref="H21">
    <cfRule type="containsText" dxfId="1" priority="287" operator="containsText" text="[SKC]">
      <formula>NOT(ISERROR(SEARCH(("[SKC]"),(H21))))</formula>
    </cfRule>
  </conditionalFormatting>
  <conditionalFormatting sqref="H21">
    <cfRule type="containsText" dxfId="2" priority="288" operator="containsText" text="CHE-1262">
      <formula>NOT(ISERROR(SEARCH(("CHE-1262"),(H21))))</formula>
    </cfRule>
  </conditionalFormatting>
  <conditionalFormatting sqref="H21">
    <cfRule type="containsText" dxfId="1" priority="289" operator="containsText" text="[NIM]">
      <formula>NOT(ISERROR(SEARCH(("[NIM]"),(H21))))</formula>
    </cfRule>
  </conditionalFormatting>
  <conditionalFormatting sqref="H21">
    <cfRule type="containsText" dxfId="1" priority="290" operator="containsText" text="[GR]">
      <formula>NOT(ISERROR(SEARCH(("[GR]"),(H21))))</formula>
    </cfRule>
  </conditionalFormatting>
  <conditionalFormatting sqref="H21">
    <cfRule type="containsText" dxfId="3" priority="291" operator="containsText" text="BAN">
      <formula>NOT(ISERROR(SEARCH(("BAN"),(H21))))</formula>
    </cfRule>
  </conditionalFormatting>
  <conditionalFormatting sqref="H21">
    <cfRule type="containsText" dxfId="1" priority="292" operator="containsText" text="[BSH]">
      <formula>NOT(ISERROR(SEARCH(("[BSH]"),(H21))))</formula>
    </cfRule>
  </conditionalFormatting>
  <conditionalFormatting sqref="H21">
    <cfRule type="containsText" dxfId="1" priority="293" operator="containsText" text="[EH]">
      <formula>NOT(ISERROR(SEARCH(("[EH]"),(H21))))</formula>
    </cfRule>
  </conditionalFormatting>
  <conditionalFormatting sqref="H21">
    <cfRule type="containsText" dxfId="1" priority="294" operator="containsText" text="[RUM]">
      <formula>NOT(ISERROR(SEARCH(("[RUM]"),(H21))))</formula>
    </cfRule>
  </conditionalFormatting>
  <conditionalFormatting sqref="H21">
    <cfRule type="containsText" dxfId="3" priority="295" operator="containsText" text="[ECO]">
      <formula>NOT(ISERROR(SEARCH(("[ECO]"),(H21))))</formula>
    </cfRule>
  </conditionalFormatting>
  <conditionalFormatting sqref="H21">
    <cfRule type="containsText" dxfId="1" priority="296" operator="containsText" text="[MAH]">
      <formula>NOT(ISERROR(SEARCH(("[MAH]"),(H21))))</formula>
    </cfRule>
  </conditionalFormatting>
  <conditionalFormatting sqref="H21">
    <cfRule type="containsText" dxfId="1" priority="297" operator="containsText" text="[DD]">
      <formula>NOT(ISERROR(SEARCH(("[DD]"),(H21))))</formula>
    </cfRule>
  </conditionalFormatting>
  <conditionalFormatting sqref="H21">
    <cfRule type="containsText" dxfId="1" priority="298" operator="containsText" text="[JI]">
      <formula>NOT(ISERROR(SEARCH(("[JI]"),(H21))))</formula>
    </cfRule>
  </conditionalFormatting>
  <conditionalFormatting sqref="H21">
    <cfRule type="containsText" dxfId="1" priority="299" operator="containsText" text="[AIM]">
      <formula>NOT(ISERROR(SEARCH(("[AIM]"),(H21))))</formula>
    </cfRule>
  </conditionalFormatting>
  <conditionalFormatting sqref="E35">
    <cfRule type="containsText" dxfId="3" priority="300" operator="containsText" text="ENG">
      <formula>NOT(ISERROR(SEARCH(("ENG"),(E35))))</formula>
    </cfRule>
  </conditionalFormatting>
  <conditionalFormatting sqref="E35">
    <cfRule type="containsText" dxfId="1" priority="301" operator="containsText" text="[MAR]">
      <formula>NOT(ISERROR(SEARCH(("[MAR]"),(E35))))</formula>
    </cfRule>
  </conditionalFormatting>
  <conditionalFormatting sqref="E35">
    <cfRule type="containsText" dxfId="1" priority="302" operator="containsText" text="[SKC]">
      <formula>NOT(ISERROR(SEARCH(("[SKC]"),(E35))))</formula>
    </cfRule>
  </conditionalFormatting>
  <conditionalFormatting sqref="E35">
    <cfRule type="containsText" dxfId="1" priority="303" operator="containsText" text="CHE-1262">
      <formula>NOT(ISERROR(SEARCH(("CHE-1262"),(E35))))</formula>
    </cfRule>
  </conditionalFormatting>
  <conditionalFormatting sqref="E35">
    <cfRule type="containsText" dxfId="1" priority="304" operator="containsText" text="[NIM]">
      <formula>NOT(ISERROR(SEARCH(("[NIM]"),(E35))))</formula>
    </cfRule>
  </conditionalFormatting>
  <conditionalFormatting sqref="E35">
    <cfRule type="containsText" dxfId="1" priority="305" operator="containsText" text="[GR]">
      <formula>NOT(ISERROR(SEARCH(("[GR]"),(E35))))</formula>
    </cfRule>
  </conditionalFormatting>
  <conditionalFormatting sqref="E35">
    <cfRule type="containsText" dxfId="3" priority="306" operator="containsText" text="BAN">
      <formula>NOT(ISERROR(SEARCH(("BAN"),(E35))))</formula>
    </cfRule>
  </conditionalFormatting>
  <conditionalFormatting sqref="E35">
    <cfRule type="containsText" dxfId="1" priority="307" operator="containsText" text="[BSH]">
      <formula>NOT(ISERROR(SEARCH(("[BSH]"),(E35))))</formula>
    </cfRule>
  </conditionalFormatting>
  <conditionalFormatting sqref="E35">
    <cfRule type="containsText" dxfId="1" priority="308" operator="containsText" text="[EH]">
      <formula>NOT(ISERROR(SEARCH(("[EH]"),(E35))))</formula>
    </cfRule>
  </conditionalFormatting>
  <conditionalFormatting sqref="E35">
    <cfRule type="containsText" dxfId="1" priority="309" operator="containsText" text="[RUM]">
      <formula>NOT(ISERROR(SEARCH(("[RUM]"),(E35))))</formula>
    </cfRule>
  </conditionalFormatting>
  <conditionalFormatting sqref="E35">
    <cfRule type="containsText" dxfId="3" priority="310" operator="containsText" text="[ECO]">
      <formula>NOT(ISERROR(SEARCH(("[ECO]"),(E35))))</formula>
    </cfRule>
  </conditionalFormatting>
  <conditionalFormatting sqref="E35">
    <cfRule type="containsText" dxfId="1" priority="311" operator="containsText" text="[MAH]">
      <formula>NOT(ISERROR(SEARCH(("[MAH]"),(E35))))</formula>
    </cfRule>
  </conditionalFormatting>
  <conditionalFormatting sqref="E35">
    <cfRule type="containsText" dxfId="1" priority="312" operator="containsText" text="[DD]">
      <formula>NOT(ISERROR(SEARCH(("[DD]"),(E35))))</formula>
    </cfRule>
  </conditionalFormatting>
  <conditionalFormatting sqref="E35">
    <cfRule type="containsText" dxfId="1" priority="313" operator="containsText" text="[JI]">
      <formula>NOT(ISERROR(SEARCH(("[JI]"),(E35))))</formula>
    </cfRule>
  </conditionalFormatting>
  <conditionalFormatting sqref="E35">
    <cfRule type="containsText" dxfId="1" priority="314" operator="containsText" text="[KIM]">
      <formula>NOT(ISERROR(SEARCH(("[KIM]"),(E35))))</formula>
    </cfRule>
  </conditionalFormatting>
  <conditionalFormatting sqref="E35">
    <cfRule type="containsText" dxfId="1" priority="315" operator="containsText" text="[AU]">
      <formula>NOT(ISERROR(SEARCH(("[AU]"),(E35))))</formula>
    </cfRule>
  </conditionalFormatting>
  <conditionalFormatting sqref="E35">
    <cfRule type="containsText" dxfId="1" priority="316" operator="containsText" text="[IFF]">
      <formula>NOT(ISERROR(SEARCH(("[IFF]"),(E35))))</formula>
    </cfRule>
  </conditionalFormatting>
  <conditionalFormatting sqref="E35">
    <cfRule type="containsText" dxfId="1" priority="317" operator="containsText" text="[AT]">
      <formula>NOT(ISERROR(SEARCH(("[AT]"),(E35))))</formula>
    </cfRule>
  </conditionalFormatting>
  <conditionalFormatting sqref="E35">
    <cfRule type="containsText" dxfId="1" priority="318" operator="containsText" text="[NEW1]">
      <formula>NOT(ISERROR(SEARCH(("[NEW1]"),(E35))))</formula>
    </cfRule>
  </conditionalFormatting>
  <conditionalFormatting sqref="E35">
    <cfRule type="containsText" dxfId="1" priority="319" operator="containsText" text="[MKS]">
      <formula>NOT(ISERROR(SEARCH(("[MKS]"),(E35))))</formula>
    </cfRule>
  </conditionalFormatting>
  <conditionalFormatting sqref="E35">
    <cfRule type="containsText" dxfId="1" priority="320" operator="containsText" text="[DMA]">
      <formula>NOT(ISERROR(SEARCH(("[DMA]"),(E35))))</formula>
    </cfRule>
  </conditionalFormatting>
  <conditionalFormatting sqref="E35">
    <cfRule type="containsText" dxfId="1" priority="321" operator="containsText" text="[NIS]">
      <formula>NOT(ISERROR(SEARCH(("[NIS]"),(E35))))</formula>
    </cfRule>
  </conditionalFormatting>
  <conditionalFormatting sqref="E35">
    <cfRule type="containsText" dxfId="1" priority="322" operator="containsText" text="[AIM]">
      <formula>NOT(ISERROR(SEARCH(("[AIM]"),(E35))))</formula>
    </cfRule>
  </conditionalFormatting>
  <conditionalFormatting sqref="E35">
    <cfRule type="containsText" dxfId="1" priority="323" operator="containsText" text="[JC]">
      <formula>NOT(ISERROR(SEARCH(("[JC]"),(E35))))</formula>
    </cfRule>
  </conditionalFormatting>
  <conditionalFormatting sqref="E35">
    <cfRule type="containsText" dxfId="1" priority="324" operator="containsText" text="[FNN]">
      <formula>NOT(ISERROR(SEARCH(("[FNN]"),(E35))))</formula>
    </cfRule>
  </conditionalFormatting>
  <conditionalFormatting sqref="E35">
    <cfRule type="containsText" dxfId="1" priority="325" operator="containsText" text="[PRC]">
      <formula>NOT(ISERROR(SEARCH(("[PRC]"),(E35))))</formula>
    </cfRule>
  </conditionalFormatting>
  <conditionalFormatting sqref="I20">
    <cfRule type="containsText" dxfId="3" priority="326" operator="containsText" text="ENG">
      <formula>NOT(ISERROR(SEARCH(("ENG"),(I20))))</formula>
    </cfRule>
  </conditionalFormatting>
  <conditionalFormatting sqref="I20">
    <cfRule type="containsText" dxfId="1" priority="327" operator="containsText" text="[MAR]">
      <formula>NOT(ISERROR(SEARCH(("[MAR]"),(I20))))</formula>
    </cfRule>
  </conditionalFormatting>
  <conditionalFormatting sqref="I20">
    <cfRule type="containsText" dxfId="1" priority="328" operator="containsText" text="[SKC]">
      <formula>NOT(ISERROR(SEARCH(("[SKC]"),(I20))))</formula>
    </cfRule>
  </conditionalFormatting>
  <conditionalFormatting sqref="I20">
    <cfRule type="containsText" dxfId="1" priority="329" operator="containsText" text="CHE-1262">
      <formula>NOT(ISERROR(SEARCH(("CHE-1262"),(I20))))</formula>
    </cfRule>
  </conditionalFormatting>
  <conditionalFormatting sqref="I20">
    <cfRule type="containsText" dxfId="1" priority="330" operator="containsText" text="[NIM]">
      <formula>NOT(ISERROR(SEARCH(("[NIM]"),(I20))))</formula>
    </cfRule>
  </conditionalFormatting>
  <conditionalFormatting sqref="I20">
    <cfRule type="containsText" dxfId="1" priority="331" operator="containsText" text="[GR]">
      <formula>NOT(ISERROR(SEARCH(("[GR]"),(I20))))</formula>
    </cfRule>
  </conditionalFormatting>
  <conditionalFormatting sqref="I20">
    <cfRule type="containsText" dxfId="1" priority="332" operator="containsText" text="[BSH]">
      <formula>NOT(ISERROR(SEARCH(("[BSH]"),(I20))))</formula>
    </cfRule>
  </conditionalFormatting>
  <conditionalFormatting sqref="I20">
    <cfRule type="containsText" dxfId="1" priority="333" operator="containsText" text="[EH]">
      <formula>NOT(ISERROR(SEARCH(("[EH]"),(I20))))</formula>
    </cfRule>
  </conditionalFormatting>
  <conditionalFormatting sqref="I20">
    <cfRule type="containsText" dxfId="1" priority="334" operator="containsText" text="[RUM]">
      <formula>NOT(ISERROR(SEARCH(("[RUM]"),(I20))))</formula>
    </cfRule>
  </conditionalFormatting>
  <conditionalFormatting sqref="I20">
    <cfRule type="containsText" dxfId="3" priority="335" operator="containsText" text="BAN">
      <formula>NOT(ISERROR(SEARCH(("BAN"),(I20))))</formula>
    </cfRule>
  </conditionalFormatting>
  <conditionalFormatting sqref="I20">
    <cfRule type="containsText" dxfId="3" priority="336" operator="containsText" text="[ECO]">
      <formula>NOT(ISERROR(SEARCH(("[ECO]"),(I20))))</formula>
    </cfRule>
  </conditionalFormatting>
  <conditionalFormatting sqref="I20">
    <cfRule type="containsText" dxfId="1" priority="337" operator="containsText" text="[MAH]">
      <formula>NOT(ISERROR(SEARCH(("[MAH]"),(I20))))</formula>
    </cfRule>
  </conditionalFormatting>
  <conditionalFormatting sqref="I20">
    <cfRule type="containsText" dxfId="1" priority="338" operator="containsText" text="[DD]">
      <formula>NOT(ISERROR(SEARCH(("[DD]"),(I20))))</formula>
    </cfRule>
  </conditionalFormatting>
  <conditionalFormatting sqref="I20">
    <cfRule type="containsText" dxfId="1" priority="339" operator="containsText" text="[JI]">
      <formula>NOT(ISERROR(SEARCH(("[JI]"),(I20))))</formula>
    </cfRule>
  </conditionalFormatting>
  <conditionalFormatting sqref="I20">
    <cfRule type="containsText" dxfId="1" priority="340" operator="containsText" text="[KIM]">
      <formula>NOT(ISERROR(SEARCH(("[KIM]"),(I20))))</formula>
    </cfRule>
  </conditionalFormatting>
  <conditionalFormatting sqref="I20">
    <cfRule type="containsText" dxfId="1" priority="341" operator="containsText" text="[AU]">
      <formula>NOT(ISERROR(SEARCH(("[AU]"),(I20))))</formula>
    </cfRule>
  </conditionalFormatting>
  <conditionalFormatting sqref="I20">
    <cfRule type="containsText" dxfId="1" priority="342" operator="containsText" text="[IFF]">
      <formula>NOT(ISERROR(SEARCH(("[IFF]"),(I20))))</formula>
    </cfRule>
  </conditionalFormatting>
  <conditionalFormatting sqref="I20">
    <cfRule type="containsText" dxfId="1" priority="343" operator="containsText" text="[AT]">
      <formula>NOT(ISERROR(SEARCH(("[AT]"),(I20))))</formula>
    </cfRule>
  </conditionalFormatting>
  <conditionalFormatting sqref="I20">
    <cfRule type="containsText" dxfId="1" priority="344" operator="containsText" text="[NEW1]">
      <formula>NOT(ISERROR(SEARCH(("[NEW1]"),(I20))))</formula>
    </cfRule>
  </conditionalFormatting>
  <conditionalFormatting sqref="I20">
    <cfRule type="containsText" dxfId="1" priority="345" operator="containsText" text="[MKS]">
      <formula>NOT(ISERROR(SEARCH(("[MKS]"),(I20))))</formula>
    </cfRule>
  </conditionalFormatting>
  <conditionalFormatting sqref="I20">
    <cfRule type="containsText" dxfId="1" priority="346" operator="containsText" text="[DMA]">
      <formula>NOT(ISERROR(SEARCH(("[DMA]"),(I20))))</formula>
    </cfRule>
  </conditionalFormatting>
  <conditionalFormatting sqref="I20">
    <cfRule type="containsText" dxfId="1" priority="347" operator="containsText" text="[NIS]">
      <formula>NOT(ISERROR(SEARCH(("[NIS]"),(I20))))</formula>
    </cfRule>
  </conditionalFormatting>
  <conditionalFormatting sqref="I20">
    <cfRule type="containsText" dxfId="1" priority="348" operator="containsText" text="[AIM]">
      <formula>NOT(ISERROR(SEARCH(("[AIM]"),(I20))))</formula>
    </cfRule>
  </conditionalFormatting>
  <conditionalFormatting sqref="I20">
    <cfRule type="containsText" dxfId="1" priority="349" operator="containsText" text="[JC]">
      <formula>NOT(ISERROR(SEARCH(("[JC]"),(I20))))</formula>
    </cfRule>
  </conditionalFormatting>
  <conditionalFormatting sqref="I20">
    <cfRule type="containsText" dxfId="1" priority="350" operator="containsText" text="[FNN]">
      <formula>NOT(ISERROR(SEARCH(("[FNN]"),(I20))))</formula>
    </cfRule>
  </conditionalFormatting>
  <conditionalFormatting sqref="I20">
    <cfRule type="containsText" dxfId="1" priority="351" operator="containsText" text="[PRC]">
      <formula>NOT(ISERROR(SEARCH(("[PRC]"),(I20))))</formula>
    </cfRule>
  </conditionalFormatting>
  <conditionalFormatting sqref="F17">
    <cfRule type="containsText" dxfId="0" priority="352" operator="containsText" text="ENG">
      <formula>NOT(ISERROR(SEARCH(("ENG"),(F17))))</formula>
    </cfRule>
  </conditionalFormatting>
  <conditionalFormatting sqref="F17">
    <cfRule type="containsText" dxfId="1" priority="353" operator="containsText" text="[MAR]">
      <formula>NOT(ISERROR(SEARCH(("[MAR]"),(F17))))</formula>
    </cfRule>
  </conditionalFormatting>
  <conditionalFormatting sqref="F17">
    <cfRule type="containsText" dxfId="1" priority="354" operator="containsText" text="[SKC]">
      <formula>NOT(ISERROR(SEARCH(("[SKC]"),(F17))))</formula>
    </cfRule>
  </conditionalFormatting>
  <conditionalFormatting sqref="F17">
    <cfRule type="containsText" dxfId="2" priority="355" operator="containsText" text="CHE-1262">
      <formula>NOT(ISERROR(SEARCH(("CHE-1262"),(F17))))</formula>
    </cfRule>
  </conditionalFormatting>
  <conditionalFormatting sqref="F17">
    <cfRule type="containsText" dxfId="1" priority="356" operator="containsText" text="[NIM]">
      <formula>NOT(ISERROR(SEARCH(("[NIM]"),(F17))))</formula>
    </cfRule>
  </conditionalFormatting>
  <conditionalFormatting sqref="F17 F31">
    <cfRule type="containsText" dxfId="1" priority="357" operator="containsText" text="[GR]">
      <formula>NOT(ISERROR(SEARCH(("[GR]"),(F17))))</formula>
    </cfRule>
  </conditionalFormatting>
  <conditionalFormatting sqref="F17">
    <cfRule type="containsText" dxfId="3" priority="358" operator="containsText" text="BAN">
      <formula>NOT(ISERROR(SEARCH(("BAN"),(F17))))</formula>
    </cfRule>
  </conditionalFormatting>
  <conditionalFormatting sqref="F17">
    <cfRule type="containsText" dxfId="1" priority="359" operator="containsText" text="[BSH]">
      <formula>NOT(ISERROR(SEARCH(("[BSH]"),(F17))))</formula>
    </cfRule>
  </conditionalFormatting>
  <conditionalFormatting sqref="F17">
    <cfRule type="containsText" dxfId="1" priority="360" operator="containsText" text="[EH]">
      <formula>NOT(ISERROR(SEARCH(("[EH]"),(F17))))</formula>
    </cfRule>
  </conditionalFormatting>
  <conditionalFormatting sqref="F17">
    <cfRule type="containsText" dxfId="1" priority="361" operator="containsText" text="[RUM]">
      <formula>NOT(ISERROR(SEARCH(("[RUM]"),(F17))))</formula>
    </cfRule>
  </conditionalFormatting>
  <conditionalFormatting sqref="F17">
    <cfRule type="containsText" dxfId="3" priority="362" operator="containsText" text="[ECO]">
      <formula>NOT(ISERROR(SEARCH(("[ECO]"),(F17))))</formula>
    </cfRule>
  </conditionalFormatting>
  <conditionalFormatting sqref="F17">
    <cfRule type="containsText" dxfId="1" priority="363" operator="containsText" text="[MAH]">
      <formula>NOT(ISERROR(SEARCH(("[MAH]"),(F17))))</formula>
    </cfRule>
  </conditionalFormatting>
  <conditionalFormatting sqref="F17">
    <cfRule type="containsText" dxfId="1" priority="364" operator="containsText" text="[DD]">
      <formula>NOT(ISERROR(SEARCH(("[DD]"),(F17))))</formula>
    </cfRule>
  </conditionalFormatting>
  <conditionalFormatting sqref="F17">
    <cfRule type="containsText" dxfId="1" priority="365" operator="containsText" text="[JI]">
      <formula>NOT(ISERROR(SEARCH(("[JI]"),(F17))))</formula>
    </cfRule>
  </conditionalFormatting>
  <conditionalFormatting sqref="F17">
    <cfRule type="containsText" dxfId="1" priority="366" operator="containsText" text="[AIM]">
      <formula>NOT(ISERROR(SEARCH(("[AIM]"),(F17))))</formula>
    </cfRule>
  </conditionalFormatting>
  <conditionalFormatting sqref="H16">
    <cfRule type="containsText" dxfId="3" priority="367" operator="containsText" text="ENG">
      <formula>NOT(ISERROR(SEARCH(("ENG"),(H16))))</formula>
    </cfRule>
  </conditionalFormatting>
  <conditionalFormatting sqref="H16">
    <cfRule type="containsText" dxfId="1" priority="368" operator="containsText" text="[MAR]">
      <formula>NOT(ISERROR(SEARCH(("[MAR]"),(H16))))</formula>
    </cfRule>
  </conditionalFormatting>
  <conditionalFormatting sqref="H16">
    <cfRule type="containsText" dxfId="1" priority="369" operator="containsText" text="[SKC]">
      <formula>NOT(ISERROR(SEARCH(("[SKC]"),(H16))))</formula>
    </cfRule>
  </conditionalFormatting>
  <conditionalFormatting sqref="H16">
    <cfRule type="containsText" dxfId="1" priority="370" operator="containsText" text="CHE-1262">
      <formula>NOT(ISERROR(SEARCH(("CHE-1262"),(H16))))</formula>
    </cfRule>
  </conditionalFormatting>
  <conditionalFormatting sqref="H16">
    <cfRule type="containsText" dxfId="1" priority="371" operator="containsText" text="[NIM]">
      <formula>NOT(ISERROR(SEARCH(("[NIM]"),(H16))))</formula>
    </cfRule>
  </conditionalFormatting>
  <conditionalFormatting sqref="H16">
    <cfRule type="containsText" dxfId="1" priority="372" operator="containsText" text="[GR]">
      <formula>NOT(ISERROR(SEARCH(("[GR]"),(H16))))</formula>
    </cfRule>
  </conditionalFormatting>
  <conditionalFormatting sqref="H16">
    <cfRule type="containsText" dxfId="3" priority="373" operator="containsText" text="BAN">
      <formula>NOT(ISERROR(SEARCH(("BAN"),(H16))))</formula>
    </cfRule>
  </conditionalFormatting>
  <conditionalFormatting sqref="H16">
    <cfRule type="containsText" dxfId="1" priority="374" operator="containsText" text="[BSH]">
      <formula>NOT(ISERROR(SEARCH(("[BSH]"),(H16))))</formula>
    </cfRule>
  </conditionalFormatting>
  <conditionalFormatting sqref="H16">
    <cfRule type="containsText" dxfId="1" priority="375" operator="containsText" text="[EH]">
      <formula>NOT(ISERROR(SEARCH(("[EH]"),(H16))))</formula>
    </cfRule>
  </conditionalFormatting>
  <conditionalFormatting sqref="H16">
    <cfRule type="containsText" dxfId="1" priority="376" operator="containsText" text="[RUM]">
      <formula>NOT(ISERROR(SEARCH(("[RUM]"),(H16))))</formula>
    </cfRule>
  </conditionalFormatting>
  <conditionalFormatting sqref="H16">
    <cfRule type="containsText" dxfId="3" priority="377" operator="containsText" text="[ECO]">
      <formula>NOT(ISERROR(SEARCH(("[ECO]"),(H16))))</formula>
    </cfRule>
  </conditionalFormatting>
  <conditionalFormatting sqref="H16">
    <cfRule type="containsText" dxfId="1" priority="378" operator="containsText" text="[MAH]">
      <formula>NOT(ISERROR(SEARCH(("[MAH]"),(H16))))</formula>
    </cfRule>
  </conditionalFormatting>
  <conditionalFormatting sqref="H16">
    <cfRule type="containsText" dxfId="1" priority="379" operator="containsText" text="[DD]">
      <formula>NOT(ISERROR(SEARCH(("[DD]"),(H16))))</formula>
    </cfRule>
  </conditionalFormatting>
  <conditionalFormatting sqref="H16">
    <cfRule type="containsText" dxfId="1" priority="380" operator="containsText" text="[JI]">
      <formula>NOT(ISERROR(SEARCH(("[JI]"),(H16))))</formula>
    </cfRule>
  </conditionalFormatting>
  <conditionalFormatting sqref="H16">
    <cfRule type="containsText" dxfId="1" priority="381" operator="containsText" text="[IFF]">
      <formula>NOT(ISERROR(SEARCH(("[IFF]"),(H16))))</formula>
    </cfRule>
  </conditionalFormatting>
  <conditionalFormatting sqref="H16 F31">
    <cfRule type="containsText" dxfId="1" priority="382" operator="containsText" text="[NEW1]">
      <formula>NOT(ISERROR(SEARCH(("[NEW1]"),(H16))))</formula>
    </cfRule>
  </conditionalFormatting>
  <conditionalFormatting sqref="H16">
    <cfRule type="containsText" dxfId="1" priority="383" operator="containsText" text="[AIM]">
      <formula>NOT(ISERROR(SEARCH(("[AIM]"),(H16))))</formula>
    </cfRule>
  </conditionalFormatting>
  <conditionalFormatting sqref="H16">
    <cfRule type="containsText" dxfId="1" priority="384" operator="containsText" text="[MAH]">
      <formula>NOT(ISERROR(SEARCH(("[MAH]"),(H16))))</formula>
    </cfRule>
  </conditionalFormatting>
  <conditionalFormatting sqref="H15">
    <cfRule type="containsText" dxfId="3" priority="385" operator="containsText" text="ENG">
      <formula>NOT(ISERROR(SEARCH(("ENG"),(H15))))</formula>
    </cfRule>
  </conditionalFormatting>
  <conditionalFormatting sqref="H15">
    <cfRule type="containsText" dxfId="1" priority="386" operator="containsText" text="[MAR]">
      <formula>NOT(ISERROR(SEARCH(("[MAR]"),(H15))))</formula>
    </cfRule>
  </conditionalFormatting>
  <conditionalFormatting sqref="H15">
    <cfRule type="containsText" dxfId="1" priority="387" operator="containsText" text="[SKC]">
      <formula>NOT(ISERROR(SEARCH(("[SKC]"),(H15))))</formula>
    </cfRule>
  </conditionalFormatting>
  <conditionalFormatting sqref="H15">
    <cfRule type="containsText" dxfId="1" priority="388" operator="containsText" text="CHE-1262">
      <formula>NOT(ISERROR(SEARCH(("CHE-1262"),(H15))))</formula>
    </cfRule>
  </conditionalFormatting>
  <conditionalFormatting sqref="H15">
    <cfRule type="containsText" dxfId="1" priority="389" operator="containsText" text="[NIM]">
      <formula>NOT(ISERROR(SEARCH(("[NIM]"),(H15))))</formula>
    </cfRule>
  </conditionalFormatting>
  <conditionalFormatting sqref="H15">
    <cfRule type="containsText" dxfId="1" priority="390" operator="containsText" text="[GR]">
      <formula>NOT(ISERROR(SEARCH(("[GR]"),(H15))))</formula>
    </cfRule>
  </conditionalFormatting>
  <conditionalFormatting sqref="H15">
    <cfRule type="containsText" dxfId="3" priority="391" operator="containsText" text="BAN">
      <formula>NOT(ISERROR(SEARCH(("BAN"),(H15))))</formula>
    </cfRule>
  </conditionalFormatting>
  <conditionalFormatting sqref="H15">
    <cfRule type="containsText" dxfId="1" priority="392" operator="containsText" text="[BSH]">
      <formula>NOT(ISERROR(SEARCH(("[BSH]"),(H15))))</formula>
    </cfRule>
  </conditionalFormatting>
  <conditionalFormatting sqref="H15">
    <cfRule type="containsText" dxfId="1" priority="393" operator="containsText" text="[EH]">
      <formula>NOT(ISERROR(SEARCH(("[EH]"),(H15))))</formula>
    </cfRule>
  </conditionalFormatting>
  <conditionalFormatting sqref="H15">
    <cfRule type="containsText" dxfId="1" priority="394" operator="containsText" text="[RUM]">
      <formula>NOT(ISERROR(SEARCH(("[RUM]"),(H15))))</formula>
    </cfRule>
  </conditionalFormatting>
  <conditionalFormatting sqref="H15">
    <cfRule type="containsText" dxfId="3" priority="395" operator="containsText" text="[ECO]">
      <formula>NOT(ISERROR(SEARCH(("[ECO]"),(H15))))</formula>
    </cfRule>
  </conditionalFormatting>
  <conditionalFormatting sqref="H15">
    <cfRule type="containsText" dxfId="1" priority="396" operator="containsText" text="[MAH]">
      <formula>NOT(ISERROR(SEARCH(("[MAH]"),(H15))))</formula>
    </cfRule>
  </conditionalFormatting>
  <conditionalFormatting sqref="H15">
    <cfRule type="containsText" dxfId="1" priority="397" operator="containsText" text="[DD]">
      <formula>NOT(ISERROR(SEARCH(("[DD]"),(H15))))</formula>
    </cfRule>
  </conditionalFormatting>
  <conditionalFormatting sqref="H15">
    <cfRule type="containsText" dxfId="1" priority="398" operator="containsText" text="[JI]">
      <formula>NOT(ISERROR(SEARCH(("[JI]"),(H15))))</formula>
    </cfRule>
  </conditionalFormatting>
  <conditionalFormatting sqref="H15">
    <cfRule type="containsText" dxfId="1" priority="399" operator="containsText" text="[KIM]">
      <formula>NOT(ISERROR(SEARCH(("[KIM]"),(H15))))</formula>
    </cfRule>
  </conditionalFormatting>
  <conditionalFormatting sqref="H15">
    <cfRule type="containsText" dxfId="1" priority="400" operator="containsText" text="[AU]">
      <formula>NOT(ISERROR(SEARCH(("[AU]"),(H15))))</formula>
    </cfRule>
  </conditionalFormatting>
  <conditionalFormatting sqref="H15">
    <cfRule type="containsText" dxfId="1" priority="401" operator="containsText" text="[IFF]">
      <formula>NOT(ISERROR(SEARCH(("[IFF]"),(H15))))</formula>
    </cfRule>
  </conditionalFormatting>
  <conditionalFormatting sqref="H15">
    <cfRule type="containsText" dxfId="1" priority="402" operator="containsText" text="[AT]">
      <formula>NOT(ISERROR(SEARCH(("[AT]"),(H15))))</formula>
    </cfRule>
  </conditionalFormatting>
  <conditionalFormatting sqref="H15">
    <cfRule type="containsText" dxfId="1" priority="403" operator="containsText" text="[NEW1]">
      <formula>NOT(ISERROR(SEARCH(("[NEW1]"),(H15))))</formula>
    </cfRule>
  </conditionalFormatting>
  <conditionalFormatting sqref="H15">
    <cfRule type="containsText" dxfId="1" priority="404" operator="containsText" text="[MKS]">
      <formula>NOT(ISERROR(SEARCH(("[MKS]"),(H15))))</formula>
    </cfRule>
  </conditionalFormatting>
  <conditionalFormatting sqref="H15">
    <cfRule type="containsText" dxfId="1" priority="405" operator="containsText" text="[DMA]">
      <formula>NOT(ISERROR(SEARCH(("[DMA]"),(H15))))</formula>
    </cfRule>
  </conditionalFormatting>
  <conditionalFormatting sqref="H15">
    <cfRule type="containsText" dxfId="1" priority="406" operator="containsText" text="[NIS]">
      <formula>NOT(ISERROR(SEARCH(("[NIS]"),(H15))))</formula>
    </cfRule>
  </conditionalFormatting>
  <conditionalFormatting sqref="H15">
    <cfRule type="containsText" dxfId="1" priority="407" operator="containsText" text="[AIM]">
      <formula>NOT(ISERROR(SEARCH(("[AIM]"),(H15))))</formula>
    </cfRule>
  </conditionalFormatting>
  <conditionalFormatting sqref="H15">
    <cfRule type="containsText" dxfId="1" priority="408" operator="containsText" text="[JC]">
      <formula>NOT(ISERROR(SEARCH(("[JC]"),(H15))))</formula>
    </cfRule>
  </conditionalFormatting>
  <conditionalFormatting sqref="H15">
    <cfRule type="containsText" dxfId="1" priority="409" operator="containsText" text="[FNN]">
      <formula>NOT(ISERROR(SEARCH(("[FNN]"),(H15))))</formula>
    </cfRule>
  </conditionalFormatting>
  <conditionalFormatting sqref="H15">
    <cfRule type="containsText" dxfId="1" priority="410" operator="containsText" text="[PRC]">
      <formula>NOT(ISERROR(SEARCH(("[PRC]"),(H15))))</formula>
    </cfRule>
  </conditionalFormatting>
  <conditionalFormatting sqref="H13">
    <cfRule type="containsText" dxfId="3" priority="411" operator="containsText" text="ENG">
      <formula>NOT(ISERROR(SEARCH(("ENG"),(H13))))</formula>
    </cfRule>
  </conditionalFormatting>
  <conditionalFormatting sqref="H13">
    <cfRule type="containsText" dxfId="1" priority="412" operator="containsText" text="[MAR]">
      <formula>NOT(ISERROR(SEARCH(("[MAR]"),(H13))))</formula>
    </cfRule>
  </conditionalFormatting>
  <conditionalFormatting sqref="H13">
    <cfRule type="containsText" dxfId="1" priority="413" operator="containsText" text="[SKC]">
      <formula>NOT(ISERROR(SEARCH(("[SKC]"),(H13))))</formula>
    </cfRule>
  </conditionalFormatting>
  <conditionalFormatting sqref="H13">
    <cfRule type="containsText" dxfId="1" priority="414" operator="containsText" text="CHE-1262">
      <formula>NOT(ISERROR(SEARCH(("CHE-1262"),(H13))))</formula>
    </cfRule>
  </conditionalFormatting>
  <conditionalFormatting sqref="H13">
    <cfRule type="containsText" dxfId="1" priority="415" operator="containsText" text="[NIM]">
      <formula>NOT(ISERROR(SEARCH(("[NIM]"),(H13))))</formula>
    </cfRule>
  </conditionalFormatting>
  <conditionalFormatting sqref="H13">
    <cfRule type="containsText" dxfId="1" priority="416" operator="containsText" text="[GR]">
      <formula>NOT(ISERROR(SEARCH(("[GR]"),(H13))))</formula>
    </cfRule>
  </conditionalFormatting>
  <conditionalFormatting sqref="H13">
    <cfRule type="containsText" dxfId="3" priority="417" operator="containsText" text="BAN">
      <formula>NOT(ISERROR(SEARCH(("BAN"),(H13))))</formula>
    </cfRule>
  </conditionalFormatting>
  <conditionalFormatting sqref="H13">
    <cfRule type="containsText" dxfId="1" priority="418" operator="containsText" text="[BSH]">
      <formula>NOT(ISERROR(SEARCH(("[BSH]"),(H13))))</formula>
    </cfRule>
  </conditionalFormatting>
  <conditionalFormatting sqref="H13">
    <cfRule type="containsText" dxfId="1" priority="419" operator="containsText" text="[EH]">
      <formula>NOT(ISERROR(SEARCH(("[EH]"),(H13))))</formula>
    </cfRule>
  </conditionalFormatting>
  <conditionalFormatting sqref="H13">
    <cfRule type="containsText" dxfId="1" priority="420" operator="containsText" text="[RUM]">
      <formula>NOT(ISERROR(SEARCH(("[RUM]"),(H13))))</formula>
    </cfRule>
  </conditionalFormatting>
  <conditionalFormatting sqref="H13">
    <cfRule type="containsText" dxfId="3" priority="421" operator="containsText" text="[ECO]">
      <formula>NOT(ISERROR(SEARCH(("[ECO]"),(H13))))</formula>
    </cfRule>
  </conditionalFormatting>
  <conditionalFormatting sqref="H13">
    <cfRule type="containsText" dxfId="1" priority="422" operator="containsText" text="[MAH]">
      <formula>NOT(ISERROR(SEARCH(("[MAH]"),(H13))))</formula>
    </cfRule>
  </conditionalFormatting>
  <conditionalFormatting sqref="H13">
    <cfRule type="containsText" dxfId="1" priority="423" operator="containsText" text="[DD]">
      <formula>NOT(ISERROR(SEARCH(("[DD]"),(H13))))</formula>
    </cfRule>
  </conditionalFormatting>
  <conditionalFormatting sqref="H13">
    <cfRule type="containsText" dxfId="1" priority="424" operator="containsText" text="[JI]">
      <formula>NOT(ISERROR(SEARCH(("[JI]"),(H13))))</formula>
    </cfRule>
  </conditionalFormatting>
  <conditionalFormatting sqref="H13">
    <cfRule type="containsText" dxfId="1" priority="425" operator="containsText" text="[NEW1]">
      <formula>NOT(ISERROR(SEARCH(("[NEW1]"),(H13))))</formula>
    </cfRule>
  </conditionalFormatting>
  <conditionalFormatting sqref="H13">
    <cfRule type="containsText" dxfId="1" priority="426" operator="containsText" text="[AIM]">
      <formula>NOT(ISERROR(SEARCH(("[AIM]"),(H13))))</formula>
    </cfRule>
  </conditionalFormatting>
  <conditionalFormatting sqref="F11">
    <cfRule type="containsText" dxfId="1" priority="427" operator="containsText" text="[GR]">
      <formula>NOT(ISERROR(SEARCH(("[GR]"),(F11))))</formula>
    </cfRule>
  </conditionalFormatting>
  <conditionalFormatting sqref="F11">
    <cfRule type="containsText" dxfId="1" priority="428" operator="containsText" text="[NEW1]">
      <formula>NOT(ISERROR(SEARCH(("[NEW1]"),(F11))))</formula>
    </cfRule>
  </conditionalFormatting>
  <conditionalFormatting sqref="F11">
    <cfRule type="containsText" dxfId="3" priority="429" operator="containsText" text="ENG">
      <formula>NOT(ISERROR(SEARCH(("ENG"),(F11))))</formula>
    </cfRule>
  </conditionalFormatting>
  <conditionalFormatting sqref="F11">
    <cfRule type="containsText" dxfId="1" priority="430" operator="containsText" text="[MAR]">
      <formula>NOT(ISERROR(SEARCH(("[MAR]"),(F11))))</formula>
    </cfRule>
  </conditionalFormatting>
  <conditionalFormatting sqref="F11">
    <cfRule type="containsText" dxfId="1" priority="431" operator="containsText" text="[SKC]">
      <formula>NOT(ISERROR(SEARCH(("[SKC]"),(F11))))</formula>
    </cfRule>
  </conditionalFormatting>
  <conditionalFormatting sqref="F11">
    <cfRule type="containsText" dxfId="1" priority="432" operator="containsText" text="CHE-1262">
      <formula>NOT(ISERROR(SEARCH(("CHE-1262"),(F11))))</formula>
    </cfRule>
  </conditionalFormatting>
  <conditionalFormatting sqref="F11">
    <cfRule type="containsText" dxfId="1" priority="433" operator="containsText" text="[NIM]">
      <formula>NOT(ISERROR(SEARCH(("[NIM]"),(F11))))</formula>
    </cfRule>
  </conditionalFormatting>
  <conditionalFormatting sqref="F11">
    <cfRule type="containsText" dxfId="3" priority="434" operator="containsText" text="BAN">
      <formula>NOT(ISERROR(SEARCH(("BAN"),(F11))))</formula>
    </cfRule>
  </conditionalFormatting>
  <conditionalFormatting sqref="F11">
    <cfRule type="containsText" dxfId="1" priority="435" operator="containsText" text="[BSH]">
      <formula>NOT(ISERROR(SEARCH(("[BSH]"),(F11))))</formula>
    </cfRule>
  </conditionalFormatting>
  <conditionalFormatting sqref="F11">
    <cfRule type="containsText" dxfId="1" priority="436" operator="containsText" text="[EH]">
      <formula>NOT(ISERROR(SEARCH(("[EH]"),(F11))))</formula>
    </cfRule>
  </conditionalFormatting>
  <conditionalFormatting sqref="F11">
    <cfRule type="containsText" dxfId="1" priority="437" operator="containsText" text="[RUM]">
      <formula>NOT(ISERROR(SEARCH(("[RUM]"),(F11))))</formula>
    </cfRule>
  </conditionalFormatting>
  <conditionalFormatting sqref="F11">
    <cfRule type="containsText" dxfId="3" priority="438" operator="containsText" text="[ECO]">
      <formula>NOT(ISERROR(SEARCH(("[ECO]"),(F11))))</formula>
    </cfRule>
  </conditionalFormatting>
  <conditionalFormatting sqref="F11">
    <cfRule type="containsText" dxfId="1" priority="439" operator="containsText" text="[MAH]">
      <formula>NOT(ISERROR(SEARCH(("[MAH]"),(F11))))</formula>
    </cfRule>
  </conditionalFormatting>
  <conditionalFormatting sqref="F11">
    <cfRule type="containsText" dxfId="1" priority="440" operator="containsText" text="[DD]">
      <formula>NOT(ISERROR(SEARCH(("[DD]"),(F11))))</formula>
    </cfRule>
  </conditionalFormatting>
  <conditionalFormatting sqref="F11">
    <cfRule type="containsText" dxfId="1" priority="441" operator="containsText" text="[JI]">
      <formula>NOT(ISERROR(SEARCH(("[JI]"),(F11))))</formula>
    </cfRule>
  </conditionalFormatting>
  <conditionalFormatting sqref="F11">
    <cfRule type="containsText" dxfId="1" priority="442" operator="containsText" text="[AIM]">
      <formula>NOT(ISERROR(SEARCH(("[AIM]"),(F11))))</formula>
    </cfRule>
  </conditionalFormatting>
  <conditionalFormatting sqref="E15">
    <cfRule type="containsText" dxfId="4" priority="443" operator="containsText" text="[PRC]">
      <formula>NOT(ISERROR(SEARCH(("[PRC]"),(E15))))</formula>
    </cfRule>
  </conditionalFormatting>
  <conditionalFormatting sqref="E15">
    <cfRule type="containsText" dxfId="4" priority="444" operator="containsText" text="[FNN]">
      <formula>NOT(ISERROR(SEARCH(("[FNN]"),(E15))))</formula>
    </cfRule>
  </conditionalFormatting>
  <conditionalFormatting sqref="E15">
    <cfRule type="containsText" dxfId="4" priority="445" operator="containsText" text="[JC]">
      <formula>NOT(ISERROR(SEARCH(("[JC]"),(E15))))</formula>
    </cfRule>
  </conditionalFormatting>
  <conditionalFormatting sqref="E15">
    <cfRule type="containsText" dxfId="4" priority="446" operator="containsText" text="[AIM]">
      <formula>NOT(ISERROR(SEARCH(("[AIM]"),(E15))))</formula>
    </cfRule>
  </conditionalFormatting>
  <conditionalFormatting sqref="E15">
    <cfRule type="containsText" dxfId="4" priority="447" operator="containsText" text="[NIS]">
      <formula>NOT(ISERROR(SEARCH(("[NIS]"),(E15))))</formula>
    </cfRule>
  </conditionalFormatting>
  <conditionalFormatting sqref="E15">
    <cfRule type="containsText" dxfId="4" priority="448" operator="containsText" text="[DMA]">
      <formula>NOT(ISERROR(SEARCH(("[DMA]"),(E15))))</formula>
    </cfRule>
  </conditionalFormatting>
  <conditionalFormatting sqref="E15">
    <cfRule type="containsText" dxfId="4" priority="449" operator="containsText" text="[MKS]">
      <formula>NOT(ISERROR(SEARCH(("[MKS]"),(E15))))</formula>
    </cfRule>
  </conditionalFormatting>
  <conditionalFormatting sqref="E15">
    <cfRule type="containsText" dxfId="4" priority="450" operator="containsText" text="[NEW1]">
      <formula>NOT(ISERROR(SEARCH(("[NEW1]"),(E15))))</formula>
    </cfRule>
  </conditionalFormatting>
  <conditionalFormatting sqref="E15">
    <cfRule type="containsText" dxfId="4" priority="451" operator="containsText" text="[AT]">
      <formula>NOT(ISERROR(SEARCH(("[AT]"),(E15))))</formula>
    </cfRule>
  </conditionalFormatting>
  <conditionalFormatting sqref="E15">
    <cfRule type="containsText" dxfId="4" priority="452" operator="containsText" text="[IFF]">
      <formula>NOT(ISERROR(SEARCH(("[IFF]"),(E15))))</formula>
    </cfRule>
  </conditionalFormatting>
  <conditionalFormatting sqref="E15">
    <cfRule type="containsText" dxfId="4" priority="453" operator="containsText" text="[AU]">
      <formula>NOT(ISERROR(SEARCH(("[AU]"),(E15))))</formula>
    </cfRule>
  </conditionalFormatting>
  <conditionalFormatting sqref="E15">
    <cfRule type="containsText" dxfId="4" priority="454" operator="containsText" text="[KIM]">
      <formula>NOT(ISERROR(SEARCH(("[KIM]"),(E15))))</formula>
    </cfRule>
  </conditionalFormatting>
  <conditionalFormatting sqref="E15">
    <cfRule type="containsText" dxfId="4" priority="455" operator="containsText" text="[JI]">
      <formula>NOT(ISERROR(SEARCH(("[JI]"),(E15))))</formula>
    </cfRule>
  </conditionalFormatting>
  <conditionalFormatting sqref="E15">
    <cfRule type="containsText" dxfId="4" priority="456" operator="containsText" text="[DD]">
      <formula>NOT(ISERROR(SEARCH(("[DD]"),(E15))))</formula>
    </cfRule>
  </conditionalFormatting>
  <conditionalFormatting sqref="E15">
    <cfRule type="containsText" dxfId="4" priority="457" operator="containsText" text="[MAH]">
      <formula>NOT(ISERROR(SEARCH(("[MAH]"),(E15))))</formula>
    </cfRule>
  </conditionalFormatting>
  <conditionalFormatting sqref="E15">
    <cfRule type="containsText" dxfId="4" priority="458" operator="containsText" text="[ECO]">
      <formula>NOT(ISERROR(SEARCH(("[ECO]"),(E15))))</formula>
    </cfRule>
  </conditionalFormatting>
  <conditionalFormatting sqref="E15">
    <cfRule type="containsText" dxfId="4" priority="459" operator="containsText" text="[RUM]">
      <formula>NOT(ISERROR(SEARCH(("[RUM]"),(E15))))</formula>
    </cfRule>
  </conditionalFormatting>
  <conditionalFormatting sqref="E15">
    <cfRule type="containsText" dxfId="4" priority="460" operator="containsText" text="[EH]">
      <formula>NOT(ISERROR(SEARCH(("[EH]"),(E15))))</formula>
    </cfRule>
  </conditionalFormatting>
  <conditionalFormatting sqref="E15">
    <cfRule type="containsText" dxfId="4" priority="461" operator="containsText" text="[BSH]">
      <formula>NOT(ISERROR(SEARCH(("[BSH]"),(E15))))</formula>
    </cfRule>
  </conditionalFormatting>
  <conditionalFormatting sqref="E15">
    <cfRule type="containsText" dxfId="4" priority="462" operator="containsText" text="BAN">
      <formula>NOT(ISERROR(SEARCH(("BAN"),(E15))))</formula>
    </cfRule>
  </conditionalFormatting>
  <conditionalFormatting sqref="E15">
    <cfRule type="containsText" dxfId="4" priority="463" operator="containsText" text="[GR]">
      <formula>NOT(ISERROR(SEARCH(("[GR]"),(E15))))</formula>
    </cfRule>
  </conditionalFormatting>
  <conditionalFormatting sqref="E15">
    <cfRule type="containsText" dxfId="4" priority="464" operator="containsText" text="[NIM]">
      <formula>NOT(ISERROR(SEARCH(("[NIM]"),(E15))))</formula>
    </cfRule>
  </conditionalFormatting>
  <conditionalFormatting sqref="E15">
    <cfRule type="containsText" dxfId="4" priority="465" operator="containsText" text="CHE-1262">
      <formula>NOT(ISERROR(SEARCH(("CHE-1262"),(E15))))</formula>
    </cfRule>
  </conditionalFormatting>
  <conditionalFormatting sqref="E15">
    <cfRule type="containsText" dxfId="4" priority="466" operator="containsText" text="[SKC]">
      <formula>NOT(ISERROR(SEARCH(("[SKC]"),(E15))))</formula>
    </cfRule>
  </conditionalFormatting>
  <conditionalFormatting sqref="E15">
    <cfRule type="containsText" dxfId="4" priority="467" operator="containsText" text="[MAR]">
      <formula>NOT(ISERROR(SEARCH(("[MAR]"),(E15))))</formula>
    </cfRule>
  </conditionalFormatting>
  <conditionalFormatting sqref="E15">
    <cfRule type="containsText" dxfId="4" priority="468" operator="containsText" text="ENG">
      <formula>NOT(ISERROR(SEARCH(("ENG"),(E15))))</formula>
    </cfRule>
  </conditionalFormatting>
  <conditionalFormatting sqref="H33 E37">
    <cfRule type="containsText" dxfId="0" priority="469" operator="containsText" text="ENG">
      <formula>NOT(ISERROR(SEARCH(("ENG"),(H33))))</formula>
    </cfRule>
  </conditionalFormatting>
  <conditionalFormatting sqref="H33 E37">
    <cfRule type="containsText" dxfId="2" priority="470" operator="containsText" text="CHE-1262">
      <formula>NOT(ISERROR(SEARCH(("CHE-1262"),(H33))))</formula>
    </cfRule>
  </conditionalFormatting>
  <conditionalFormatting sqref="H33 E37">
    <cfRule type="containsText" dxfId="1" priority="471" operator="containsText" text="[GR]">
      <formula>NOT(ISERROR(SEARCH(("[GR]"),(H33))))</formula>
    </cfRule>
  </conditionalFormatting>
  <conditionalFormatting sqref="E37">
    <cfRule type="containsText" dxfId="1" priority="472" operator="containsText" text="[NEW1]">
      <formula>NOT(ISERROR(SEARCH(("[NEW1]"),(E37))))</formula>
    </cfRule>
  </conditionalFormatting>
  <conditionalFormatting sqref="E37">
    <cfRule type="containsText" dxfId="1" priority="473" operator="containsText" text="[MAR]">
      <formula>NOT(ISERROR(SEARCH(("[MAR]"),(E37))))</formula>
    </cfRule>
  </conditionalFormatting>
  <conditionalFormatting sqref="E37">
    <cfRule type="containsText" dxfId="1" priority="474" operator="containsText" text="[SKC]">
      <formula>NOT(ISERROR(SEARCH(("[SKC]"),(E37))))</formula>
    </cfRule>
  </conditionalFormatting>
  <conditionalFormatting sqref="E37">
    <cfRule type="containsText" dxfId="1" priority="475" operator="containsText" text="[NIM]">
      <formula>NOT(ISERROR(SEARCH(("[NIM]"),(E37))))</formula>
    </cfRule>
  </conditionalFormatting>
  <conditionalFormatting sqref="E37">
    <cfRule type="containsText" dxfId="3" priority="476" operator="containsText" text="BAN">
      <formula>NOT(ISERROR(SEARCH(("BAN"),(E37))))</formula>
    </cfRule>
  </conditionalFormatting>
  <conditionalFormatting sqref="E37">
    <cfRule type="containsText" dxfId="1" priority="477" operator="containsText" text="[BSH]">
      <formula>NOT(ISERROR(SEARCH(("[BSH]"),(E37))))</formula>
    </cfRule>
  </conditionalFormatting>
  <conditionalFormatting sqref="E37">
    <cfRule type="containsText" dxfId="1" priority="478" operator="containsText" text="[EH]">
      <formula>NOT(ISERROR(SEARCH(("[EH]"),(E37))))</formula>
    </cfRule>
  </conditionalFormatting>
  <conditionalFormatting sqref="E37">
    <cfRule type="containsText" dxfId="1" priority="479" operator="containsText" text="[RUM]">
      <formula>NOT(ISERROR(SEARCH(("[RUM]"),(E37))))</formula>
    </cfRule>
  </conditionalFormatting>
  <conditionalFormatting sqref="E37">
    <cfRule type="containsText" dxfId="3" priority="480" operator="containsText" text="[ECO]">
      <formula>NOT(ISERROR(SEARCH(("[ECO]"),(E37))))</formula>
    </cfRule>
  </conditionalFormatting>
  <conditionalFormatting sqref="E37">
    <cfRule type="containsText" dxfId="1" priority="481" operator="containsText" text="[MAH]">
      <formula>NOT(ISERROR(SEARCH(("[MAH]"),(E37))))</formula>
    </cfRule>
  </conditionalFormatting>
  <conditionalFormatting sqref="E37">
    <cfRule type="containsText" dxfId="1" priority="482" operator="containsText" text="[DD]">
      <formula>NOT(ISERROR(SEARCH(("[DD]"),(E37))))</formula>
    </cfRule>
  </conditionalFormatting>
  <conditionalFormatting sqref="E37">
    <cfRule type="containsText" dxfId="1" priority="483" operator="containsText" text="[JI]">
      <formula>NOT(ISERROR(SEARCH(("[JI]"),(E37))))</formula>
    </cfRule>
  </conditionalFormatting>
  <conditionalFormatting sqref="E37">
    <cfRule type="containsText" dxfId="1" priority="484" operator="containsText" text="[AIM]">
      <formula>NOT(ISERROR(SEARCH(("[AIM]"),(E37))))</formula>
    </cfRule>
  </conditionalFormatting>
  <conditionalFormatting sqref="E37">
    <cfRule type="containsText" dxfId="3" priority="485" operator="containsText" text="ENG">
      <formula>NOT(ISERROR(SEARCH(("ENG"),(E37))))</formula>
    </cfRule>
  </conditionalFormatting>
  <conditionalFormatting sqref="E37">
    <cfRule type="containsText" dxfId="1" priority="486" operator="containsText" text="CHE-1262">
      <formula>NOT(ISERROR(SEARCH(("CHE-1262"),(E37))))</formula>
    </cfRule>
  </conditionalFormatting>
  <conditionalFormatting sqref="E37">
    <cfRule type="containsText" dxfId="2" priority="487" operator="containsText" text="[GR]">
      <formula>NOT(ISERROR(SEARCH(("[GR]"),(E37))))</formula>
    </cfRule>
  </conditionalFormatting>
  <conditionalFormatting sqref="E37">
    <cfRule type="containsText" dxfId="1" priority="488" operator="containsText" text="[AU]">
      <formula>NOT(ISERROR(SEARCH(("[AU]"),(E37))))</formula>
    </cfRule>
  </conditionalFormatting>
  <conditionalFormatting sqref="E37">
    <cfRule type="containsText" dxfId="4" priority="489" operator="containsText" text="[NEW1]">
      <formula>NOT(ISERROR(SEARCH(("[NEW1]"),(E37))))</formula>
    </cfRule>
  </conditionalFormatting>
  <conditionalFormatting sqref="E37">
    <cfRule type="containsText" dxfId="1" priority="490" operator="containsText" text="[NIS]">
      <formula>NOT(ISERROR(SEARCH(("[NIS]"),(E37))))</formula>
    </cfRule>
  </conditionalFormatting>
  <conditionalFormatting sqref="H42">
    <cfRule type="containsText" dxfId="3" priority="491" operator="containsText" text="ENG">
      <formula>NOT(ISERROR(SEARCH(("ENG"),(H42))))</formula>
    </cfRule>
  </conditionalFormatting>
  <conditionalFormatting sqref="H42">
    <cfRule type="containsText" dxfId="1" priority="492" operator="containsText" text="[MAR]">
      <formula>NOT(ISERROR(SEARCH(("[MAR]"),(H42))))</formula>
    </cfRule>
  </conditionalFormatting>
  <conditionalFormatting sqref="H42">
    <cfRule type="containsText" dxfId="1" priority="493" operator="containsText" text="[SKC]">
      <formula>NOT(ISERROR(SEARCH(("[SKC]"),(H42))))</formula>
    </cfRule>
  </conditionalFormatting>
  <conditionalFormatting sqref="H42">
    <cfRule type="containsText" dxfId="1" priority="494" operator="containsText" text="CHE-1262">
      <formula>NOT(ISERROR(SEARCH(("CHE-1262"),(H42))))</formula>
    </cfRule>
  </conditionalFormatting>
  <conditionalFormatting sqref="H42">
    <cfRule type="containsText" dxfId="1" priority="495" operator="containsText" text="[NIM]">
      <formula>NOT(ISERROR(SEARCH(("[NIM]"),(H42))))</formula>
    </cfRule>
  </conditionalFormatting>
  <conditionalFormatting sqref="H42">
    <cfRule type="containsText" dxfId="1" priority="496" operator="containsText" text="[GR]">
      <formula>NOT(ISERROR(SEARCH(("[GR]"),(H42))))</formula>
    </cfRule>
  </conditionalFormatting>
  <conditionalFormatting sqref="H42">
    <cfRule type="containsText" dxfId="1" priority="497" operator="containsText" text="[BSH]">
      <formula>NOT(ISERROR(SEARCH(("[BSH]"),(H42))))</formula>
    </cfRule>
  </conditionalFormatting>
  <conditionalFormatting sqref="H42">
    <cfRule type="containsText" dxfId="1" priority="498" operator="containsText" text="[EH]">
      <formula>NOT(ISERROR(SEARCH(("[EH]"),(H42))))</formula>
    </cfRule>
  </conditionalFormatting>
  <conditionalFormatting sqref="H42">
    <cfRule type="containsText" dxfId="1" priority="499" operator="containsText" text="[RUM]">
      <formula>NOT(ISERROR(SEARCH(("[RUM]"),(H42))))</formula>
    </cfRule>
  </conditionalFormatting>
  <conditionalFormatting sqref="H42">
    <cfRule type="containsText" dxfId="3" priority="500" operator="containsText" text="BAN">
      <formula>NOT(ISERROR(SEARCH(("BAN"),(H42))))</formula>
    </cfRule>
  </conditionalFormatting>
  <conditionalFormatting sqref="H42">
    <cfRule type="containsText" dxfId="3" priority="501" operator="containsText" text="[ECO]">
      <formula>NOT(ISERROR(SEARCH(("[ECO]"),(H42))))</formula>
    </cfRule>
  </conditionalFormatting>
  <conditionalFormatting sqref="H42">
    <cfRule type="containsText" dxfId="1" priority="502" operator="containsText" text="[MAH]">
      <formula>NOT(ISERROR(SEARCH(("[MAH]"),(H42))))</formula>
    </cfRule>
  </conditionalFormatting>
  <conditionalFormatting sqref="H42">
    <cfRule type="containsText" dxfId="1" priority="503" operator="containsText" text="[DD]">
      <formula>NOT(ISERROR(SEARCH(("[DD]"),(H42))))</formula>
    </cfRule>
  </conditionalFormatting>
  <conditionalFormatting sqref="H42">
    <cfRule type="containsText" dxfId="1" priority="504" operator="containsText" text="[JI]">
      <formula>NOT(ISERROR(SEARCH(("[JI]"),(H42))))</formula>
    </cfRule>
  </conditionalFormatting>
  <conditionalFormatting sqref="H42">
    <cfRule type="containsText" dxfId="1" priority="505" operator="containsText" text="[KIM]">
      <formula>NOT(ISERROR(SEARCH(("[KIM]"),(H42))))</formula>
    </cfRule>
  </conditionalFormatting>
  <conditionalFormatting sqref="H42">
    <cfRule type="containsText" dxfId="1" priority="506" operator="containsText" text="[AU]">
      <formula>NOT(ISERROR(SEARCH(("[AU]"),(H42))))</formula>
    </cfRule>
  </conditionalFormatting>
  <conditionalFormatting sqref="H42">
    <cfRule type="containsText" dxfId="1" priority="507" operator="containsText" text="[IFF]">
      <formula>NOT(ISERROR(SEARCH(("[IFF]"),(H42))))</formula>
    </cfRule>
  </conditionalFormatting>
  <conditionalFormatting sqref="H42">
    <cfRule type="containsText" dxfId="1" priority="508" operator="containsText" text="[AT]">
      <formula>NOT(ISERROR(SEARCH(("[AT]"),(H42))))</formula>
    </cfRule>
  </conditionalFormatting>
  <conditionalFormatting sqref="H42">
    <cfRule type="containsText" dxfId="1" priority="509" operator="containsText" text="[NEW1]">
      <formula>NOT(ISERROR(SEARCH(("[NEW1]"),(H42))))</formula>
    </cfRule>
  </conditionalFormatting>
  <conditionalFormatting sqref="H42">
    <cfRule type="containsText" dxfId="1" priority="510" operator="containsText" text="[MKS]">
      <formula>NOT(ISERROR(SEARCH(("[MKS]"),(H42))))</formula>
    </cfRule>
  </conditionalFormatting>
  <conditionalFormatting sqref="H42">
    <cfRule type="containsText" dxfId="1" priority="511" operator="containsText" text="[DMA]">
      <formula>NOT(ISERROR(SEARCH(("[DMA]"),(H42))))</formula>
    </cfRule>
  </conditionalFormatting>
  <conditionalFormatting sqref="H42">
    <cfRule type="containsText" dxfId="1" priority="512" operator="containsText" text="[NIS]">
      <formula>NOT(ISERROR(SEARCH(("[NIS]"),(H42))))</formula>
    </cfRule>
  </conditionalFormatting>
  <conditionalFormatting sqref="H42">
    <cfRule type="containsText" dxfId="1" priority="513" operator="containsText" text="[AIM]">
      <formula>NOT(ISERROR(SEARCH(("[AIM]"),(H42))))</formula>
    </cfRule>
  </conditionalFormatting>
  <conditionalFormatting sqref="H42">
    <cfRule type="containsText" dxfId="1" priority="514" operator="containsText" text="[JC]">
      <formula>NOT(ISERROR(SEARCH(("[JC]"),(H42))))</formula>
    </cfRule>
  </conditionalFormatting>
  <conditionalFormatting sqref="H42">
    <cfRule type="containsText" dxfId="1" priority="515" operator="containsText" text="[FNN]">
      <formula>NOT(ISERROR(SEARCH(("[FNN]"),(H42))))</formula>
    </cfRule>
  </conditionalFormatting>
  <conditionalFormatting sqref="H42">
    <cfRule type="containsText" dxfId="1" priority="516" operator="containsText" text="[PRC]">
      <formula>NOT(ISERROR(SEARCH(("[PRC]"),(H42))))</formula>
    </cfRule>
  </conditionalFormatting>
  <conditionalFormatting sqref="D50:J75">
    <cfRule type="cellIs" dxfId="5" priority="517" operator="equal">
      <formula>"Available"</formula>
    </cfRule>
  </conditionalFormatting>
  <conditionalFormatting sqref="D50:J75">
    <cfRule type="cellIs" dxfId="6" priority="518" operator="equal">
      <formula>"Not Available"</formula>
    </cfRule>
  </conditionalFormatting>
  <conditionalFormatting sqref="D50:J75">
    <cfRule type="cellIs" dxfId="7" priority="519" operator="equal">
      <formula>"Overlapped"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3" priority="520" operator="containsText" text="ENG">
      <formula>NOT(ISERROR(SEARCH(("ENG"),(D3))))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1" operator="containsText" text="[MAR]">
      <formula>NOT(ISERROR(SEARCH(("[MAR]"),(D3))))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2" operator="containsText" text="[SKC]">
      <formula>NOT(ISERROR(SEARCH(("[SKC]"),(D3))))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3" operator="containsText" text="CHE-1262">
      <formula>NOT(ISERROR(SEARCH(("CHE-1262"),(D3))))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4" operator="containsText" text="[NIM]">
      <formula>NOT(ISERROR(SEARCH(("[NIM]"),(D3))))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2" priority="525" operator="containsText" text="[GR]">
      <formula>NOT(ISERROR(SEARCH(("[GR]"),(D3))))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3" priority="526" operator="containsText" text="BAN">
      <formula>NOT(ISERROR(SEARCH(("BAN"),(D3))))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7" operator="containsText" text="[BSH]">
      <formula>NOT(ISERROR(SEARCH(("[BSH]"),(D3))))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8" operator="containsText" text="[EH]">
      <formula>NOT(ISERROR(SEARCH(("[EH]"),(D3))))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29" operator="containsText" text="[RUM]">
      <formula>NOT(ISERROR(SEARCH(("[RUM]"),(D3))))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3" priority="530" operator="containsText" text="[ECO]">
      <formula>NOT(ISERROR(SEARCH(("[ECO]"),(D3))))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31" operator="containsText" text="[MAH]">
      <formula>NOT(ISERROR(SEARCH(("[MAH]"),(D3))))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32" operator="containsText" text="[DD]">
      <formula>NOT(ISERROR(SEARCH(("[DD]"),(D3))))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33" operator="containsText" text="[JI]">
      <formula>NOT(ISERROR(SEARCH(("[JI]"),(D3))))</formula>
    </cfRule>
  </conditionalFormatting>
  <conditionalFormatting sqref="D3:D5 E3:E4 F3:F5 G3:H9 I3:J5 E6:E10 D7:D10 F7:F10 I7:I14 J7:J22 G11:H11 D12:D13 F12 E13:E16 F14:F16 I16 D17:D22 E18:E22 F18:F19 G18:H20 I18:I19 F21:F22 G22:H40 I22:I25 D24:D40 J24:J27 E25 F25:F27 E27 I27:I32 E29:E34 F29:F32 J29:J45 I34:I35 F35:F38 E36 I37:I41 E38:E40 F40 E42:E45 D43:D45 F43:H45 I43:I44">
    <cfRule type="containsText" dxfId="1" priority="534" operator="containsText" text="[AIM]">
      <formula>NOT(ISERROR(SEARCH(("[AIM]"),(D3))))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75"/>
    <col customWidth="1" min="2" max="2" width="10.25"/>
    <col customWidth="1" min="3" max="3" width="9.75"/>
    <col customWidth="1" min="4" max="4" width="29.38"/>
    <col customWidth="1" min="5" max="5" width="28.88"/>
    <col customWidth="1" min="6" max="6" width="28.63"/>
    <col customWidth="1" min="7" max="8" width="28.75"/>
    <col customWidth="1" min="9" max="9" width="30.75"/>
    <col customWidth="1" min="10" max="10" width="27.25"/>
  </cols>
  <sheetData>
    <row r="1">
      <c r="A1" s="1" t="s">
        <v>162</v>
      </c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6"/>
      <c r="C2" s="6"/>
      <c r="D2" s="7" t="s">
        <v>3</v>
      </c>
      <c r="E2" s="7" t="s">
        <v>4</v>
      </c>
      <c r="F2" s="7" t="s">
        <v>5</v>
      </c>
      <c r="G2" s="7" t="s">
        <v>163</v>
      </c>
      <c r="H2" s="7" t="s">
        <v>7</v>
      </c>
      <c r="I2" s="7" t="s">
        <v>8</v>
      </c>
      <c r="J2" s="8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164</v>
      </c>
      <c r="B3" s="26" t="s">
        <v>11</v>
      </c>
      <c r="C3" s="27" t="s">
        <v>12</v>
      </c>
      <c r="D3" s="70"/>
      <c r="E3" s="71"/>
      <c r="F3" s="23" t="s">
        <v>165</v>
      </c>
      <c r="G3" s="72"/>
      <c r="H3" s="73" t="s">
        <v>166</v>
      </c>
      <c r="I3" s="74" t="s">
        <v>167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8"/>
      <c r="B4" s="18"/>
      <c r="C4" s="27" t="s">
        <v>15</v>
      </c>
      <c r="D4" s="20" t="s">
        <v>168</v>
      </c>
      <c r="E4" s="23" t="s">
        <v>169</v>
      </c>
      <c r="F4" s="71"/>
      <c r="G4" s="21"/>
      <c r="H4" s="11" t="s">
        <v>170</v>
      </c>
      <c r="I4" s="73" t="s">
        <v>166</v>
      </c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8"/>
      <c r="B5" s="6"/>
      <c r="C5" s="27" t="s">
        <v>19</v>
      </c>
      <c r="D5" s="75"/>
      <c r="E5" s="15" t="s">
        <v>171</v>
      </c>
      <c r="F5" s="71"/>
      <c r="G5" s="24"/>
      <c r="H5" s="15" t="s">
        <v>172</v>
      </c>
      <c r="I5" s="29" t="s">
        <v>173</v>
      </c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8"/>
      <c r="B6" s="26" t="s">
        <v>22</v>
      </c>
      <c r="C6" s="27" t="s">
        <v>12</v>
      </c>
      <c r="D6" s="27" t="s">
        <v>174</v>
      </c>
      <c r="E6" s="27"/>
      <c r="F6" s="27" t="s">
        <v>175</v>
      </c>
      <c r="G6" s="18"/>
      <c r="I6" s="29" t="s">
        <v>176</v>
      </c>
      <c r="J6" s="3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/>
      <c r="B7" s="18"/>
      <c r="C7" s="27" t="s">
        <v>15</v>
      </c>
      <c r="D7" s="27" t="s">
        <v>177</v>
      </c>
      <c r="E7" s="27" t="s">
        <v>178</v>
      </c>
      <c r="F7" s="27" t="s">
        <v>179</v>
      </c>
      <c r="G7" s="18"/>
      <c r="H7" s="30"/>
      <c r="I7" s="30"/>
      <c r="J7" s="3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8"/>
      <c r="B8" s="18"/>
      <c r="C8" s="27" t="s">
        <v>19</v>
      </c>
      <c r="D8" s="28"/>
      <c r="F8" s="30"/>
      <c r="G8" s="18"/>
      <c r="H8" s="27" t="s">
        <v>180</v>
      </c>
      <c r="I8" s="27" t="s">
        <v>181</v>
      </c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8"/>
      <c r="B9" s="18"/>
      <c r="C9" s="27" t="s">
        <v>32</v>
      </c>
      <c r="D9" s="27"/>
      <c r="E9" s="27" t="s">
        <v>182</v>
      </c>
      <c r="F9" s="27" t="s">
        <v>38</v>
      </c>
      <c r="G9" s="18"/>
      <c r="H9" s="33" t="s">
        <v>183</v>
      </c>
      <c r="I9" s="30"/>
      <c r="J9" s="3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/>
      <c r="B10" s="18"/>
      <c r="C10" s="27" t="s">
        <v>36</v>
      </c>
      <c r="D10" s="27" t="s">
        <v>184</v>
      </c>
      <c r="E10" s="46" t="s">
        <v>185</v>
      </c>
      <c r="F10" s="4"/>
      <c r="G10" s="18"/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/>
      <c r="B11" s="18"/>
      <c r="C11" s="27" t="s">
        <v>40</v>
      </c>
      <c r="D11" s="38" t="s">
        <v>186</v>
      </c>
      <c r="E11" s="27" t="s">
        <v>187</v>
      </c>
      <c r="F11" s="28"/>
      <c r="G11" s="18"/>
      <c r="H11" s="27"/>
      <c r="I11" s="27" t="s">
        <v>188</v>
      </c>
      <c r="J11" s="3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8"/>
      <c r="B12" s="6"/>
      <c r="C12" s="27" t="s">
        <v>44</v>
      </c>
      <c r="E12" s="27"/>
      <c r="F12" s="32" t="s">
        <v>189</v>
      </c>
      <c r="G12" s="18"/>
      <c r="H12" s="28"/>
      <c r="I12" s="46" t="s">
        <v>190</v>
      </c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8"/>
      <c r="B13" s="10" t="s">
        <v>48</v>
      </c>
      <c r="C13" s="11" t="s">
        <v>12</v>
      </c>
      <c r="D13" s="46" t="s">
        <v>191</v>
      </c>
      <c r="E13" s="4"/>
      <c r="F13" s="32" t="s">
        <v>192</v>
      </c>
      <c r="G13" s="18"/>
      <c r="H13" s="28"/>
      <c r="I13" s="34"/>
      <c r="J13" s="3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8"/>
      <c r="B14" s="18"/>
      <c r="C14" s="11" t="s">
        <v>15</v>
      </c>
      <c r="D14" s="34"/>
      <c r="E14" s="34"/>
      <c r="F14" s="46" t="s">
        <v>193</v>
      </c>
      <c r="G14" s="18"/>
      <c r="H14" s="47"/>
      <c r="I14" s="46" t="s">
        <v>194</v>
      </c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8"/>
      <c r="B15" s="18"/>
      <c r="C15" s="11" t="s">
        <v>19</v>
      </c>
      <c r="D15" s="34"/>
      <c r="E15" s="34"/>
      <c r="F15" s="34"/>
      <c r="G15" s="18"/>
      <c r="H15" s="11" t="s">
        <v>57</v>
      </c>
      <c r="I15" s="46" t="s">
        <v>195</v>
      </c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/>
      <c r="B16" s="18"/>
      <c r="C16" s="11" t="s">
        <v>32</v>
      </c>
      <c r="D16" s="11" t="s">
        <v>196</v>
      </c>
      <c r="E16" s="32" t="s">
        <v>53</v>
      </c>
      <c r="F16" s="28"/>
      <c r="G16" s="18"/>
      <c r="H16" s="11" t="s">
        <v>57</v>
      </c>
      <c r="I16" s="34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8"/>
      <c r="B17" s="6"/>
      <c r="C17" s="11" t="s">
        <v>36</v>
      </c>
      <c r="D17" s="11" t="s">
        <v>50</v>
      </c>
      <c r="E17" s="11" t="s">
        <v>197</v>
      </c>
      <c r="G17" s="18"/>
      <c r="H17" s="28"/>
      <c r="I17" s="34"/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8"/>
      <c r="B18" s="26" t="s">
        <v>62</v>
      </c>
      <c r="C18" s="27" t="s">
        <v>12</v>
      </c>
      <c r="D18" s="28"/>
      <c r="E18" s="36" t="s">
        <v>198</v>
      </c>
      <c r="F18" s="27" t="s">
        <v>199</v>
      </c>
      <c r="G18" s="18"/>
      <c r="H18" s="76" t="s">
        <v>200</v>
      </c>
      <c r="I18" s="28"/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8"/>
      <c r="B19" s="18"/>
      <c r="C19" s="27" t="s">
        <v>15</v>
      </c>
      <c r="D19" s="36"/>
      <c r="E19" s="20"/>
      <c r="F19" s="28"/>
      <c r="G19" s="18"/>
      <c r="H19" s="77" t="s">
        <v>201</v>
      </c>
      <c r="I19" s="27" t="s">
        <v>202</v>
      </c>
      <c r="J19" s="3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8"/>
      <c r="B20" s="18"/>
      <c r="C20" s="27" t="s">
        <v>19</v>
      </c>
      <c r="D20" s="28"/>
      <c r="E20" s="76" t="s">
        <v>203</v>
      </c>
      <c r="F20" s="28"/>
      <c r="G20" s="18"/>
      <c r="H20" s="36" t="s">
        <v>202</v>
      </c>
      <c r="I20" s="27" t="s">
        <v>204</v>
      </c>
      <c r="J20" s="3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/>
      <c r="B21" s="18"/>
      <c r="C21" s="27" t="s">
        <v>32</v>
      </c>
      <c r="D21" s="30"/>
      <c r="F21" s="27" t="s">
        <v>205</v>
      </c>
      <c r="G21" s="18"/>
      <c r="H21" s="36" t="s">
        <v>73</v>
      </c>
      <c r="I21" s="46" t="s">
        <v>206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/>
      <c r="B22" s="18"/>
      <c r="C22" s="27" t="s">
        <v>36</v>
      </c>
      <c r="D22" s="30"/>
      <c r="E22" s="28"/>
      <c r="F22" s="30"/>
      <c r="G22" s="18"/>
      <c r="H22" s="38" t="s">
        <v>207</v>
      </c>
      <c r="I22" s="76" t="s">
        <v>208</v>
      </c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/>
      <c r="B23" s="18"/>
      <c r="C23" s="27" t="s">
        <v>40</v>
      </c>
      <c r="D23" s="38" t="s">
        <v>209</v>
      </c>
      <c r="E23" s="30"/>
      <c r="F23" s="28"/>
      <c r="G23" s="18"/>
      <c r="H23" s="30"/>
      <c r="I23" s="30"/>
      <c r="J23" s="3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8"/>
      <c r="B24" s="18"/>
      <c r="C24" s="27" t="s">
        <v>44</v>
      </c>
      <c r="D24" s="78" t="s">
        <v>210</v>
      </c>
      <c r="E24" s="27" t="s">
        <v>211</v>
      </c>
      <c r="F24" s="28"/>
      <c r="G24" s="18"/>
      <c r="H24" s="79" t="s">
        <v>212</v>
      </c>
      <c r="I24" s="28"/>
      <c r="J24" s="3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8"/>
      <c r="B25" s="6"/>
      <c r="C25" s="27" t="s">
        <v>82</v>
      </c>
      <c r="D25" s="27"/>
      <c r="E25" s="30"/>
      <c r="F25" s="38" t="s">
        <v>213</v>
      </c>
      <c r="G25" s="18"/>
      <c r="H25" s="45" t="s">
        <v>212</v>
      </c>
      <c r="J25" s="3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8"/>
      <c r="B26" s="10" t="s">
        <v>85</v>
      </c>
      <c r="C26" s="11" t="s">
        <v>12</v>
      </c>
      <c r="D26" s="11"/>
      <c r="E26" s="27" t="s">
        <v>214</v>
      </c>
      <c r="F26" s="28"/>
      <c r="G26" s="18"/>
      <c r="H26" s="11" t="s">
        <v>215</v>
      </c>
      <c r="I26" s="11" t="s">
        <v>216</v>
      </c>
      <c r="J26" s="3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8"/>
      <c r="B27" s="18"/>
      <c r="C27" s="11" t="s">
        <v>15</v>
      </c>
      <c r="D27" s="28"/>
      <c r="E27" s="11" t="s">
        <v>217</v>
      </c>
      <c r="F27" s="28"/>
      <c r="G27" s="18"/>
      <c r="H27" s="11" t="s">
        <v>218</v>
      </c>
      <c r="I27" s="11" t="s">
        <v>219</v>
      </c>
      <c r="J27" s="3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/>
      <c r="B28" s="6"/>
      <c r="C28" s="11" t="s">
        <v>19</v>
      </c>
      <c r="D28" s="80" t="s">
        <v>220</v>
      </c>
      <c r="E28" s="4"/>
      <c r="F28" s="11" t="s">
        <v>221</v>
      </c>
      <c r="G28" s="18"/>
      <c r="I28" s="11"/>
      <c r="J28" s="3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8"/>
      <c r="B29" s="26" t="s">
        <v>94</v>
      </c>
      <c r="C29" s="27" t="s">
        <v>12</v>
      </c>
      <c r="E29" s="27" t="s">
        <v>222</v>
      </c>
      <c r="F29" s="27" t="s">
        <v>101</v>
      </c>
      <c r="G29" s="18"/>
      <c r="H29" s="27" t="s">
        <v>223</v>
      </c>
      <c r="I29" s="27"/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8"/>
      <c r="B30" s="18"/>
      <c r="C30" s="27" t="s">
        <v>15</v>
      </c>
      <c r="D30" s="32" t="s">
        <v>99</v>
      </c>
      <c r="E30" s="27" t="s">
        <v>224</v>
      </c>
      <c r="F30" s="27" t="s">
        <v>225</v>
      </c>
      <c r="G30" s="18"/>
      <c r="H30" s="28"/>
      <c r="I30" s="27"/>
      <c r="J30" s="3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8"/>
      <c r="B31" s="18"/>
      <c r="C31" s="27" t="s">
        <v>19</v>
      </c>
      <c r="D31" s="27"/>
      <c r="E31" s="23" t="s">
        <v>226</v>
      </c>
      <c r="G31" s="18"/>
      <c r="H31" s="32" t="s">
        <v>227</v>
      </c>
      <c r="I31" s="27" t="s">
        <v>228</v>
      </c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8"/>
      <c r="B32" s="18"/>
      <c r="C32" s="27" t="s">
        <v>32</v>
      </c>
      <c r="D32" s="27" t="s">
        <v>229</v>
      </c>
      <c r="E32" s="27" t="s">
        <v>230</v>
      </c>
      <c r="F32" s="27" t="s">
        <v>231</v>
      </c>
      <c r="G32" s="18"/>
      <c r="I32" s="81"/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8"/>
      <c r="B33" s="18"/>
      <c r="C33" s="27" t="s">
        <v>36</v>
      </c>
      <c r="D33" s="27" t="s">
        <v>232</v>
      </c>
      <c r="E33" s="27" t="s">
        <v>233</v>
      </c>
      <c r="F33" s="27" t="s">
        <v>234</v>
      </c>
      <c r="G33" s="18"/>
      <c r="H33" s="23" t="s">
        <v>235</v>
      </c>
      <c r="I33" s="27"/>
      <c r="J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8"/>
      <c r="B34" s="6"/>
      <c r="C34" s="27" t="s">
        <v>40</v>
      </c>
      <c r="D34" s="30"/>
      <c r="F34" s="27" t="s">
        <v>236</v>
      </c>
      <c r="G34" s="18"/>
      <c r="H34" s="27" t="s">
        <v>237</v>
      </c>
      <c r="I34" s="23" t="s">
        <v>238</v>
      </c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8"/>
      <c r="B35" s="10" t="s">
        <v>110</v>
      </c>
      <c r="C35" s="11" t="s">
        <v>12</v>
      </c>
      <c r="D35" s="31" t="s">
        <v>239</v>
      </c>
      <c r="E35" s="11" t="s">
        <v>240</v>
      </c>
      <c r="F35" s="11" t="s">
        <v>241</v>
      </c>
      <c r="G35" s="18"/>
      <c r="I35" s="34"/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8"/>
      <c r="B36" s="18"/>
      <c r="C36" s="11" t="s">
        <v>15</v>
      </c>
      <c r="D36" s="11" t="s">
        <v>242</v>
      </c>
      <c r="E36" s="11" t="s">
        <v>243</v>
      </c>
      <c r="F36" s="11" t="s">
        <v>244</v>
      </c>
      <c r="G36" s="18"/>
      <c r="I36" s="28"/>
      <c r="J36" s="3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8"/>
      <c r="B37" s="6"/>
      <c r="C37" s="11" t="s">
        <v>19</v>
      </c>
      <c r="D37" s="11"/>
      <c r="E37" s="11"/>
      <c r="G37" s="18"/>
      <c r="H37" s="48" t="s">
        <v>245</v>
      </c>
      <c r="I37" s="11" t="s">
        <v>246</v>
      </c>
      <c r="J37" s="16" t="s">
        <v>247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8"/>
      <c r="B38" s="26" t="s">
        <v>120</v>
      </c>
      <c r="C38" s="27" t="s">
        <v>12</v>
      </c>
      <c r="D38" s="27" t="s">
        <v>248</v>
      </c>
      <c r="E38" s="27" t="s">
        <v>249</v>
      </c>
      <c r="F38" s="31" t="s">
        <v>126</v>
      </c>
      <c r="G38" s="18"/>
      <c r="I38" s="30"/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8"/>
      <c r="B39" s="18"/>
      <c r="C39" s="27" t="s">
        <v>15</v>
      </c>
      <c r="D39" s="28"/>
      <c r="E39" s="27"/>
      <c r="F39" s="27" t="s">
        <v>250</v>
      </c>
      <c r="G39" s="18"/>
      <c r="H39" s="27" t="s">
        <v>128</v>
      </c>
      <c r="I39" s="27" t="s">
        <v>127</v>
      </c>
      <c r="J39" s="3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8"/>
      <c r="B40" s="18"/>
      <c r="C40" s="27" t="s">
        <v>19</v>
      </c>
      <c r="D40" s="28"/>
      <c r="E40" s="30"/>
      <c r="F40" s="27" t="s">
        <v>251</v>
      </c>
      <c r="G40" s="18"/>
      <c r="H40" s="27" t="s">
        <v>252</v>
      </c>
      <c r="I40" s="27" t="s">
        <v>124</v>
      </c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8"/>
      <c r="B41" s="18"/>
      <c r="C41" s="27" t="s">
        <v>32</v>
      </c>
      <c r="E41" s="30"/>
      <c r="F41" s="30"/>
      <c r="G41" s="18"/>
      <c r="H41" s="27" t="s">
        <v>253</v>
      </c>
      <c r="I41" s="27" t="s">
        <v>254</v>
      </c>
      <c r="J41" s="3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/>
      <c r="B42" s="6"/>
      <c r="C42" s="50" t="s">
        <v>36</v>
      </c>
      <c r="D42" s="48" t="s">
        <v>255</v>
      </c>
      <c r="E42" s="48" t="s">
        <v>256</v>
      </c>
      <c r="F42" s="50" t="s">
        <v>257</v>
      </c>
      <c r="G42" s="18"/>
      <c r="H42" s="52"/>
      <c r="I42" s="52"/>
      <c r="J42" s="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8"/>
      <c r="B43" s="11" t="s">
        <v>135</v>
      </c>
      <c r="C43" s="11" t="s">
        <v>12</v>
      </c>
      <c r="D43" s="11" t="s">
        <v>258</v>
      </c>
      <c r="E43" s="11" t="s">
        <v>259</v>
      </c>
      <c r="F43" s="28"/>
      <c r="G43" s="18"/>
      <c r="H43" s="34"/>
      <c r="I43" s="28"/>
      <c r="J43" s="3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8"/>
      <c r="B44" s="27" t="s">
        <v>139</v>
      </c>
      <c r="C44" s="27" t="s">
        <v>12</v>
      </c>
      <c r="D44" s="31" t="s">
        <v>260</v>
      </c>
      <c r="E44" s="27" t="s">
        <v>141</v>
      </c>
      <c r="F44" s="27" t="s">
        <v>140</v>
      </c>
      <c r="G44" s="18"/>
      <c r="H44" s="30"/>
      <c r="I44" s="82" t="s">
        <v>261</v>
      </c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/>
      <c r="B45" s="27"/>
      <c r="C45" s="54" t="s">
        <v>143</v>
      </c>
      <c r="D45" s="83" t="s">
        <v>262</v>
      </c>
      <c r="E45" s="54" t="s">
        <v>263</v>
      </c>
      <c r="F45" s="84" t="s">
        <v>264</v>
      </c>
      <c r="G45" s="6"/>
      <c r="H45" s="85" t="s">
        <v>265</v>
      </c>
      <c r="I45" s="54" t="s">
        <v>266</v>
      </c>
      <c r="J45" s="5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86"/>
      <c r="B46" s="87"/>
      <c r="C46" s="87"/>
      <c r="D46" s="87"/>
      <c r="E46" s="87"/>
      <c r="F46" s="87"/>
      <c r="G46" s="88"/>
      <c r="H46" s="88"/>
      <c r="I46" s="88"/>
      <c r="J46" s="8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89" t="s">
        <v>146</v>
      </c>
      <c r="D49" s="90" t="s">
        <v>147</v>
      </c>
      <c r="E49" s="3"/>
      <c r="F49" s="3"/>
      <c r="G49" s="3"/>
      <c r="H49" s="3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6"/>
      <c r="D50" s="91" t="s">
        <v>148</v>
      </c>
      <c r="E50" s="91" t="s">
        <v>149</v>
      </c>
      <c r="F50" s="91" t="s">
        <v>150</v>
      </c>
      <c r="G50" s="91"/>
      <c r="H50" s="91" t="s">
        <v>151</v>
      </c>
      <c r="I50" s="91" t="s">
        <v>152</v>
      </c>
      <c r="J50" s="91" t="s">
        <v>153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92">
        <v>311.0</v>
      </c>
      <c r="D51" s="92" t="str">
        <f>IFERROR(__xludf.DUMMYFUNCTION("IFS(SUM(ARRAYFORMULA(IF(REGEXMATCH(D3:D45, ""\(311\)""), 1, 0))) = 1, ""Not Available"", SUM(ARRAYFORMULA(IF(REGEXMATCH(D3:D45, ""\(311\)""), 1, 0))) = 0, ""Available"", SUM(ARRAYFORMULA(IF(REGEXMATCH(D3:D45, ""\(311\)""), 1, 0))) &gt;= 2, ""Overlapped"")"),"Not Available")</f>
        <v>Not Available</v>
      </c>
      <c r="E51" s="92" t="str">
        <f>IFERROR(__xludf.DUMMYFUNCTION("IFS(SUM(ARRAYFORMULA(IF(REGEXMATCH(E3:E45, ""\(311\)""), 1, 0))) = 1, ""Not Available"", SUM(ARRAYFORMULA(IF(REGEXMATCH(E3:E45, ""\(311\)""), 1, 0))) = 0, ""Available"", SUM(ARRAYFORMULA(IF(REGEXMATCH(E3:E45, ""\(311\)""), 1, 0))) &gt;= 2, ""Overlapped"")"),"Not Available")</f>
        <v>Not Available</v>
      </c>
      <c r="F51" s="92" t="str">
        <f>IFERROR(__xludf.DUMMYFUNCTION("IFS(SUM(ARRAYFORMULA(IF(REGEXMATCH(F3:F45, ""\(311\)""), 1, 0))) = 1, ""Not Available"", SUM(ARRAYFORMULA(IF(REGEXMATCH(F3:F45, ""\(311\)""), 1, 0))) = 0, ""Available"", SUM(ARRAYFORMULA(IF(REGEXMATCH(F3:F45, ""\(311\)""), 1, 0))) &gt;= 2, ""Overlapped"")"),"Not Available")</f>
        <v>Not Available</v>
      </c>
      <c r="G51" s="92"/>
      <c r="H51" s="92" t="str">
        <f>IFERROR(__xludf.DUMMYFUNCTION("IFS(SUM(ARRAYFORMULA(IF(REGEXMATCH(H3:H45, ""\(311\)""), 1, 0))) = 1, ""Not Available"", SUM(ARRAYFORMULA(IF(REGEXMATCH(H3:H45, ""\(311\)""), 1, 0))) = 0, ""Available"", SUM(ARRAYFORMULA(IF(REGEXMATCH(H3:H45, ""\(311\)""), 1, 0))) &gt;= 2, ""Overlapped"")"),"Not Available")</f>
        <v>Not Available</v>
      </c>
      <c r="I51" s="92" t="str">
        <f>IFERROR(__xludf.DUMMYFUNCTION("IFS(SUM(ARRAYFORMULA(IF(REGEXMATCH(I3:I45, ""\(311\)""), 1, 0))) = 1, ""Not Available"", SUM(ARRAYFORMULA(IF(REGEXMATCH(I3:I45, ""\(311\)""), 1, 0))) = 0, ""Available"", SUM(ARRAYFORMULA(IF(REGEXMATCH(I3:I45, ""\(311\)""), 1, 0))) &gt;= 2, ""Overlapped"")"),"Not Available")</f>
        <v>Not Available</v>
      </c>
      <c r="J51" s="92" t="str">
        <f>IFERROR(__xludf.DUMMYFUNCTION("IFS(SUM(ARRAYFORMULA(IF(REGEXMATCH(J3:J45, ""\(311\)""), 1, 0))) = 1, ""Not Available"", SUM(ARRAYFORMULA(IF(REGEXMATCH(J3:J45, ""\(311\)""), 1, 0))) = 0, ""Available"", SUM(ARRAYFORMULA(IF(REGEXMATCH(J3:J45, ""\(311\)""), 1, 0))) &gt;= 2, ""Overlapped"")"),"Available")</f>
        <v>Available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92">
        <v>313.0</v>
      </c>
      <c r="D52" s="92" t="str">
        <f>IFERROR(__xludf.DUMMYFUNCTION("IFS(SUM(ARRAYFORMULA(IF(REGEXMATCH(D3:D45, ""\(313\)""), 1, 0))) = 1, ""Not Available"", SUM(ARRAYFORMULA(IF(REGEXMATCH(D3:D45, ""\(313\)""), 1, 0))) = 0, ""Available"", SUM(ARRAYFORMULA(IF(REGEXMATCH(D3:D45, ""\(313\)""), 1, 0))) &gt;= 2, ""Overlapped"")"),"Not Available")</f>
        <v>Not Available</v>
      </c>
      <c r="E52" s="92" t="str">
        <f>IFERROR(__xludf.DUMMYFUNCTION("IFS(SUM(ARRAYFORMULA(IF(REGEXMATCH(E3:E45, ""\(313\)""), 1, 0))) = 1, ""Not Available"", SUM(ARRAYFORMULA(IF(REGEXMATCH(E3:E45, ""\(313\)""), 1, 0))) = 0, ""Available"", SUM(ARRAYFORMULA(IF(REGEXMATCH(E3:E45, ""\(313\)""), 1, 0))) &gt;= 2, ""Overlapped"")"),"Not Available")</f>
        <v>Not Available</v>
      </c>
      <c r="F52" s="92" t="str">
        <f>IFERROR(__xludf.DUMMYFUNCTION("IFS(SUM(ARRAYFORMULA(IF(REGEXMATCH(F3:F45, ""\(313\)""), 1, 0))) = 1, ""Not Available"", SUM(ARRAYFORMULA(IF(REGEXMATCH(F3:F45, ""\(313\)""), 1, 0))) = 0, ""Available"", SUM(ARRAYFORMULA(IF(REGEXMATCH(F3:F45, ""\(313\)""), 1, 0))) &gt;= 2, ""Overlapped"")"),"Not Available")</f>
        <v>Not Available</v>
      </c>
      <c r="G52" s="92"/>
      <c r="H52" s="92" t="str">
        <f>IFERROR(__xludf.DUMMYFUNCTION("IFS(SUM(ARRAYFORMULA(IF(REGEXMATCH(H3:H45, ""\(313\)""), 1, 0))) = 1, ""Not Available"", SUM(ARRAYFORMULA(IF(REGEXMATCH(H3:H45, ""\(313\)""), 1, 0))) = 0, ""Available"", SUM(ARRAYFORMULA(IF(REGEXMATCH(H3:H45, ""\(313\)""), 1, 0))) &gt;= 2, ""Overlapped"")"),"Not Available")</f>
        <v>Not Available</v>
      </c>
      <c r="I52" s="92" t="str">
        <f>IFERROR(__xludf.DUMMYFUNCTION("IFS(SUM(ARRAYFORMULA(IF(REGEXMATCH(I3:I45, ""\(313\)""), 1, 0))) = 1, ""Not Available"", SUM(ARRAYFORMULA(IF(REGEXMATCH(I3:I45, ""\(313\)""), 1, 0))) = 0, ""Available"", SUM(ARRAYFORMULA(IF(REGEXMATCH(I3:I45, ""\(313\)""), 1, 0))) &gt;= 2, ""Overlapped"")"),"Not Available")</f>
        <v>Not Available</v>
      </c>
      <c r="J52" s="92" t="str">
        <f>IFERROR(__xludf.DUMMYFUNCTION("IFS(SUM(ARRAYFORMULA(IF(REGEXMATCH(J3:J45, ""\(313\)""), 1, 0))) = 1, ""Not Available"", SUM(ARRAYFORMULA(IF(REGEXMATCH(J3:J45, ""\(313\)""), 1, 0))) = 0, ""Available"", SUM(ARRAYFORMULA(IF(REGEXMATCH(J3:J45, ""\(313\)""), 1, 0))) &gt;= 2, ""Overlapped"")"),"Available")</f>
        <v>Available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92">
        <v>314.0</v>
      </c>
      <c r="D53" s="92" t="str">
        <f>IFERROR(__xludf.DUMMYFUNCTION("IFS(SUM(ARRAYFORMULA(IF(REGEXMATCH(D3:D45, ""\(314\)""), 1, 0))) = 1, ""Not Available"", SUM(ARRAYFORMULA(IF(REGEXMATCH(D3:D45, ""\(314\)""), 1, 0))) = 0, ""Available"", SUM(ARRAYFORMULA(IF(REGEXMATCH(D3:D45, ""\(314\)""), 1, 0))) &gt;= 2, ""Overlapped"")"),"Not Available")</f>
        <v>Not Available</v>
      </c>
      <c r="E53" s="92" t="str">
        <f>IFERROR(__xludf.DUMMYFUNCTION("IFS(SUM(ARRAYFORMULA(IF(REGEXMATCH(E3:E45, ""\(314\)""), 1, 0))) = 1, ""Not Available"", SUM(ARRAYFORMULA(IF(REGEXMATCH(E3:E45, ""\(314\)""), 1, 0))) = 0, ""Available"", SUM(ARRAYFORMULA(IF(REGEXMATCH(E3:E45, ""\(314\)""), 1, 0))) &gt;= 2, ""Overlapped"")"),"Not Available")</f>
        <v>Not Available</v>
      </c>
      <c r="F53" s="92" t="str">
        <f>IFERROR(__xludf.DUMMYFUNCTION("IFS(SUM(ARRAYFORMULA(IF(REGEXMATCH(F3:F45, ""\(314\)""), 1, 0))) = 1, ""Not Available"", SUM(ARRAYFORMULA(IF(REGEXMATCH(F3:F45, ""\(314\)""), 1, 0))) = 0, ""Available"", SUM(ARRAYFORMULA(IF(REGEXMATCH(F3:F45, ""\(314\)""), 1, 0))) &gt;= 2, ""Overlapped"")"),"Not Available")</f>
        <v>Not Available</v>
      </c>
      <c r="G53" s="92"/>
      <c r="H53" s="92" t="str">
        <f>IFERROR(__xludf.DUMMYFUNCTION("IFS(SUM(ARRAYFORMULA(IF(REGEXMATCH(H3:H45, ""\(314\)""), 1, 0))) = 1, ""Not Available"", SUM(ARRAYFORMULA(IF(REGEXMATCH(H3:H45, ""\(314\)""), 1, 0))) = 0, ""Available"", SUM(ARRAYFORMULA(IF(REGEXMATCH(H3:H45, ""\(314\)""), 1, 0))) &gt;= 2, ""Overlapped"")"),"Not Available")</f>
        <v>Not Available</v>
      </c>
      <c r="I53" s="92" t="str">
        <f>IFERROR(__xludf.DUMMYFUNCTION("IFS(SUM(ARRAYFORMULA(IF(REGEXMATCH(I3:I45, ""\(314\)""), 1, 0))) = 1, ""Not Available"", SUM(ARRAYFORMULA(IF(REGEXMATCH(I3:I45, ""\(314\)""), 1, 0))) = 0, ""Available"", SUM(ARRAYFORMULA(IF(REGEXMATCH(I3:I45, ""\(314\)""), 1, 0))) &gt;= 2, ""Overlapped"")"),"Not Available")</f>
        <v>Not Available</v>
      </c>
      <c r="J53" s="92" t="str">
        <f>IFERROR(__xludf.DUMMYFUNCTION("IFS(SUM(ARRAYFORMULA(IF(REGEXMATCH(J3:J45, ""\(314\)""), 1, 0))) = 1, ""Not Available"", SUM(ARRAYFORMULA(IF(REGEXMATCH(J3:J45, ""\(314\)""), 1, 0))) = 0, ""Available"", SUM(ARRAYFORMULA(IF(REGEXMATCH(J3:J45, ""\(314\)""), 1, 0))) &gt;= 2, ""Overlapped"")"),"Available")</f>
        <v>Available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92">
        <v>408.0</v>
      </c>
      <c r="D54" s="92" t="str">
        <f>IFERROR(__xludf.DUMMYFUNCTION("IFS(SUM(ARRAYFORMULA(IF(REGEXMATCH(D3:D45, ""\(408\)""), 1, 0))) = 1, ""Not Available"", SUM(ARRAYFORMULA(IF(REGEXMATCH(D3:D45, ""\(408\)""), 1, 0))) = 0, ""Available"", SUM(ARRAYFORMULA(IF(REGEXMATCH(D3:D45, ""\(408\)""), 1, 0))) &gt;= 2, ""Overlapped"")"),"Not Available")</f>
        <v>Not Available</v>
      </c>
      <c r="E54" s="92" t="str">
        <f>IFERROR(__xludf.DUMMYFUNCTION("IFS(SUM(ARRAYFORMULA(IF(REGEXMATCH(E3:E45, ""\(408\)""), 1, 0))) = 1, ""Not Available"", SUM(ARRAYFORMULA(IF(REGEXMATCH(E3:E45, ""\(408\)""), 1, 0))) = 0, ""Available"", SUM(ARRAYFORMULA(IF(REGEXMATCH(E3:E45, ""\(408\)""), 1, 0))) &gt;= 2, ""Overlapped"")"),"Not Available")</f>
        <v>Not Available</v>
      </c>
      <c r="F54" s="92" t="str">
        <f>IFERROR(__xludf.DUMMYFUNCTION("IFS(SUM(ARRAYFORMULA(IF(REGEXMATCH(F3:F45, ""\(408\)""), 1, 0))) = 1, ""Not Available"", SUM(ARRAYFORMULA(IF(REGEXMATCH(F3:F45, ""\(408\)""), 1, 0))) = 0, ""Available"", SUM(ARRAYFORMULA(IF(REGEXMATCH(F3:F45, ""\(408\)""), 1, 0))) &gt;= 2, ""Overlapped"")"),"Not Available")</f>
        <v>Not Available</v>
      </c>
      <c r="G54" s="92"/>
      <c r="H54" s="92" t="str">
        <f>IFERROR(__xludf.DUMMYFUNCTION("IFS(SUM(ARRAYFORMULA(IF(REGEXMATCH(H3:H45, ""\(408\)""), 1, 0))) = 1, ""Not Available"", SUM(ARRAYFORMULA(IF(REGEXMATCH(H3:H45, ""\(408\)""), 1, 0))) = 0, ""Available"", SUM(ARRAYFORMULA(IF(REGEXMATCH(H3:H45, ""\(408\)""), 1, 0))) &gt;= 2, ""Overlapped"")"),"Not Available")</f>
        <v>Not Available</v>
      </c>
      <c r="I54" s="92" t="str">
        <f>IFERROR(__xludf.DUMMYFUNCTION("IFS(SUM(ARRAYFORMULA(IF(REGEXMATCH(I3:I45, ""\(408\)""), 1, 0))) = 1, ""Not Available"", SUM(ARRAYFORMULA(IF(REGEXMATCH(I3:I45, ""\(408\)""), 1, 0))) = 0, ""Available"", SUM(ARRAYFORMULA(IF(REGEXMATCH(I3:I45, ""\(408\)""), 1, 0))) &gt;= 2, ""Overlapped"")"),"Not Available")</f>
        <v>Not Available</v>
      </c>
      <c r="J54" s="92" t="str">
        <f>IFERROR(__xludf.DUMMYFUNCTION("IFS(SUM(ARRAYFORMULA(IF(REGEXMATCH(J3:J45, ""\(408\)""), 1, 0))) = 1, ""Not Available"", SUM(ARRAYFORMULA(IF(REGEXMATCH(J3:J45, ""\(408\)""), 1, 0))) = 0, ""Available"", SUM(ARRAYFORMULA(IF(REGEXMATCH(J3:J45, ""\(408\)""), 1, 0))) &gt;= 2, ""Overlapped"")"),"Available")</f>
        <v>Available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92">
        <v>411.0</v>
      </c>
      <c r="D55" s="92" t="str">
        <f>IFERROR(__xludf.DUMMYFUNCTION("IFS(SUM(ARRAYFORMULA(IF(REGEXMATCH(D3:D45, ""\(411\)""), 1, 0))) = 1, ""Not Available"", SUM(ARRAYFORMULA(IF(REGEXMATCH(D3:D45, ""\(411\)""), 1, 0))) = 0, ""Available"", SUM(ARRAYFORMULA(IF(REGEXMATCH(D3:D45, ""\(411\)""), 1, 0))) &gt;= 2, ""Overlapped"")"),"Not Available")</f>
        <v>Not Available</v>
      </c>
      <c r="E55" s="92" t="str">
        <f>IFERROR(__xludf.DUMMYFUNCTION("IFS(SUM(ARRAYFORMULA(IF(REGEXMATCH(E3:E45, ""\(411\)""), 1, 0))) = 1, ""Not Available"", SUM(ARRAYFORMULA(IF(REGEXMATCH(E3:E45, ""\(411\)""), 1, 0))) = 0, ""Available"", SUM(ARRAYFORMULA(IF(REGEXMATCH(E3:E45, ""\(411\)""), 1, 0))) &gt;= 2, ""Overlapped"")"),"Not Available")</f>
        <v>Not Available</v>
      </c>
      <c r="F55" s="92" t="str">
        <f>IFERROR(__xludf.DUMMYFUNCTION("IFS(SUM(ARRAYFORMULA(IF(REGEXMATCH(F3:F45, ""\(411\)""), 1, 0))) = 1, ""Not Available"", SUM(ARRAYFORMULA(IF(REGEXMATCH(F3:F45, ""\(411\)""), 1, 0))) = 0, ""Available"", SUM(ARRAYFORMULA(IF(REGEXMATCH(F3:F45, ""\(411\)""), 1, 0))) &gt;= 2, ""Overlapped"")"),"Not Available")</f>
        <v>Not Available</v>
      </c>
      <c r="G55" s="92"/>
      <c r="H55" s="92" t="str">
        <f>IFERROR(__xludf.DUMMYFUNCTION("IFS(SUM(ARRAYFORMULA(IF(REGEXMATCH(H3:H45, ""\(411\)""), 1, 0))) = 1, ""Not Available"", SUM(ARRAYFORMULA(IF(REGEXMATCH(H3:H45, ""\(411\)""), 1, 0))) = 0, ""Available"", SUM(ARRAYFORMULA(IF(REGEXMATCH(H3:H45, ""\(411\)""), 1, 0))) &gt;= 2, ""Overlapped"")"),"Not Available")</f>
        <v>Not Available</v>
      </c>
      <c r="I55" s="92" t="str">
        <f>IFERROR(__xludf.DUMMYFUNCTION("IFS(SUM(ARRAYFORMULA(IF(REGEXMATCH(I3:I45, ""\(411\)""), 1, 0))) = 1, ""Not Available"", SUM(ARRAYFORMULA(IF(REGEXMATCH(I3:I45, ""\(411\)""), 1, 0))) = 0, ""Available"", SUM(ARRAYFORMULA(IF(REGEXMATCH(I3:I45, ""\(411\)""), 1, 0))) &gt;= 2, ""Overlapped"")"),"Not Available")</f>
        <v>Not Available</v>
      </c>
      <c r="J55" s="92" t="str">
        <f>IFERROR(__xludf.DUMMYFUNCTION("IFS(SUM(ARRAYFORMULA(IF(REGEXMATCH(J3:J45, ""\(411\)""), 1, 0))) = 1, ""Not Available"", SUM(ARRAYFORMULA(IF(REGEXMATCH(J3:J45, ""\(411\)""), 1, 0))) = 0, ""Available"", SUM(ARRAYFORMULA(IF(REGEXMATCH(J3:J45, ""\(411\)""), 1, 0))) &gt;= 2, ""Overlapped"")"),"Available")</f>
        <v>Available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92">
        <v>412.0</v>
      </c>
      <c r="D56" s="92" t="str">
        <f>IFERROR(__xludf.DUMMYFUNCTION("IFS(SUM(ARRAYFORMULA(IF(REGEXMATCH(D3:D45, ""\(412\)""), 1, 0))) = 1, ""Not Available"", SUM(ARRAYFORMULA(IF(REGEXMATCH(D3:D45, ""\(412\)""), 1, 0))) = 0, ""Available"", SUM(ARRAYFORMULA(IF(REGEXMATCH(D3:D45, ""\(412\)""), 1, 0))) &gt;= 2, ""Overlapped"")"),"Not Available")</f>
        <v>Not Available</v>
      </c>
      <c r="E56" s="92" t="str">
        <f>IFERROR(__xludf.DUMMYFUNCTION("IFS(SUM(ARRAYFORMULA(IF(REGEXMATCH(E3:E45, ""\(412\)""), 1, 0))) = 1, ""Not Available"", SUM(ARRAYFORMULA(IF(REGEXMATCH(E3:E45, ""\(412\)""), 1, 0))) = 0, ""Available"", SUM(ARRAYFORMULA(IF(REGEXMATCH(E3:E45, ""\(412\)""), 1, 0))) &gt;= 2, ""Overlapped"")"),"Not Available")</f>
        <v>Not Available</v>
      </c>
      <c r="F56" s="92" t="str">
        <f>IFERROR(__xludf.DUMMYFUNCTION("IFS(SUM(ARRAYFORMULA(IF(REGEXMATCH(F3:F45, ""\(412\)""), 1, 0))) = 1, ""Not Available"", SUM(ARRAYFORMULA(IF(REGEXMATCH(F3:F45, ""\(412\)""), 1, 0))) = 0, ""Available"", SUM(ARRAYFORMULA(IF(REGEXMATCH(F3:F45, ""\(412\)""), 1, 0))) &gt;= 2, ""Overlapped"")"),"Not Available")</f>
        <v>Not Available</v>
      </c>
      <c r="G56" s="92"/>
      <c r="H56" s="92" t="str">
        <f>IFERROR(__xludf.DUMMYFUNCTION("IFS(SUM(ARRAYFORMULA(IF(REGEXMATCH(H3:H45, ""\(412\)""), 1, 0))) = 1, ""Not Available"", SUM(ARRAYFORMULA(IF(REGEXMATCH(H3:H45, ""\(412\)""), 1, 0))) = 0, ""Available"", SUM(ARRAYFORMULA(IF(REGEXMATCH(H3:H45, ""\(412\)""), 1, 0))) &gt;= 2, ""Overlapped"")"),"Not Available")</f>
        <v>Not Available</v>
      </c>
      <c r="I56" s="92" t="str">
        <f>IFERROR(__xludf.DUMMYFUNCTION("IFS(SUM(ARRAYFORMULA(IF(REGEXMATCH(I3:I45, ""\(412\)""), 1, 0))) = 1, ""Not Available"", SUM(ARRAYFORMULA(IF(REGEXMATCH(I3:I45, ""\(412\)""), 1, 0))) = 0, ""Available"", SUM(ARRAYFORMULA(IF(REGEXMATCH(I3:I45, ""\(412\)""), 1, 0))) &gt;= 2, ""Overlapped"")"),"Not Available")</f>
        <v>Not Available</v>
      </c>
      <c r="J56" s="92" t="str">
        <f>IFERROR(__xludf.DUMMYFUNCTION("IFS(SUM(ARRAYFORMULA(IF(REGEXMATCH(J3:J45, ""\(412\)""), 1, 0))) = 1, ""Not Available"", SUM(ARRAYFORMULA(IF(REGEXMATCH(J3:J45, ""\(412\)""), 1, 0))) = 0, ""Available"", SUM(ARRAYFORMULA(IF(REGEXMATCH(J3:J45, ""\(412\)""), 1, 0))) &gt;= 2, ""Overlapped"")"),"Available")</f>
        <v>Available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92">
        <v>413.0</v>
      </c>
      <c r="D57" s="92" t="str">
        <f>IFERROR(__xludf.DUMMYFUNCTION("IFS(SUM(ARRAYFORMULA(IF(REGEXMATCH(D3:D45, ""\(413\)""), 1, 0))) = 1, ""Not Available"", SUM(ARRAYFORMULA(IF(REGEXMATCH(D3:D45, ""\(413\)""), 1, 0))) = 0, ""Available"", SUM(ARRAYFORMULA(IF(REGEXMATCH(D3:D45, ""\(413\)""), 1, 0))) &gt;= 2, ""Overlapped"")"),"Not Available")</f>
        <v>Not Available</v>
      </c>
      <c r="E57" s="92" t="str">
        <f>IFERROR(__xludf.DUMMYFUNCTION("IFS(SUM(ARRAYFORMULA(IF(REGEXMATCH(E3:E45, ""\(413\)""), 1, 0))) = 1, ""Not Available"", SUM(ARRAYFORMULA(IF(REGEXMATCH(E3:E45, ""\(413\)""), 1, 0))) = 0, ""Available"", SUM(ARRAYFORMULA(IF(REGEXMATCH(E3:E45, ""\(413\)""), 1, 0))) &gt;= 2, ""Overlapped"")"),"Not Available")</f>
        <v>Not Available</v>
      </c>
      <c r="F57" s="92" t="str">
        <f>IFERROR(__xludf.DUMMYFUNCTION("IFS(SUM(ARRAYFORMULA(IF(REGEXMATCH(F3:F45, ""\(413\)""), 1, 0))) = 1, ""Not Available"", SUM(ARRAYFORMULA(IF(REGEXMATCH(F3:F45, ""\(413\)""), 1, 0))) = 0, ""Available"", SUM(ARRAYFORMULA(IF(REGEXMATCH(F3:F45, ""\(413\)""), 1, 0))) &gt;= 2, ""Overlapped"")"),"Not Available")</f>
        <v>Not Available</v>
      </c>
      <c r="G57" s="92"/>
      <c r="H57" s="92" t="str">
        <f>IFERROR(__xludf.DUMMYFUNCTION("IFS(SUM(ARRAYFORMULA(IF(REGEXMATCH(H3:H45, ""\(413\)""), 1, 0))) = 1, ""Not Available"", SUM(ARRAYFORMULA(IF(REGEXMATCH(H3:H45, ""\(413\)""), 1, 0))) = 0, ""Available"", SUM(ARRAYFORMULA(IF(REGEXMATCH(H3:H45, ""\(413\)""), 1, 0))) &gt;= 2, ""Overlapped"")"),"Not Available")</f>
        <v>Not Available</v>
      </c>
      <c r="I57" s="92" t="str">
        <f>IFERROR(__xludf.DUMMYFUNCTION("IFS(SUM(ARRAYFORMULA(IF(REGEXMATCH(I3:I45, ""\(413\)""), 1, 0))) = 1, ""Not Available"", SUM(ARRAYFORMULA(IF(REGEXMATCH(I3:I45, ""\(413\)""), 1, 0))) = 0, ""Available"", SUM(ARRAYFORMULA(IF(REGEXMATCH(I3:I45, ""\(413\)""), 1, 0))) &gt;= 2, ""Overlapped"")"),"Not Available")</f>
        <v>Not Available</v>
      </c>
      <c r="J57" s="92" t="str">
        <f>IFERROR(__xludf.DUMMYFUNCTION("IFS(SUM(ARRAYFORMULA(IF(REGEXMATCH(J3:J45, ""\(413\)""), 1, 0))) = 1, ""Not Available"", SUM(ARRAYFORMULA(IF(REGEXMATCH(J3:J45, ""\(413\)""), 1, 0))) = 0, ""Available"", SUM(ARRAYFORMULA(IF(REGEXMATCH(J3:J45, ""\(413\)""), 1, 0))) &gt;= 2, ""Overlapped"")"),"Available")</f>
        <v>Available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92">
        <v>414.0</v>
      </c>
      <c r="D58" s="93" t="str">
        <f>IFERROR(__xludf.DUMMYFUNCTION("IFS(SUM(ARRAYFORMULA(IF(REGEXMATCH(D3:D45, ""\(414\)""), 1, 0))) = 1, ""Not Available"", SUM(ARRAYFORMULA(IF(REGEXMATCH(D3:D45, ""\(414\)""), 1, 0))) = 0, ""Available"", SUM(ARRAYFORMULA(IF(REGEXMATCH(D3:D45, ""\(414\)""), 1, 0))) &gt;= 2, ""Overlapped"")"),"Not Available")</f>
        <v>Not Available</v>
      </c>
      <c r="E58" s="93" t="str">
        <f>IFERROR(__xludf.DUMMYFUNCTION("IFS(SUM(ARRAYFORMULA(IF(REGEXMATCH(E3:E45, ""\(414\)""), 1, 0))) = 1, ""Not Available"", SUM(ARRAYFORMULA(IF(REGEXMATCH(E3:E45, ""\(414\)""), 1, 0))) = 0, ""Available"", SUM(ARRAYFORMULA(IF(REGEXMATCH(E3:E45, ""\(414\)""), 1, 0))) &gt;= 2, ""Overlapped"")"),"Not Available")</f>
        <v>Not Available</v>
      </c>
      <c r="F58" s="93" t="str">
        <f>IFERROR(__xludf.DUMMYFUNCTION("IFS(SUM(ARRAYFORMULA(IF(REGEXMATCH(F3:F45, ""\(414\)""), 1, 0))) = 1, ""Not Available"", SUM(ARRAYFORMULA(IF(REGEXMATCH(F3:F45, ""\(414\)""), 1, 0))) = 0, ""Available"", SUM(ARRAYFORMULA(IF(REGEXMATCH(F3:F45, ""\(414\)""), 1, 0))) &gt;= 2, ""Overlapped"")"),"Not Available")</f>
        <v>Not Available</v>
      </c>
      <c r="G58" s="93"/>
      <c r="H58" s="93" t="str">
        <f>IFERROR(__xludf.DUMMYFUNCTION("IFS(SUM(ARRAYFORMULA(IF(REGEXMATCH(H3:H45, ""\(414\)""), 1, 0))) = 1, ""Not Available"", SUM(ARRAYFORMULA(IF(REGEXMATCH(H3:H45, ""\(414\)""), 1, 0))) = 0, ""Available"", SUM(ARRAYFORMULA(IF(REGEXMATCH(H3:H45, ""\(414\)""), 1, 0))) &gt;= 2, ""Overlapped"")"),"Not Available")</f>
        <v>Not Available</v>
      </c>
      <c r="I58" s="93" t="str">
        <f>IFERROR(__xludf.DUMMYFUNCTION("IFS(SUM(ARRAYFORMULA(IF(REGEXMATCH(I3:I45, ""\(414\)""), 1, 0))) = 1, ""Not Available"", SUM(ARRAYFORMULA(IF(REGEXMATCH(I3:I45, ""\(414\)""), 1, 0))) = 0, ""Available"", SUM(ARRAYFORMULA(IF(REGEXMATCH(I3:I45, ""\(414\)""), 1, 0))) &gt;= 2, ""Overlapped"")"),"Not Available")</f>
        <v>Not Available</v>
      </c>
      <c r="J58" s="93" t="str">
        <f>IFERROR(__xludf.DUMMYFUNCTION("IFS(SUM(ARRAYFORMULA(IF(REGEXMATCH(J3:J45, ""\(414\)""), 1, 0))) = 1, ""Not Available"", SUM(ARRAYFORMULA(IF(REGEXMATCH(J3:J45, ""\(414\)""), 1, 0))) = 0, ""Available"", SUM(ARRAYFORMULA(IF(REGEXMATCH(J3:J45, ""\(414\)""), 1, 0))) &gt;= 2, ""Overlapped"")"),"Available")</f>
        <v>Available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92">
        <v>509.0</v>
      </c>
      <c r="D59" s="92" t="str">
        <f>IFERROR(__xludf.DUMMYFUNCTION("IFS(SUM(ARRAYFORMULA(IF(REGEXMATCH(D3:D45, ""\(509\)""), 1, 0))) = 1, ""Not Available"", SUM(ARRAYFORMULA(IF(REGEXMATCH(D3:D45, ""\(509\)""), 1, 0))) = 0, ""Available"", SUM(ARRAYFORMULA(IF(REGEXMATCH(D3:D45, ""\(509\)""), 1, 0))) &gt;= 2, ""Overlapped"")"),"Available")</f>
        <v>Available</v>
      </c>
      <c r="E59" s="92" t="str">
        <f>IFERROR(__xludf.DUMMYFUNCTION("IFS(SUM(ARRAYFORMULA(IF(REGEXMATCH(E3:E45, ""\(509\)""), 1, 0))) = 1, ""Not Available"", SUM(ARRAYFORMULA(IF(REGEXMATCH(E3:E45, ""\(509\)""), 1, 0))) = 0, ""Available"", SUM(ARRAYFORMULA(IF(REGEXMATCH(E3:E45, ""\(509\)""), 1, 0))) &gt;= 2, ""Overlapped"")"),"Not Available")</f>
        <v>Not Available</v>
      </c>
      <c r="F59" s="92" t="str">
        <f>IFERROR(__xludf.DUMMYFUNCTION("IFS(SUM(ARRAYFORMULA(IF(REGEXMATCH(F3:F45, ""\(509\)""), 1, 0))) = 1, ""Not Available"", SUM(ARRAYFORMULA(IF(REGEXMATCH(F3:F45, ""\(509\)""), 1, 0))) = 0, ""Available"", SUM(ARRAYFORMULA(IF(REGEXMATCH(F3:F45, ""\(509\)""), 1, 0))) &gt;= 2, ""Overlapped"")"),"Not Available")</f>
        <v>Not Available</v>
      </c>
      <c r="G59" s="92"/>
      <c r="H59" s="92" t="str">
        <f>IFERROR(__xludf.DUMMYFUNCTION("IFS(SUM(ARRAYFORMULA(IF(REGEXMATCH(H3:H45, ""\(509\)""), 1, 0))) = 1, ""Not Available"", SUM(ARRAYFORMULA(IF(REGEXMATCH(H3:H45, ""\(509\)""), 1, 0))) = 0, ""Available"", SUM(ARRAYFORMULA(IF(REGEXMATCH(H3:H45, ""\(509\)""), 1, 0))) &gt;= 2, ""Overlapped"")"),"Not Available")</f>
        <v>Not Available</v>
      </c>
      <c r="I59" s="92" t="str">
        <f>IFERROR(__xludf.DUMMYFUNCTION("IFS(SUM(ARRAYFORMULA(IF(REGEXMATCH(I3:I45, ""\(509\)""), 1, 0))) = 1, ""Not Available"", SUM(ARRAYFORMULA(IF(REGEXMATCH(I3:I45, ""\(509\)""), 1, 0))) = 0, ""Available"", SUM(ARRAYFORMULA(IF(REGEXMATCH(I3:I45, ""\(509\)""), 1, 0))) &gt;= 2, ""Overlapped"")"),"Not Available")</f>
        <v>Not Available</v>
      </c>
      <c r="J59" s="92" t="str">
        <f>IFERROR(__xludf.DUMMYFUNCTION("IFS(SUM(ARRAYFORMULA(IF(REGEXMATCH(J3:J45, ""\(509\)""), 1, 0))) = 1, ""Not Available"", SUM(ARRAYFORMULA(IF(REGEXMATCH(J3:J45, ""\(509\)""), 1, 0))) = 0, ""Available"", SUM(ARRAYFORMULA(IF(REGEXMATCH(J3:J45, ""\(509\)""), 1, 0))) &gt;= 2, ""Overlapped"")"),"Available")</f>
        <v>Available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92">
        <v>511.0</v>
      </c>
      <c r="D60" s="92" t="str">
        <f>IFERROR(__xludf.DUMMYFUNCTION("IFS(SUM(ARRAYFORMULA(IF(REGEXMATCH(D3:D45, ""\(511\)""), 1, 0))) = 1, ""Not Available"", SUM(ARRAYFORMULA(IF(REGEXMATCH(D3:D45, ""\(511\)""), 1, 0))) = 0, ""Available"", SUM(ARRAYFORMULA(IF(REGEXMATCH(D3:D45, ""\(511\)""), 1, 0))) &gt;= 2, ""Overlapped"")"),"Not Available")</f>
        <v>Not Available</v>
      </c>
      <c r="E60" s="92" t="str">
        <f>IFERROR(__xludf.DUMMYFUNCTION("IFS(SUM(ARRAYFORMULA(IF(REGEXMATCH(E3:E45, ""\(511\)""), 1, 0))) = 1, ""Not Available"", SUM(ARRAYFORMULA(IF(REGEXMATCH(E3:E45, ""\(511\)""), 1, 0))) = 0, ""Available"", SUM(ARRAYFORMULA(IF(REGEXMATCH(E3:E45, ""\(511\)""), 1, 0))) &gt;= 2, ""Overlapped"")"),"Not Available")</f>
        <v>Not Available</v>
      </c>
      <c r="F60" s="92" t="str">
        <f>IFERROR(__xludf.DUMMYFUNCTION("IFS(SUM(ARRAYFORMULA(IF(REGEXMATCH(F3:F45, ""\(511\)""), 1, 0))) = 1, ""Not Available"", SUM(ARRAYFORMULA(IF(REGEXMATCH(F3:F45, ""\(511\)""), 1, 0))) = 0, ""Available"", SUM(ARRAYFORMULA(IF(REGEXMATCH(F3:F45, ""\(511\)""), 1, 0))) &gt;= 2, ""Overlapped"")"),"Not Available")</f>
        <v>Not Available</v>
      </c>
      <c r="G60" s="92"/>
      <c r="H60" s="92" t="str">
        <f>IFERROR(__xludf.DUMMYFUNCTION("IFS(SUM(ARRAYFORMULA(IF(REGEXMATCH(H3:H45, ""\(511\)""), 1, 0))) = 1, ""Not Available"", SUM(ARRAYFORMULA(IF(REGEXMATCH(H3:H45, ""\(511\)""), 1, 0))) = 0, ""Available"", SUM(ARRAYFORMULA(IF(REGEXMATCH(H3:H45, ""\(511\)""), 1, 0))) &gt;= 2, ""Overlapped"")"),"Not Available")</f>
        <v>Not Available</v>
      </c>
      <c r="I60" s="92" t="str">
        <f>IFERROR(__xludf.DUMMYFUNCTION("IFS(SUM(ARRAYFORMULA(IF(REGEXMATCH(I3:I45, ""\(511\)""), 1, 0))) = 1, ""Not Available"", SUM(ARRAYFORMULA(IF(REGEXMATCH(I3:I45, ""\(511\)""), 1, 0))) = 0, ""Available"", SUM(ARRAYFORMULA(IF(REGEXMATCH(I3:I45, ""\(511\)""), 1, 0))) &gt;= 2, ""Overlapped"")"),"Not Available")</f>
        <v>Not Available</v>
      </c>
      <c r="J60" s="92" t="str">
        <f>IFERROR(__xludf.DUMMYFUNCTION("IFS(SUM(ARRAYFORMULA(IF(REGEXMATCH(J3:J45, ""\(511\)""), 1, 0))) = 1, ""Not Available"", SUM(ARRAYFORMULA(IF(REGEXMATCH(J3:J45, ""\(511\)""), 1, 0))) = 0, ""Available"", SUM(ARRAYFORMULA(IF(REGEXMATCH(J3:J45, ""\(511\)""), 1, 0))) &gt;= 2, ""Overlapped"")"),"Available")</f>
        <v>Available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92">
        <v>512.0</v>
      </c>
      <c r="D61" s="92" t="str">
        <f>IFERROR(__xludf.DUMMYFUNCTION("IFS(SUM(ARRAYFORMULA(IF(REGEXMATCH(D3:D45, ""\(512\)""), 1, 0))) = 1, ""Not Available"", SUM(ARRAYFORMULA(IF(REGEXMATCH(D3:D45, ""\(512\)""), 1, 0))) = 0, ""Available"", SUM(ARRAYFORMULA(IF(REGEXMATCH(D3:D45, ""\(512\)""), 1, 0))) &gt;= 2, ""Overlapped"")"),"Available")</f>
        <v>Available</v>
      </c>
      <c r="E61" s="92" t="str">
        <f>IFERROR(__xludf.DUMMYFUNCTION("IFS(SUM(ARRAYFORMULA(IF(REGEXMATCH(E3:E45, ""\(512\)""), 1, 0))) = 1, ""Not Available"", SUM(ARRAYFORMULA(IF(REGEXMATCH(E3:E45, ""\(512\)""), 1, 0))) = 0, ""Available"", SUM(ARRAYFORMULA(IF(REGEXMATCH(E3:E45, ""\(512\)""), 1, 0))) &gt;= 2, ""Overlapped"")"),"Not Available")</f>
        <v>Not Available</v>
      </c>
      <c r="F61" s="92" t="str">
        <f>IFERROR(__xludf.DUMMYFUNCTION("IFS(SUM(ARRAYFORMULA(IF(REGEXMATCH(F3:F45, ""\(512\)""), 1, 0))) = 1, ""Not Available"", SUM(ARRAYFORMULA(IF(REGEXMATCH(F3:F45, ""\(512\)""), 1, 0))) = 0, ""Available"", SUM(ARRAYFORMULA(IF(REGEXMATCH(F3:F45, ""\(512\)""), 1, 0))) &gt;= 2, ""Overlapped"")"),"Not Available")</f>
        <v>Not Available</v>
      </c>
      <c r="G61" s="92"/>
      <c r="H61" s="92" t="str">
        <f>IFERROR(__xludf.DUMMYFUNCTION("IFS(SUM(ARRAYFORMULA(IF(REGEXMATCH(H3:H45, ""\(512\)""), 1, 0))) = 1, ""Not Available"", SUM(ARRAYFORMULA(IF(REGEXMATCH(H3:H45, ""\(512\)""), 1, 0))) = 0, ""Available"", SUM(ARRAYFORMULA(IF(REGEXMATCH(H3:H45, ""\(512\)""), 1, 0))) &gt;= 2, ""Overlapped"")"),"Not Available")</f>
        <v>Not Available</v>
      </c>
      <c r="I61" s="92" t="str">
        <f>IFERROR(__xludf.DUMMYFUNCTION("IFS(SUM(ARRAYFORMULA(IF(REGEXMATCH(I3:I45, ""\(512\)""), 1, 0))) = 1, ""Not Available"", SUM(ARRAYFORMULA(IF(REGEXMATCH(I3:I45, ""\(512\)""), 1, 0))) = 0, ""Available"", SUM(ARRAYFORMULA(IF(REGEXMATCH(I3:I45, ""\(512\)""), 1, 0))) &gt;= 2, ""Overlapped"")"),"Available")</f>
        <v>Available</v>
      </c>
      <c r="J61" s="92" t="str">
        <f>IFERROR(__xludf.DUMMYFUNCTION("IFS(SUM(ARRAYFORMULA(IF(REGEXMATCH(J3:J45, ""\(512\)""), 1, 0))) = 1, ""Not Available"", SUM(ARRAYFORMULA(IF(REGEXMATCH(J3:J45, ""\(512\)""), 1, 0))) = 0, ""Available"", SUM(ARRAYFORMULA(IF(REGEXMATCH(J3:J45, ""\(512\)""), 1, 0))) &gt;= 2, ""Overlapped"")"),"Available")</f>
        <v>Available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92">
        <v>513.0</v>
      </c>
      <c r="D62" s="92" t="str">
        <f>IFERROR(__xludf.DUMMYFUNCTION("IFS(SUM(ARRAYFORMULA(IF(REGEXMATCH(D3:D45, ""\(513\)""), 1, 0))) = 1, ""Not Available"", SUM(ARRAYFORMULA(IF(REGEXMATCH(D3:D45, ""\(513\)""), 1, 0))) = 0, ""Available"", SUM(ARRAYFORMULA(IF(REGEXMATCH(D3:D45, ""\(513\)""), 1, 0))) &gt;= 2, ""Overlapped"")"),"Available")</f>
        <v>Available</v>
      </c>
      <c r="E62" s="92" t="str">
        <f>IFERROR(__xludf.DUMMYFUNCTION("IFS(SUM(ARRAYFORMULA(IF(REGEXMATCH(E3:E45, ""\(513\)""), 1, 0))) = 1, ""Not Available"", SUM(ARRAYFORMULA(IF(REGEXMATCH(E3:E45, ""\(513\)""), 1, 0))) = 0, ""Available"", SUM(ARRAYFORMULA(IF(REGEXMATCH(E3:E45, ""\(513\)""), 1, 0))) &gt;= 2, ""Overlapped"")"),"Not Available")</f>
        <v>Not Available</v>
      </c>
      <c r="F62" s="92" t="str">
        <f>IFERROR(__xludf.DUMMYFUNCTION("IFS(SUM(ARRAYFORMULA(IF(REGEXMATCH(F3:F45, ""\(513\)""), 1, 0))) = 1, ""Not Available"", SUM(ARRAYFORMULA(IF(REGEXMATCH(F3:F45, ""\(513\)""), 1, 0))) = 0, ""Available"", SUM(ARRAYFORMULA(IF(REGEXMATCH(F3:F45, ""\(513\)""), 1, 0))) &gt;= 2, ""Overlapped"")"),"Not Available")</f>
        <v>Not Available</v>
      </c>
      <c r="G62" s="92"/>
      <c r="H62" s="92" t="str">
        <f>IFERROR(__xludf.DUMMYFUNCTION("IFS(SUM(ARRAYFORMULA(IF(REGEXMATCH(H3:H45, ""\(513\)""), 1, 0))) = 1, ""Not Available"", SUM(ARRAYFORMULA(IF(REGEXMATCH(H3:H45, ""\(513\)""), 1, 0))) = 0, ""Available"", SUM(ARRAYFORMULA(IF(REGEXMATCH(H3:H45, ""\(513\)""), 1, 0))) &gt;= 2, ""Overlapped"")"),"Not Available")</f>
        <v>Not Available</v>
      </c>
      <c r="I62" s="92" t="str">
        <f>IFERROR(__xludf.DUMMYFUNCTION("IFS(SUM(ARRAYFORMULA(IF(REGEXMATCH(I3:I45, ""\(513\)""), 1, 0))) = 1, ""Not Available"", SUM(ARRAYFORMULA(IF(REGEXMATCH(I3:I45, ""\(513\)""), 1, 0))) = 0, ""Available"", SUM(ARRAYFORMULA(IF(REGEXMATCH(I3:I45, ""\(513\)""), 1, 0))) &gt;= 2, ""Overlapped"")"),"Not Available")</f>
        <v>Not Available</v>
      </c>
      <c r="J62" s="92" t="str">
        <f>IFERROR(__xludf.DUMMYFUNCTION("IFS(SUM(ARRAYFORMULA(IF(REGEXMATCH(J3:J45, ""\(513\)""), 1, 0))) = 1, ""Not Available"", SUM(ARRAYFORMULA(IF(REGEXMATCH(J3:J45, ""\(513\)""), 1, 0))) = 0, ""Available"", SUM(ARRAYFORMULA(IF(REGEXMATCH(J3:J45, ""\(513\)""), 1, 0))) &gt;= 2, ""Overlapped"")"),"Available")</f>
        <v>Available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92">
        <v>514.0</v>
      </c>
      <c r="D63" s="92" t="str">
        <f>IFERROR(__xludf.DUMMYFUNCTION("IFS(SUM(ARRAYFORMULA(IF(REGEXMATCH(D3:D45, ""\(514\)""), 1, 0))) = 1, ""Not Available"", SUM(ARRAYFORMULA(IF(REGEXMATCH(D3:D45, ""\(514\)""), 1, 0))) = 0, ""Available"", SUM(ARRAYFORMULA(IF(REGEXMATCH(D3:D45, ""\(514\)""), 1, 0))) &gt;= 2, ""Overlapped"")"),"Not Available")</f>
        <v>Not Available</v>
      </c>
      <c r="E63" s="92" t="str">
        <f>IFERROR(__xludf.DUMMYFUNCTION("IFS(SUM(ARRAYFORMULA(IF(REGEXMATCH(E3:E45, ""\(514\)""), 1, 0))) = 1, ""Not Available"", SUM(ARRAYFORMULA(IF(REGEXMATCH(E3:E45, ""\(514\)""), 1, 0))) = 0, ""Available"", SUM(ARRAYFORMULA(IF(REGEXMATCH(E3:E45, ""\(514\)""), 1, 0))) &gt;= 2, ""Overlapped"")"),"Not Available")</f>
        <v>Not Available</v>
      </c>
      <c r="F63" s="92" t="str">
        <f>IFERROR(__xludf.DUMMYFUNCTION("IFS(SUM(ARRAYFORMULA(IF(REGEXMATCH(F3:F45, ""\(514\)""), 1, 0))) = 1, ""Not Available"", SUM(ARRAYFORMULA(IF(REGEXMATCH(F3:F45, ""\(514\)""), 1, 0))) = 0, ""Available"", SUM(ARRAYFORMULA(IF(REGEXMATCH(F3:F45, ""\(514\)""), 1, 0))) &gt;= 2, ""Overlapped"")"),"Not Available")</f>
        <v>Not Available</v>
      </c>
      <c r="G63" s="92"/>
      <c r="H63" s="92" t="str">
        <f>IFERROR(__xludf.DUMMYFUNCTION("IFS(SUM(ARRAYFORMULA(IF(REGEXMATCH(H3:H45, ""\(514\)""), 1, 0))) = 1, ""Not Available"", SUM(ARRAYFORMULA(IF(REGEXMATCH(H3:H45, ""\(514\)""), 1, 0))) = 0, ""Available"", SUM(ARRAYFORMULA(IF(REGEXMATCH(H3:H45, ""\(514\)""), 1, 0))) &gt;= 2, ""Overlapped"")"),"Not Available")</f>
        <v>Not Available</v>
      </c>
      <c r="I63" s="92" t="str">
        <f>IFERROR(__xludf.DUMMYFUNCTION("IFS(SUM(ARRAYFORMULA(IF(REGEXMATCH(I3:I45, ""\(514\)""), 1, 0))) = 1, ""Not Available"", SUM(ARRAYFORMULA(IF(REGEXMATCH(I3:I45, ""\(514\)""), 1, 0))) = 0, ""Available"", SUM(ARRAYFORMULA(IF(REGEXMATCH(I3:I45, ""\(514\)""), 1, 0))) &gt;= 2, ""Overlapped"")"),"Not Available")</f>
        <v>Not Available</v>
      </c>
      <c r="J63" s="92" t="str">
        <f>IFERROR(__xludf.DUMMYFUNCTION("IFS(SUM(ARRAYFORMULA(IF(REGEXMATCH(J3:J45, ""\(514\)""), 1, 0))) = 1, ""Not Available"", SUM(ARRAYFORMULA(IF(REGEXMATCH(J3:J45, ""\(514\)""), 1, 0))) = 0, ""Available"", SUM(ARRAYFORMULA(IF(REGEXMATCH(J3:J45, ""\(514\)""), 1, 0))) &gt;= 2, ""Overlapped"")"),"Available")</f>
        <v>Available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92">
        <v>812.0</v>
      </c>
      <c r="D64" s="93" t="str">
        <f>IFERROR(__xludf.DUMMYFUNCTION("IFS(SUM(ARRAYFORMULA(IF(REGEXMATCH(D3:D45, ""\(812\)""), 1, 0))) = 1, ""Not Available"", SUM(ARRAYFORMULA(IF(REGEXMATCH(D3:D45, ""\(812\)""), 1, 0))) = 0, ""Available"", SUM(ARRAYFORMULA(IF(REGEXMATCH(D3:D45, ""\(812\)""), 1, 0))) &gt;= 2, ""Overlapped"")"),"Not Available")</f>
        <v>Not Available</v>
      </c>
      <c r="E64" s="93" t="str">
        <f>IFERROR(__xludf.DUMMYFUNCTION("IFS(SUM(ARRAYFORMULA(IF(REGEXMATCH(E3:E45, ""\(812\)""), 1, 0))) = 1, ""Not Available"", SUM(ARRAYFORMULA(IF(REGEXMATCH(E3:E45, ""\(812\)""), 1, 0))) = 0, ""Available"", SUM(ARRAYFORMULA(IF(REGEXMATCH(E3:E45, ""\(812\)""), 1, 0))) &gt;= 2, ""Overlapped"")"),"Not Available")</f>
        <v>Not Available</v>
      </c>
      <c r="F64" s="93" t="str">
        <f>IFERROR(__xludf.DUMMYFUNCTION("IFS(SUM(ARRAYFORMULA(IF(REGEXMATCH(F3:F45, ""\(812\)""), 1, 0))) = 1, ""Not Available"", SUM(ARRAYFORMULA(IF(REGEXMATCH(F3:F45, ""\(812\)""), 1, 0))) = 0, ""Available"", SUM(ARRAYFORMULA(IF(REGEXMATCH(F3:F45, ""\(812\)""), 1, 0))) &gt;= 2, ""Overlapped"")"),"Not Available")</f>
        <v>Not Available</v>
      </c>
      <c r="G64" s="93"/>
      <c r="H64" s="93" t="str">
        <f>IFERROR(__xludf.DUMMYFUNCTION("IFS(SUM(ARRAYFORMULA(IF(REGEXMATCH(H3:H45, ""\(812\)""), 1, 0))) = 1, ""Not Available"", SUM(ARRAYFORMULA(IF(REGEXMATCH(H3:H45, ""\(812\)""), 1, 0))) = 0, ""Available"", SUM(ARRAYFORMULA(IF(REGEXMATCH(H3:H45, ""\(812\)""), 1, 0))) &gt;= 2, ""Overlapped"")"),"Not Available")</f>
        <v>Not Available</v>
      </c>
      <c r="I64" s="93" t="str">
        <f>IFERROR(__xludf.DUMMYFUNCTION("IFS(SUM(ARRAYFORMULA(IF(REGEXMATCH(I3:I45, ""\(812\)""), 1, 0))) = 1, ""Not Available"", SUM(ARRAYFORMULA(IF(REGEXMATCH(I3:I45, ""\(812\)""), 1, 0))) = 0, ""Available"", SUM(ARRAYFORMULA(IF(REGEXMATCH(I3:I45, ""\(812\)""), 1, 0))) &gt;= 2, ""Overlapped"")"),"Not Available")</f>
        <v>Not Available</v>
      </c>
      <c r="J64" s="93" t="str">
        <f>IFERROR(__xludf.DUMMYFUNCTION("IFS(SUM(ARRAYFORMULA(IF(REGEXMATCH(J3:J45, ""\(812\)""), 1, 0))) = 1, ""Not Available"", SUM(ARRAYFORMULA(IF(REGEXMATCH(J3:J45, ""\(812\)""), 1, 0))) = 0, ""Available"", SUM(ARRAYFORMULA(IF(REGEXMATCH(J3:J45, ""\(812\)""), 1, 0))) &gt;= 2, ""Overlapped"")"),"Available")</f>
        <v>Available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92">
        <v>814.0</v>
      </c>
      <c r="D65" s="93" t="str">
        <f>IFERROR(__xludf.DUMMYFUNCTION("IFS(SUM(ARRAYFORMULA(IF(REGEXMATCH(D3:D45, ""\(814\)""), 1, 0))) = 1, ""Not Available"", SUM(ARRAYFORMULA(IF(REGEXMATCH(D3:D45, ""\(814\)""), 1, 0))) = 0, ""Available"", SUM(ARRAYFORMULA(IF(REGEXMATCH(D3:D45, ""\(814\)""), 1, 0))) &gt;= 2, ""Overlapped"")"),"Not Available")</f>
        <v>Not Available</v>
      </c>
      <c r="E65" s="93" t="str">
        <f>IFERROR(__xludf.DUMMYFUNCTION("IFS(SUM(ARRAYFORMULA(IF(REGEXMATCH(E3:E45, ""\(814\)""), 1, 0))) = 1, ""Not Available"", SUM(ARRAYFORMULA(IF(REGEXMATCH(E3:E45, ""\(814\)""), 1, 0))) = 0, ""Available"", SUM(ARRAYFORMULA(IF(REGEXMATCH(E3:E45, ""\(814\)""), 1, 0))) &gt;= 2, ""Overlapped"")"),"Not Available")</f>
        <v>Not Available</v>
      </c>
      <c r="F65" s="93" t="str">
        <f>IFERROR(__xludf.DUMMYFUNCTION("IFS(SUM(ARRAYFORMULA(IF(REGEXMATCH(F3:F45, ""\(814\)""), 1, 0))) = 1, ""Not Available"", SUM(ARRAYFORMULA(IF(REGEXMATCH(F3:F45, ""\(814\)""), 1, 0))) = 0, ""Available"", SUM(ARRAYFORMULA(IF(REGEXMATCH(F3:F45, ""\(814\)""), 1, 0))) &gt;= 2, ""Overlapped"")"),"Not Available")</f>
        <v>Not Available</v>
      </c>
      <c r="G65" s="93"/>
      <c r="H65" s="93" t="str">
        <f>IFERROR(__xludf.DUMMYFUNCTION("IFS(SUM(ARRAYFORMULA(IF(REGEXMATCH(H3:H45, ""\(814\)""), 1, 0))) = 1, ""Not Available"", SUM(ARRAYFORMULA(IF(REGEXMATCH(H3:H45, ""\(814\)""), 1, 0))) = 0, ""Available"", SUM(ARRAYFORMULA(IF(REGEXMATCH(H3:H45, ""\(814\)""), 1, 0))) &gt;= 2, ""Overlapped"")"),"Not Available")</f>
        <v>Not Available</v>
      </c>
      <c r="I65" s="93" t="str">
        <f>IFERROR(__xludf.DUMMYFUNCTION("IFS(SUM(ARRAYFORMULA(IF(REGEXMATCH(I3:I45, ""\(814\)""), 1, 0))) = 1, ""Not Available"", SUM(ARRAYFORMULA(IF(REGEXMATCH(I3:I45, ""\(814\)""), 1, 0))) = 0, ""Available"", SUM(ARRAYFORMULA(IF(REGEXMATCH(I3:I45, ""\(814\)""), 1, 0))) &gt;= 2, ""Overlapped"")"),"Not Available")</f>
        <v>Not Available</v>
      </c>
      <c r="J65" s="93" t="str">
        <f>IFERROR(__xludf.DUMMYFUNCTION("IFS(SUM(ARRAYFORMULA(IF(REGEXMATCH(J3:J45, ""\(814\)""), 1, 0))) = 1, ""Not Available"", SUM(ARRAYFORMULA(IF(REGEXMATCH(J3:J45, ""\(814\)""), 1, 0))) = 0, ""Available"", SUM(ARRAYFORMULA(IF(REGEXMATCH(J3:J45, ""\(814\)""), 1, 0))) &gt;= 2, ""Overlapped"")"),"Available")</f>
        <v>Available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94">
        <v>1011.0</v>
      </c>
      <c r="D66" s="92" t="str">
        <f>IFERROR(__xludf.DUMMYFUNCTION("IFS(SUM(ARRAYFORMULA(IF(REGEXMATCH(D3:D45, ""\(1011\)""), 1, 0))) = 1, ""Not Available"", SUM(ARRAYFORMULA(IF(REGEXMATCH(D3:D45, ""\(1011\)""), 1, 0))) = 0, ""Available"", SUM(ARRAYFORMULA(IF(REGEXMATCH(D3:D45, ""\(1011\)""), 1, 0))) &gt;= 2, ""Overlapped"")"),"Not Available")</f>
        <v>Not Available</v>
      </c>
      <c r="E66" s="92" t="str">
        <f>IFERROR(__xludf.DUMMYFUNCTION("IFS(SUM(ARRAYFORMULA(IF(REGEXMATCH(E3:E45, ""\(1011\)""), 1, 0))) = 1, ""Not Available"", SUM(ARRAYFORMULA(IF(REGEXMATCH(E3:E45, ""\(1011\)""), 1, 0))) = 0, ""Available"", SUM(ARRAYFORMULA(IF(REGEXMATCH(E3:E45, ""\(1011\)""), 1, 0))) &gt;= 2, ""Overlapped"")"),"Not Available")</f>
        <v>Not Available</v>
      </c>
      <c r="F66" s="92" t="str">
        <f>IFERROR(__xludf.DUMMYFUNCTION("IFS(SUM(ARRAYFORMULA(IF(REGEXMATCH(F3:F45, ""\(1011\)""), 1, 0))) = 1, ""Not Available"", SUM(ARRAYFORMULA(IF(REGEXMATCH(F3:F45, ""\(1011\)""), 1, 0))) = 0, ""Available"", SUM(ARRAYFORMULA(IF(REGEXMATCH(F3:F45, ""\(1011\)""), 1, 0))) &gt;= 2, ""Overlapped"")"),"Not Available")</f>
        <v>Not Available</v>
      </c>
      <c r="G66" s="92"/>
      <c r="H66" s="92" t="str">
        <f>IFERROR(__xludf.DUMMYFUNCTION("IFS(SUM(ARRAYFORMULA(IF(REGEXMATCH(H3:H45, ""\(1011\)""), 1, 0))) = 1, ""Not Available"", SUM(ARRAYFORMULA(IF(REGEXMATCH(H3:H45, ""\(1011\)""), 1, 0))) = 0, ""Available"", SUM(ARRAYFORMULA(IF(REGEXMATCH(H3:H45, ""\(1011\)""), 1, 0))) &gt;= 2, ""Overlapped"")"),"Not Available")</f>
        <v>Not Available</v>
      </c>
      <c r="I66" s="92" t="str">
        <f>IFERROR(__xludf.DUMMYFUNCTION("IFS(SUM(ARRAYFORMULA(IF(REGEXMATCH(I3:I45, ""\(1011\)""), 1, 0))) = 1, ""Not Available"", SUM(ARRAYFORMULA(IF(REGEXMATCH(I3:I45, ""\(1011\)""), 1, 0))) = 0, ""Available"", SUM(ARRAYFORMULA(IF(REGEXMATCH(I3:I45, ""\(1011\)""), 1, 0))) &gt;= 2, ""Overlapped"")"),"Available")</f>
        <v>Available</v>
      </c>
      <c r="J66" s="92" t="str">
        <f>IFERROR(__xludf.DUMMYFUNCTION("IFS(SUM(ARRAYFORMULA(IF(REGEXMATCH(J3:J45, ""\(1011\)""), 1, 0))) = 1, ""Not Available"", SUM(ARRAYFORMULA(IF(REGEXMATCH(J3:J45, ""\(1011\)""), 1, 0))) = 0, ""Available"", SUM(ARRAYFORMULA(IF(REGEXMATCH(J3:J45, ""\(1011\)""), 1, 0))) &gt;= 2, ""Overlapped"")"),"Available")</f>
        <v>Available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94">
        <v>1012.0</v>
      </c>
      <c r="D67" s="92" t="str">
        <f>IFERROR(__xludf.DUMMYFUNCTION("IFS(SUM(ARRAYFORMULA(IF(REGEXMATCH(D3:D45, ""\(1012\)""), 1, 0))) = 1, ""Not Available"", SUM(ARRAYFORMULA(IF(REGEXMATCH(D3:D45, ""\(1012\)""), 1, 0))) = 0, ""Available"", SUM(ARRAYFORMULA(IF(REGEXMATCH(D3:D45, ""\(1012\)""), 1, 0))) &gt;= 2, ""Overlapped"")"),"Available")</f>
        <v>Available</v>
      </c>
      <c r="E67" s="92" t="str">
        <f>IFERROR(__xludf.DUMMYFUNCTION("IFS(SUM(ARRAYFORMULA(IF(REGEXMATCH(E3:E45, ""\(1012\)""), 1, 0))) = 1, ""Not Available"", SUM(ARRAYFORMULA(IF(REGEXMATCH(E3:E45, ""\(1012\)""), 1, 0))) = 0, ""Available"", SUM(ARRAYFORMULA(IF(REGEXMATCH(E3:E45, ""\(1012\)""), 1, 0))) &gt;= 2, ""Overlapped"")"),"Not Available")</f>
        <v>Not Available</v>
      </c>
      <c r="F67" s="92" t="str">
        <f>IFERROR(__xludf.DUMMYFUNCTION("IFS(SUM(ARRAYFORMULA(IF(REGEXMATCH(F3:F45, ""\(1012\)""), 1, 0))) = 1, ""Not Available"", SUM(ARRAYFORMULA(IF(REGEXMATCH(F3:F45, ""\(1012\)""), 1, 0))) = 0, ""Available"", SUM(ARRAYFORMULA(IF(REGEXMATCH(F3:F45, ""\(1012\)""), 1, 0))) &gt;= 2, ""Overlapped"")"),"Not Available")</f>
        <v>Not Available</v>
      </c>
      <c r="G67" s="92"/>
      <c r="H67" s="92" t="str">
        <f>IFERROR(__xludf.DUMMYFUNCTION("IFS(SUM(ARRAYFORMULA(IF(REGEXMATCH(H3:H45, ""\(1012\)""), 1, 0))) = 1, ""Not Available"", SUM(ARRAYFORMULA(IF(REGEXMATCH(H3:H45, ""\(1012\)""), 1, 0))) = 0, ""Available"", SUM(ARRAYFORMULA(IF(REGEXMATCH(H3:H45, ""\(1012\)""), 1, 0))) &gt;= 2, ""Overlapped"")"),"Overlapped")</f>
        <v>Overlapped</v>
      </c>
      <c r="I67" s="92" t="str">
        <f>IFERROR(__xludf.DUMMYFUNCTION("IFS(SUM(ARRAYFORMULA(IF(REGEXMATCH(I3:I45, ""\(1012\)""), 1, 0))) = 1, ""Not Available"", SUM(ARRAYFORMULA(IF(REGEXMATCH(I3:I45, ""\(1012\)""), 1, 0))) = 0, ""Available"", SUM(ARRAYFORMULA(IF(REGEXMATCH(I3:I45, ""\(1012\)""), 1, 0))) &gt;= 2, ""Overlapped"")"),"Not Available")</f>
        <v>Not Available</v>
      </c>
      <c r="J67" s="92" t="str">
        <f>IFERROR(__xludf.DUMMYFUNCTION("IFS(SUM(ARRAYFORMULA(IF(REGEXMATCH(J3:J45, ""\(1012\)""), 1, 0))) = 1, ""Not Available"", SUM(ARRAYFORMULA(IF(REGEXMATCH(J3:J45, ""\(1012\)""), 1, 0))) = 0, ""Available"", SUM(ARRAYFORMULA(IF(REGEXMATCH(J3:J45, ""\(1012\)""), 1, 0))) &gt;= 2, ""Overlapped"")"),"Available")</f>
        <v>Available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94">
        <v>1013.0</v>
      </c>
      <c r="D68" s="95" t="str">
        <f>IFERROR(__xludf.DUMMYFUNCTION("IFS(SUM(ARRAYFORMULA(IF(REGEXMATCH(D3:D45, ""\(1013\)""), 1, 0))) = 1, ""Not Available"", SUM(ARRAYFORMULA(IF(REGEXMATCH(D3:D45, ""\(1013\)""), 1, 0))) = 0, ""Available"", SUM(ARRAYFORMULA(IF(REGEXMATCH(D3:D45, ""\(1013\)""), 1, 0))) &gt;= 2, ""Overlapped"")"),"Available")</f>
        <v>Available</v>
      </c>
      <c r="E68" s="95" t="str">
        <f>IFERROR(__xludf.DUMMYFUNCTION("IFS(SUM(ARRAYFORMULA(IF(REGEXMATCH(E3:E45, ""\(1013\)""), 1, 0))) = 1, ""Not Available"", SUM(ARRAYFORMULA(IF(REGEXMATCH(E3:E45, ""\(1013\)""), 1, 0))) = 0, ""Available"", SUM(ARRAYFORMULA(IF(REGEXMATCH(E3:E45, ""\(1013\)""), 1, 0))) &gt;= 2, ""Overlapped"")"),"Not Available")</f>
        <v>Not Available</v>
      </c>
      <c r="F68" s="95" t="str">
        <f>IFERROR(__xludf.DUMMYFUNCTION("IFS(SUM(ARRAYFORMULA(IF(REGEXMATCH(F3:F45, ""\(1013\)""), 1, 0))) = 1, ""Not Available"", SUM(ARRAYFORMULA(IF(REGEXMATCH(F3:F45, ""\(1013\)""), 1, 0))) = 0, ""Available"", SUM(ARRAYFORMULA(IF(REGEXMATCH(F3:F45, ""\(1013\)""), 1, 0))) &gt;= 2, ""Overlapped"")"),"Not Available")</f>
        <v>Not Available</v>
      </c>
      <c r="G68" s="95"/>
      <c r="H68" s="95" t="str">
        <f>IFERROR(__xludf.DUMMYFUNCTION("IFS(SUM(ARRAYFORMULA(IF(REGEXMATCH(H3:H45, ""\(1013\)""), 1, 0))) = 1, ""Not Available"", SUM(ARRAYFORMULA(IF(REGEXMATCH(H3:H45, ""\(1013\)""), 1, 0))) = 0, ""Available"", SUM(ARRAYFORMULA(IF(REGEXMATCH(H3:H45, ""\(1013\)""), 1, 0))) &gt;= 2, ""Overlapped"")"),"Not Available")</f>
        <v>Not Available</v>
      </c>
      <c r="I68" s="95" t="str">
        <f>IFERROR(__xludf.DUMMYFUNCTION("IFS(SUM(ARRAYFORMULA(IF(REGEXMATCH(I3:I45, ""\(1013\)""), 1, 0))) = 1, ""Not Available"", SUM(ARRAYFORMULA(IF(REGEXMATCH(I3:I45, ""\(1013\)""), 1, 0))) = 0, ""Available"", SUM(ARRAYFORMULA(IF(REGEXMATCH(I3:I45, ""\(1013\)""), 1, 0))) &gt;= 2, ""Overlapped"")"),"Available")</f>
        <v>Available</v>
      </c>
      <c r="J68" s="95" t="str">
        <f>IFERROR(__xludf.DUMMYFUNCTION("IFS(SUM(ARRAYFORMULA(IF(REGEXMATCH(J3:J45, ""\(1013\)""), 1, 0))) = 1, ""Not Available"", SUM(ARRAYFORMULA(IF(REGEXMATCH(J3:J45, ""\(1013\)""), 1, 0))) = 0, ""Available"", SUM(ARRAYFORMULA(IF(REGEXMATCH(J3:J45, ""\(1013\)""), 1, 0))) &gt;= 2, ""Overlapped"")"),"Available")</f>
        <v>Available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96" t="s">
        <v>154</v>
      </c>
      <c r="D69" s="97" t="str">
        <f>IFERROR(__xludf.DUMMYFUNCTION("IFS(SUM(ARRAYFORMULA(IF(REGEXMATCH(D3:D45, ""\(NL\)""), 1, 0))) = 1, ""Not Available"", SUM(ARRAYFORMULA(IF(REGEXMATCH(D3:D45, ""\(NL\)""), 1, 0))) = 0, ""Available"", SUM(ARRAYFORMULA(IF(REGEXMATCH(D3:D45, ""\(NL\)""), 1, 0))) &gt;= 2, ""Overlapped"")"),"Not Available")</f>
        <v>Not Available</v>
      </c>
      <c r="E69" s="97" t="str">
        <f>IFERROR(__xludf.DUMMYFUNCTION("IFS(SUM(ARRAYFORMULA(IF(REGEXMATCH(E3:E45, ""\(NL\)""), 1, 0))) = 1, ""Not Available"", SUM(ARRAYFORMULA(IF(REGEXMATCH(E3:E45, ""\(NL\)""), 1, 0))) = 0, ""Available"", SUM(ARRAYFORMULA(IF(REGEXMATCH(E3:E45, ""\(NL\)""), 1, 0))) &gt;= 2, ""Overlapped"")"),"Not Available")</f>
        <v>Not Available</v>
      </c>
      <c r="F69" s="97" t="str">
        <f>IFERROR(__xludf.DUMMYFUNCTION("IFS(SUM(ARRAYFORMULA(IF(REGEXMATCH(F3:F45, ""\(NL\)""), 1, 0))) = 1, ""Not Available"", SUM(ARRAYFORMULA(IF(REGEXMATCH(F3:F45, ""\(NL\)""), 1, 0))) = 0, ""Available"", SUM(ARRAYFORMULA(IF(REGEXMATCH(F3:F45, ""\(NL\)""), 1, 0))) &gt;= 2, ""Overlapped"")"),"Not Available")</f>
        <v>Not Available</v>
      </c>
      <c r="G69" s="97"/>
      <c r="H69" s="97" t="str">
        <f>IFERROR(__xludf.DUMMYFUNCTION("IFS(SUM(ARRAYFORMULA(IF(REGEXMATCH(H3:H45, ""\(NL\)""), 1, 0))) = 1, ""Not Available"", SUM(ARRAYFORMULA(IF(REGEXMATCH(H3:H45, ""\(NL\)""), 1, 0))) = 0, ""Available"", SUM(ARRAYFORMULA(IF(REGEXMATCH(H3:H45, ""\(NL\)""), 1, 0))) &gt;= 2, ""Overlapped"")"),"Not Available")</f>
        <v>Not Available</v>
      </c>
      <c r="I69" s="97" t="str">
        <f>IFERROR(__xludf.DUMMYFUNCTION("IFS(SUM(ARRAYFORMULA(IF(REGEXMATCH(I3:I45, ""\(NL\)""), 1, 0))) = 1, ""Not Available"", SUM(ARRAYFORMULA(IF(REGEXMATCH(I3:I45, ""\(NL\)""), 1, 0))) = 0, ""Available"", SUM(ARRAYFORMULA(IF(REGEXMATCH(I3:I45, ""\(NL\)""), 1, 0))) &gt;= 2, ""Overlapped"")"),"Not Available")</f>
        <v>Not Available</v>
      </c>
      <c r="J69" s="97" t="str">
        <f>IFERROR(__xludf.DUMMYFUNCTION("IFS(SUM(ARRAYFORMULA(IF(REGEXMATCH(J3:J45, ""\(NL\)""), 1, 0))) = 1, ""Not Available"", SUM(ARRAYFORMULA(IF(REGEXMATCH(J3:J45, ""\(NL\)""), 1, 0))) = 0, ""Available"", SUM(ARRAYFORMULA(IF(REGEXMATCH(J3:J45, ""\(NL\)""), 1, 0))) &gt;= 2, ""Overlapped"")"),"Available")</f>
        <v>Available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92" t="s">
        <v>155</v>
      </c>
      <c r="D70" s="93" t="str">
        <f>IFERROR(__xludf.DUMMYFUNCTION("IFS(SUM(ARRAYFORMULA(IF(REGEXMATCH(D3:D45, ""\(SEL\)""), 1, 0))) = 1, ""Not Available"", SUM(ARRAYFORMULA(IF(REGEXMATCH(D3:D45, ""\(SEL\)""), 1, 0))) = 0, ""Available"", SUM(ARRAYFORMULA(IF(REGEXMATCH(D3:D45, ""\(SEL\)""), 1, 0))) &gt;= 2, ""Overlapped"")"),"Not Available")</f>
        <v>Not Available</v>
      </c>
      <c r="E70" s="93" t="str">
        <f>IFERROR(__xludf.DUMMYFUNCTION("IFS(SUM(ARRAYFORMULA(IF(REGEXMATCH(E3:E45, ""\(SEL\)""), 1, 0))) = 1, ""Not Available"", SUM(ARRAYFORMULA(IF(REGEXMATCH(E3:E45, ""\(SEL\)""), 1, 0))) = 0, ""Available"", SUM(ARRAYFORMULA(IF(REGEXMATCH(E3:E45, ""\(SEL\)""), 1, 0))) &gt;= 2, ""Overlapped"")"),"Not Available")</f>
        <v>Not Available</v>
      </c>
      <c r="F70" s="93" t="str">
        <f>IFERROR(__xludf.DUMMYFUNCTION("IFS(SUM(ARRAYFORMULA(IF(REGEXMATCH(F3:F45, ""\(SEL\)""), 1, 0))) = 1, ""Not Available"", SUM(ARRAYFORMULA(IF(REGEXMATCH(F3:F45, ""\(SEL\)""), 1, 0))) = 0, ""Available"", SUM(ARRAYFORMULA(IF(REGEXMATCH(F3:F45, ""\(SEL\)""), 1, 0))) &gt;= 2, ""Overlapped"")"),"Available")</f>
        <v>Available</v>
      </c>
      <c r="G70" s="93"/>
      <c r="H70" s="93" t="str">
        <f>IFERROR(__xludf.DUMMYFUNCTION("IFS(SUM(ARRAYFORMULA(IF(REGEXMATCH(H3:H45, ""\(SEL\)""), 1, 0))) = 1, ""Not Available"", SUM(ARRAYFORMULA(IF(REGEXMATCH(H3:H45, ""\(SEL\)""), 1, 0))) = 0, ""Available"", SUM(ARRAYFORMULA(IF(REGEXMATCH(H3:H45, ""\(SEL\)""), 1, 0))) &gt;= 2, ""Overlapped"")"),"Available")</f>
        <v>Available</v>
      </c>
      <c r="I70" s="93" t="str">
        <f>IFERROR(__xludf.DUMMYFUNCTION("IFS(SUM(ARRAYFORMULA(IF(REGEXMATCH(I3:I45, ""\(SEL\)""), 1, 0))) = 1, ""Not Available"", SUM(ARRAYFORMULA(IF(REGEXMATCH(I3:I45, ""\(SEL\)""), 1, 0))) = 0, ""Available"", SUM(ARRAYFORMULA(IF(REGEXMATCH(I3:I45, ""\(SEL\)""), 1, 0))) &gt;= 2, ""Overlapped"")"),"Not Available")</f>
        <v>Not Available</v>
      </c>
      <c r="J70" s="93" t="str">
        <f>IFERROR(__xludf.DUMMYFUNCTION("IFS(SUM(ARRAYFORMULA(IF(REGEXMATCH(J3:J45, ""\(SEL\)""), 1, 0))) = 1, ""Not Available"", SUM(ARRAYFORMULA(IF(REGEXMATCH(J3:J45, ""\(SEL\)""), 1, 0))) = 0, ""Available"", SUM(ARRAYFORMULA(IF(REGEXMATCH(J3:J45, ""\(SEL\)""), 1, 0))) &gt;= 2, ""Overlapped"")"),"Available")</f>
        <v>Available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92" t="s">
        <v>156</v>
      </c>
      <c r="D71" s="92" t="str">
        <f>IFERROR(__xludf.DUMMYFUNCTION("IFS(SUM(ARRAYFORMULA(IF(REGEXMATCH(D3:D45, ""\(BCL\)""), 1, 0))) = 1, ""Not Available"", SUM(ARRAYFORMULA(IF(REGEXMATCH(D3:D45, ""\(BCL\)""), 1, 0))) = 0, ""Available"", SUM(ARRAYFORMULA(IF(REGEXMATCH(D3:D45, ""\(BCL\)""), 1, 0))) &gt;= 2, ""Overlapped"")"),"Not Available")</f>
        <v>Not Available</v>
      </c>
      <c r="E71" s="92" t="str">
        <f>IFERROR(__xludf.DUMMYFUNCTION("IFS(SUM(ARRAYFORMULA(IF(REGEXMATCH(E3:E45, ""\(BCL\)""), 1, 0))) = 1, ""Not Available"", SUM(ARRAYFORMULA(IF(REGEXMATCH(E3:E45, ""\(BCL\)""), 1, 0))) = 0, ""Available"", SUM(ARRAYFORMULA(IF(REGEXMATCH(E3:E45, ""\(BCL\)""), 1, 0))) &gt;= 2, ""Overlapped"")"),"Available")</f>
        <v>Available</v>
      </c>
      <c r="F71" s="92" t="str">
        <f>IFERROR(__xludf.DUMMYFUNCTION("IFS(SUM(ARRAYFORMULA(IF(REGEXMATCH(F3:F45, ""\(BCL\)""), 1, 0))) = 1, ""Not Available"", SUM(ARRAYFORMULA(IF(REGEXMATCH(F3:F45, ""\(BCL\)""), 1, 0))) = 0, ""Available"", SUM(ARRAYFORMULA(IF(REGEXMATCH(F3:F45, ""\(BCL\)""), 1, 0))) &gt;= 2, ""Overlapped"")"),"Not Available")</f>
        <v>Not Available</v>
      </c>
      <c r="G71" s="92"/>
      <c r="H71" s="92" t="str">
        <f>IFERROR(__xludf.DUMMYFUNCTION("IFS(SUM(ARRAYFORMULA(IF(REGEXMATCH(H3:H45, ""\(BCL\)""), 1, 0))) = 1, ""Not Available"", SUM(ARRAYFORMULA(IF(REGEXMATCH(H3:H45, ""\(BCL\)""), 1, 0))) = 0, ""Available"", SUM(ARRAYFORMULA(IF(REGEXMATCH(H3:H45, ""\(BCL\)""), 1, 0))) &gt;= 2, ""Overlapped"")"),"Available")</f>
        <v>Available</v>
      </c>
      <c r="I71" s="92" t="str">
        <f>IFERROR(__xludf.DUMMYFUNCTION("IFS(SUM(ARRAYFORMULA(IF(REGEXMATCH(I3:I45, ""\(BCL\)""), 1, 0))) = 1, ""Not Available"", SUM(ARRAYFORMULA(IF(REGEXMATCH(I3:I45, ""\(BCL\)""), 1, 0))) = 0, ""Available"", SUM(ARRAYFORMULA(IF(REGEXMATCH(I3:I45, ""\(BCL\)""), 1, 0))) &gt;= 2, ""Overlapped"")"),"Not Available")</f>
        <v>Not Available</v>
      </c>
      <c r="J71" s="92" t="str">
        <f>IFERROR(__xludf.DUMMYFUNCTION("IFS(SUM(ARRAYFORMULA(IF(REGEXMATCH(J3:J45, ""\(BCL\)""), 1, 0))) = 1, ""Not Available"", SUM(ARRAYFORMULA(IF(REGEXMATCH(J3:J45, ""\(BCL\)""), 1, 0))) = 0, ""Available"", SUM(ARRAYFORMULA(IF(REGEXMATCH(J3:J45, ""\(BCL\)""), 1, 0))) &gt;= 2, ""Overlapped"")"),"Available")</f>
        <v>Available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92" t="s">
        <v>157</v>
      </c>
      <c r="D72" s="92" t="str">
        <f>IFERROR(__xludf.DUMMYFUNCTION("IFS(SUM(ARRAYFORMULA(IF(REGEXMATCH(D3:D45, ""\(DMSL\)""), 1, 0))) = 1, ""Not Available"", SUM(ARRAYFORMULA(IF(REGEXMATCH(D3:D45, ""\(DMSL\)""), 1, 0))) = 0, ""Available"", SUM(ARRAYFORMULA(IF(REGEXMATCH(D3:D45, ""\(DMSL\)""), 1, 0))) &gt;= 2, ""Overlapped"")"),"Not Available")</f>
        <v>Not Available</v>
      </c>
      <c r="E72" s="92" t="str">
        <f>IFERROR(__xludf.DUMMYFUNCTION("IFS(SUM(ARRAYFORMULA(IF(REGEXMATCH(E3:E45, ""\(DMSL\)""), 1, 0))) = 1, ""Not Available"", SUM(ARRAYFORMULA(IF(REGEXMATCH(E3:E45, ""\(DMSL\)""), 1, 0))) = 0, ""Available"", SUM(ARRAYFORMULA(IF(REGEXMATCH(E3:E45, ""\(DMSL\)""), 1, 0))) &gt;= 2, ""Overlapped"")"),"Not Available")</f>
        <v>Not Available</v>
      </c>
      <c r="F72" s="92" t="str">
        <f>IFERROR(__xludf.DUMMYFUNCTION("IFS(SUM(ARRAYFORMULA(IF(REGEXMATCH(F3:F45, ""\(DMSL\)""), 1, 0))) = 1, ""Not Available"", SUM(ARRAYFORMULA(IF(REGEXMATCH(F3:F45, ""\(DMSL\)""), 1, 0))) = 0, ""Available"", SUM(ARRAYFORMULA(IF(REGEXMATCH(F3:F45, ""\(DMSL\)""), 1, 0))) &gt;= 2, ""Overlapped"")"),"Not Available")</f>
        <v>Not Available</v>
      </c>
      <c r="G72" s="92"/>
      <c r="H72" s="92" t="str">
        <f>IFERROR(__xludf.DUMMYFUNCTION("IFS(SUM(ARRAYFORMULA(IF(REGEXMATCH(H3:H45, ""\(DMSL\)""), 1, 0))) = 1, ""Not Available"", SUM(ARRAYFORMULA(IF(REGEXMATCH(H3:H45, ""\(DMSL\)""), 1, 0))) = 0, ""Available"", SUM(ARRAYFORMULA(IF(REGEXMATCH(H3:H45, ""\(DMSL\)""), 1, 0))) &gt;= 2, ""Overlapped"")"),"Available")</f>
        <v>Available</v>
      </c>
      <c r="I72" s="92" t="str">
        <f>IFERROR(__xludf.DUMMYFUNCTION("IFS(SUM(ARRAYFORMULA(IF(REGEXMATCH(I3:I45, ""\(DMSL\)""), 1, 0))) = 1, ""Not Available"", SUM(ARRAYFORMULA(IF(REGEXMATCH(I3:I45, ""\(DMSL\)""), 1, 0))) = 0, ""Available"", SUM(ARRAYFORMULA(IF(REGEXMATCH(I3:I45, ""\(DMSL\)""), 1, 0))) &gt;= 2, ""Overlapped"")"),"Not Available")</f>
        <v>Not Available</v>
      </c>
      <c r="J72" s="92" t="str">
        <f>IFERROR(__xludf.DUMMYFUNCTION("IFS(SUM(ARRAYFORMULA(IF(REGEXMATCH(J3:J45, ""\(DMSL\)""), 1, 0))) = 1, ""Not Available"", SUM(ARRAYFORMULA(IF(REGEXMATCH(J3:J45, ""\(DMSL\)""), 1, 0))) = 0, ""Available"", SUM(ARRAYFORMULA(IF(REGEXMATCH(J3:J45, ""\(DMSL\)""), 1, 0))) &gt;= 2, ""Overlapped"")"),"Available")</f>
        <v>Available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92" t="s">
        <v>158</v>
      </c>
      <c r="D73" s="98" t="str">
        <f>IFERROR(__xludf.DUMMYFUNCTION("IFS(SUM(ARRAYFORMULA(IF(REGEXMATCH(D3:D45, ""\(ADSL\)""), 1, 0))) = 1, ""Not Available"", SUM(ARRAYFORMULA(IF(REGEXMATCH(D3:D45, ""\(ADSL\)""), 1, 0))) = 0, ""Available"", SUM(ARRAYFORMULA(IF(REGEXMATCH(D3:D45, ""\(ADSL\)""), 1, 0))) &gt;= 2, ""Overlapped"")"),"Available")</f>
        <v>Available</v>
      </c>
      <c r="E73" s="98" t="str">
        <f>IFERROR(__xludf.DUMMYFUNCTION("IFS(SUM(ARRAYFORMULA(IF(REGEXMATCH(E3:E45, ""\(ADSL\)""), 1, 0))) = 1, ""Not Available"", SUM(ARRAYFORMULA(IF(REGEXMATCH(E3:E45, ""\(ADSL\)""), 1, 0))) = 0, ""Available"", SUM(ARRAYFORMULA(IF(REGEXMATCH(E3:E45, ""\(ADSL\)""), 1, 0))) &gt;= 2, ""Overlapped"")"),"Not Available")</f>
        <v>Not Available</v>
      </c>
      <c r="F73" s="98" t="str">
        <f>IFERROR(__xludf.DUMMYFUNCTION("IFS(SUM(ARRAYFORMULA(IF(REGEXMATCH(F3:F45, ""\(ADSL\)""), 1, 0))) = 1, ""Not Available"", SUM(ARRAYFORMULA(IF(REGEXMATCH(F3:F45, ""\(ADSL\)""), 1, 0))) = 0, ""Available"", SUM(ARRAYFORMULA(IF(REGEXMATCH(F3:F45, ""\(ADSL\)""), 1, 0))) &gt;= 2, ""Overlapped"")"),"Not Available")</f>
        <v>Not Available</v>
      </c>
      <c r="G73" s="98"/>
      <c r="H73" s="98" t="str">
        <f>IFERROR(__xludf.DUMMYFUNCTION("IFS(SUM(ARRAYFORMULA(IF(REGEXMATCH(H3:H45, ""\(ADSL\)""), 1, 0))) = 1, ""Not Available"", SUM(ARRAYFORMULA(IF(REGEXMATCH(H3:H45, ""\(ADSL\)""), 1, 0))) = 0, ""Available"", SUM(ARRAYFORMULA(IF(REGEXMATCH(H3:H45, ""\(ADSL\)""), 1, 0))) &gt;= 2, ""Overlapped"")"),"Available")</f>
        <v>Available</v>
      </c>
      <c r="I73" s="98" t="str">
        <f>IFERROR(__xludf.DUMMYFUNCTION("IFS(SUM(ARRAYFORMULA(IF(REGEXMATCH(I3:I45, ""\(ADSL\)""), 1, 0))) = 1, ""Not Available"", SUM(ARRAYFORMULA(IF(REGEXMATCH(I3:I45, ""\(ADSL\)""), 1, 0))) = 0, ""Available"", SUM(ARRAYFORMULA(IF(REGEXMATCH(I3:I45, ""\(ADSL\)""), 1, 0))) &gt;= 2, ""Overlapped"")"),"Not Available")</f>
        <v>Not Available</v>
      </c>
      <c r="J73" s="98" t="str">
        <f>IFERROR(__xludf.DUMMYFUNCTION("IFS(SUM(ARRAYFORMULA(IF(REGEXMATCH(J3:J45, ""\(ADSL\)""), 1, 0))) = 1, ""Not Available"", SUM(ARRAYFORMULA(IF(REGEXMATCH(J3:J45, ""\(ADSL\)""), 1, 0))) = 0, ""Available"", SUM(ARRAYFORMULA(IF(REGEXMATCH(J3:J45, ""\(ADSL\)""), 1, 0))) &gt;= 2, ""Overlapped"")"),"Available")</f>
        <v>Available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92" t="s">
        <v>159</v>
      </c>
      <c r="D74" s="99" t="str">
        <f>IFERROR(__xludf.DUMMYFUNCTION("IFS(SUM(ARRAYFORMULA(IF(REGEXMATCH(D3:D45, ""\(MIL\)""), 1, 0))) = 1, ""Not Available"", SUM(ARRAYFORMULA(IF(REGEXMATCH(D3:D45, ""\(MIL\)""), 1, 0))) = 0, ""Available"", SUM(ARRAYFORMULA(IF(REGEXMATCH(D3:D45, ""\(MIL\)""), 1, 0))) &gt;= 2, ""Overlapped"")"),"Available")</f>
        <v>Available</v>
      </c>
      <c r="E74" s="99" t="str">
        <f>IFERROR(__xludf.DUMMYFUNCTION("IFS(SUM(ARRAYFORMULA(IF(REGEXMATCH(E3:E45, ""\(MIL\)""), 1, 0))) = 1, ""Not Available"", SUM(ARRAYFORMULA(IF(REGEXMATCH(E3:E45, ""\(MIL\)""), 1, 0))) = 0, ""Available"", SUM(ARRAYFORMULA(IF(REGEXMATCH(E3:E45, ""\(MIL\)""), 1, 0))) &gt;= 2, ""Overlapped"")"),"Not Available")</f>
        <v>Not Available</v>
      </c>
      <c r="F74" s="99" t="str">
        <f>IFERROR(__xludf.DUMMYFUNCTION("IFS(SUM(ARRAYFORMULA(IF(REGEXMATCH(F3:F45, ""\(MIL\)""), 1, 0))) = 1, ""Not Available"", SUM(ARRAYFORMULA(IF(REGEXMATCH(F3:F45, ""\(MIL\)""), 1, 0))) = 0, ""Available"", SUM(ARRAYFORMULA(IF(REGEXMATCH(F3:F45, ""\(MIL\)""), 1, 0))) &gt;= 2, ""Overlapped"")"),"Available")</f>
        <v>Available</v>
      </c>
      <c r="G74" s="99"/>
      <c r="H74" s="99" t="str">
        <f>IFERROR(__xludf.DUMMYFUNCTION("IFS(SUM(ARRAYFORMULA(IF(REGEXMATCH(H3:H45, ""\(MIL\)""), 1, 0))) = 1, ""Not Available"", SUM(ARRAYFORMULA(IF(REGEXMATCH(H3:H45, ""\(MIL\)""), 1, 0))) = 0, ""Available"", SUM(ARRAYFORMULA(IF(REGEXMATCH(H3:H45, ""\(MIL\)""), 1, 0))) &gt;= 2, ""Overlapped"")"),"Not Available")</f>
        <v>Not Available</v>
      </c>
      <c r="I74" s="99" t="str">
        <f>IFERROR(__xludf.DUMMYFUNCTION("IFS(SUM(ARRAYFORMULA(IF(REGEXMATCH(I3:I45, ""\(MIL\)""), 1, 0))) = 1, ""Not Available"", SUM(ARRAYFORMULA(IF(REGEXMATCH(I3:I45, ""\(MIL\)""), 1, 0))) = 0, ""Available"", SUM(ARRAYFORMULA(IF(REGEXMATCH(I3:I45, ""\(MIL\)""), 1, 0))) &gt;= 2, ""Overlapped"")"),"Available")</f>
        <v>Available</v>
      </c>
      <c r="J74" s="99" t="str">
        <f>IFERROR(__xludf.DUMMYFUNCTION("IFS(SUM(ARRAYFORMULA(IF(REGEXMATCH(J3:J45, ""\(MIL\)""), 1, 0))) = 1, ""Not Available"", SUM(ARRAYFORMULA(IF(REGEXMATCH(J3:J45, ""\(MIL\)""), 1, 0))) = 0, ""Available"", SUM(ARRAYFORMULA(IF(REGEXMATCH(J3:J45, ""\(MIL\)""), 1, 0))) &gt;= 2, ""Overlapped"")"),"Not Available")</f>
        <v>Not Available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92" t="s">
        <v>160</v>
      </c>
      <c r="D75" s="100" t="str">
        <f>IFERROR(__xludf.DUMMYFUNCTION("IFS(SUM(ARRAYFORMULA(IF(REGEXMATCH(D3:D45, ""\(EEL\)""), 1, 0))) = 1, ""Not Available"", SUM(ARRAYFORMULA(IF(REGEXMATCH(D3:D45, ""\(EEL\)""), 1, 0))) = 0, ""Available"", SUM(ARRAYFORMULA(IF(REGEXMATCH(D3:D45, ""\(EEL\)""), 1, 0))) &gt;= 2, ""Overlapped"")"),"Available")</f>
        <v>Available</v>
      </c>
      <c r="E75" s="100" t="str">
        <f>IFERROR(__xludf.DUMMYFUNCTION("IFS(SUM(ARRAYFORMULA(IF(REGEXMATCH(E3:E45, ""\(EEL\)""), 1, 0))) = 1, ""Not Available"", SUM(ARRAYFORMULA(IF(REGEXMATCH(E3:E45, ""\(EEL\)""), 1, 0))) = 0, ""Available"", SUM(ARRAYFORMULA(IF(REGEXMATCH(E3:E45, ""\(EEL\)""), 1, 0))) &gt;= 2, ""Overlapped"")"),"Available")</f>
        <v>Available</v>
      </c>
      <c r="F75" s="100" t="str">
        <f>IFERROR(__xludf.DUMMYFUNCTION("IFS(SUM(ARRAYFORMULA(IF(REGEXMATCH(F3:F45, ""\(EEL\)""), 1, 0))) = 1, ""Not Available"", SUM(ARRAYFORMULA(IF(REGEXMATCH(F3:F45, ""\(EEL\)""), 1, 0))) = 0, ""Available"", SUM(ARRAYFORMULA(IF(REGEXMATCH(F3:F45, ""\(EEL\)""), 1, 0))) &gt;= 2, ""Overlapped"")"),"Not Available")</f>
        <v>Not Available</v>
      </c>
      <c r="G75" s="100"/>
      <c r="H75" s="100" t="str">
        <f>IFERROR(__xludf.DUMMYFUNCTION("IFS(SUM(ARRAYFORMULA(IF(REGEXMATCH(H3:H45, ""\(EEL\)""), 1, 0))) = 1, ""Not Available"", SUM(ARRAYFORMULA(IF(REGEXMATCH(H3:H45, ""\(EEL\)""), 1, 0))) = 0, ""Available"", SUM(ARRAYFORMULA(IF(REGEXMATCH(H3:H45, ""\(EEL\)""), 1, 0))) &gt;= 2, ""Overlapped"")"),"Available")</f>
        <v>Available</v>
      </c>
      <c r="I75" s="100" t="str">
        <f>IFERROR(__xludf.DUMMYFUNCTION("IFS(SUM(ARRAYFORMULA(IF(REGEXMATCH(I3:I45, ""\(EEL\)""), 1, 0))) = 1, ""Not Available"", SUM(ARRAYFORMULA(IF(REGEXMATCH(I3:I45, ""\(EEL\)""), 1, 0))) = 0, ""Available"", SUM(ARRAYFORMULA(IF(REGEXMATCH(I3:I45, ""\(EEL\)""), 1, 0))) &gt;= 2, ""Overlapped"")"),"Available")</f>
        <v>Available</v>
      </c>
      <c r="J75" s="100" t="str">
        <f>IFERROR(__xludf.DUMMYFUNCTION("IFS(SUM(ARRAYFORMULA(IF(REGEXMATCH(J3:J45, ""\(EEL\)""), 1, 0))) = 1, ""Not Available"", SUM(ARRAYFORMULA(IF(REGEXMATCH(J3:J45, ""\(EEL\)""), 1, 0))) = 0, ""Available"", SUM(ARRAYFORMULA(IF(REGEXMATCH(J3:J45, ""\(EEL\)""), 1, 0))) &gt;= 2, ""Overlapped"")"),"Available")</f>
        <v>Available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92" t="s">
        <v>161</v>
      </c>
      <c r="D76" s="93" t="str">
        <f>IFERROR(__xludf.DUMMYFUNCTION("IFS(SUM(ARRAYFORMULA(IF(REGEXMATCH(D3:D45, ""\(DSAL\)""), 1, 0))) = 1, ""Not Available"", SUM(ARRAYFORMULA(IF(REGEXMATCH(D3:D45, ""\(DSAL\)""), 1, 0))) = 0, ""Available"", SUM(ARRAYFORMULA(IF(REGEXMATCH(D3:D45, ""\(DSAL\)""), 1, 0))) &gt;= 2, ""Overlapped"")"),"Not Available")</f>
        <v>Not Available</v>
      </c>
      <c r="E76" s="93" t="str">
        <f>IFERROR(__xludf.DUMMYFUNCTION("IFS(SUM(ARRAYFORMULA(IF(REGEXMATCH(E3:E45, ""\(DSAL\)""), 1, 0))) = 1, ""Not Available"", SUM(ARRAYFORMULA(IF(REGEXMATCH(E3:E45, ""\(DSAL\)""), 1, 0))) = 0, ""Available"", SUM(ARRAYFORMULA(IF(REGEXMATCH(E3:E45, ""\(DSAL\)""), 1, 0))) &gt;= 2, ""Overlapped"")"),"Not Available")</f>
        <v>Not Available</v>
      </c>
      <c r="F76" s="93" t="str">
        <f>IFERROR(__xludf.DUMMYFUNCTION("IFS(SUM(ARRAYFORMULA(IF(REGEXMATCH(F3:F45, ""\(DSAL\)""), 1, 0))) = 1, ""Not Available"", SUM(ARRAYFORMULA(IF(REGEXMATCH(F3:F45, ""\(DSAL\)""), 1, 0))) = 0, ""Available"", SUM(ARRAYFORMULA(IF(REGEXMATCH(F3:F45, ""\(DSAL\)""), 1, 0))) &gt;= 2, ""Overlapped"")"),"Not Available")</f>
        <v>Not Available</v>
      </c>
      <c r="G76" s="93"/>
      <c r="H76" s="93" t="str">
        <f>IFERROR(__xludf.DUMMYFUNCTION("IFS(SUM(ARRAYFORMULA(IF(REGEXMATCH(H3:H45, ""\(DSAL\)""), 1, 0))) = 1, ""Not Available"", SUM(ARRAYFORMULA(IF(REGEXMATCH(H3:H45, ""\(DSAL\)""), 1, 0))) = 0, ""Available"", SUM(ARRAYFORMULA(IF(REGEXMATCH(H3:H45, ""\(DSAL\)""), 1, 0))) &gt;= 2, ""Overlapped"")"),"Not Available")</f>
        <v>Not Available</v>
      </c>
      <c r="I76" s="93" t="str">
        <f>IFERROR(__xludf.DUMMYFUNCTION("IFS(SUM(ARRAYFORMULA(IF(REGEXMATCH(I3:I45, ""\(DSAL\)""), 1, 0))) = 1, ""Not Available"", SUM(ARRAYFORMULA(IF(REGEXMATCH(I3:I45, ""\(DSAL\)""), 1, 0))) = 0, ""Available"", SUM(ARRAYFORMULA(IF(REGEXMATCH(I3:I45, ""\(DSAL\)""), 1, 0))) &gt;= 2, ""Overlapped"")"),"Not Available")</f>
        <v>Not Available</v>
      </c>
      <c r="J76" s="93" t="str">
        <f>IFERROR(__xludf.DUMMYFUNCTION("IFS(SUM(ARRAYFORMULA(IF(REGEXMATCH(J3:J45, ""\(DSAL\)""), 1, 0))) = 1, ""Not Available"", SUM(ARRAYFORMULA(IF(REGEXMATCH(J3:J45, ""\(DSAL\)""), 1, 0))) = 0, ""Available"", SUM(ARRAYFORMULA(IF(REGEXMATCH(J3:J45, ""\(DSAL\)""), 1, 0))) &gt;= 2, ""Overlapped"")"),"Available")</f>
        <v>Available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</sheetData>
  <mergeCells count="23">
    <mergeCell ref="B6:B12"/>
    <mergeCell ref="E10:F10"/>
    <mergeCell ref="B3:B5"/>
    <mergeCell ref="B13:B17"/>
    <mergeCell ref="I12:J12"/>
    <mergeCell ref="I14:J14"/>
    <mergeCell ref="B1:B2"/>
    <mergeCell ref="B18:B25"/>
    <mergeCell ref="A3:A45"/>
    <mergeCell ref="B26:B28"/>
    <mergeCell ref="B29:B34"/>
    <mergeCell ref="B35:B37"/>
    <mergeCell ref="B38:B42"/>
    <mergeCell ref="C1:C2"/>
    <mergeCell ref="C49:C50"/>
    <mergeCell ref="A1:A2"/>
    <mergeCell ref="D1:J1"/>
    <mergeCell ref="G3:G45"/>
    <mergeCell ref="D13:E13"/>
    <mergeCell ref="I15:J15"/>
    <mergeCell ref="I21:J21"/>
    <mergeCell ref="D28:E28"/>
    <mergeCell ref="D49:J49"/>
  </mergeCells>
  <conditionalFormatting sqref="E30">
    <cfRule type="containsText" dxfId="1" priority="1" operator="containsText" text="[IFF]">
      <formula>NOT(ISERROR(SEARCH(("[IFF]"),(E30))))</formula>
    </cfRule>
  </conditionalFormatting>
  <conditionalFormatting sqref="E30">
    <cfRule type="containsText" dxfId="1" priority="2" operator="containsText" text="[MAH]">
      <formula>NOT(ISERROR(SEARCH(("[MAH]"),(E30))))</formula>
    </cfRule>
  </conditionalFormatting>
  <conditionalFormatting sqref="E30">
    <cfRule type="containsText" dxfId="1" priority="3" operator="containsText" text="[GR]">
      <formula>NOT(ISERROR(SEARCH(("[GR]"),(E30))))</formula>
    </cfRule>
  </conditionalFormatting>
  <conditionalFormatting sqref="E30">
    <cfRule type="containsText" dxfId="1" priority="4" operator="containsText" text="[NEW1]">
      <formula>NOT(ISERROR(SEARCH(("[NEW1]"),(E30))))</formula>
    </cfRule>
  </conditionalFormatting>
  <conditionalFormatting sqref="E30">
    <cfRule type="containsText" dxfId="3" priority="5" operator="containsText" text="ENG">
      <formula>NOT(ISERROR(SEARCH(("ENG"),(E30))))</formula>
    </cfRule>
  </conditionalFormatting>
  <conditionalFormatting sqref="E30">
    <cfRule type="containsText" dxfId="1" priority="6" operator="containsText" text="[MAR]">
      <formula>NOT(ISERROR(SEARCH(("[MAR]"),(E30))))</formula>
    </cfRule>
  </conditionalFormatting>
  <conditionalFormatting sqref="E30">
    <cfRule type="containsText" dxfId="1" priority="7" operator="containsText" text="[SKC]">
      <formula>NOT(ISERROR(SEARCH(("[SKC]"),(E30))))</formula>
    </cfRule>
  </conditionalFormatting>
  <conditionalFormatting sqref="E30">
    <cfRule type="containsText" dxfId="1" priority="8" operator="containsText" text="CHE-1262">
      <formula>NOT(ISERROR(SEARCH(("CHE-1262"),(E30))))</formula>
    </cfRule>
  </conditionalFormatting>
  <conditionalFormatting sqref="E30">
    <cfRule type="containsText" dxfId="1" priority="9" operator="containsText" text="[NIM]">
      <formula>NOT(ISERROR(SEARCH(("[NIM]"),(E30))))</formula>
    </cfRule>
  </conditionalFormatting>
  <conditionalFormatting sqref="E30">
    <cfRule type="containsText" dxfId="3" priority="10" operator="containsText" text="BAN">
      <formula>NOT(ISERROR(SEARCH(("BAN"),(E30))))</formula>
    </cfRule>
  </conditionalFormatting>
  <conditionalFormatting sqref="E30">
    <cfRule type="containsText" dxfId="1" priority="11" operator="containsText" text="[BSH]">
      <formula>NOT(ISERROR(SEARCH(("[BSH]"),(E30))))</formula>
    </cfRule>
  </conditionalFormatting>
  <conditionalFormatting sqref="E30">
    <cfRule type="containsText" dxfId="1" priority="12" operator="containsText" text="[EH]">
      <formula>NOT(ISERROR(SEARCH(("[EH]"),(E30))))</formula>
    </cfRule>
  </conditionalFormatting>
  <conditionalFormatting sqref="E30">
    <cfRule type="containsText" dxfId="1" priority="13" operator="containsText" text="[RUM]">
      <formula>NOT(ISERROR(SEARCH(("[RUM]"),(E30))))</formula>
    </cfRule>
  </conditionalFormatting>
  <conditionalFormatting sqref="E30">
    <cfRule type="containsText" dxfId="3" priority="14" operator="containsText" text="[ECO]">
      <formula>NOT(ISERROR(SEARCH(("[ECO]"),(E30))))</formula>
    </cfRule>
  </conditionalFormatting>
  <conditionalFormatting sqref="E30">
    <cfRule type="containsText" dxfId="1" priority="15" operator="containsText" text="[MAH]">
      <formula>NOT(ISERROR(SEARCH(("[MAH]"),(E30))))</formula>
    </cfRule>
  </conditionalFormatting>
  <conditionalFormatting sqref="E30">
    <cfRule type="containsText" dxfId="1" priority="16" operator="containsText" text="[DD]">
      <formula>NOT(ISERROR(SEARCH(("[DD]"),(E30))))</formula>
    </cfRule>
  </conditionalFormatting>
  <conditionalFormatting sqref="E30">
    <cfRule type="containsText" dxfId="1" priority="17" operator="containsText" text="[JI]">
      <formula>NOT(ISERROR(SEARCH(("[JI]"),(E30))))</formula>
    </cfRule>
  </conditionalFormatting>
  <conditionalFormatting sqref="E30">
    <cfRule type="containsText" dxfId="1" priority="18" operator="containsText" text="[AIM]">
      <formula>NOT(ISERROR(SEARCH(("[AIM]"),(E30))))</formula>
    </cfRule>
  </conditionalFormatting>
  <conditionalFormatting sqref="D11">
    <cfRule type="containsText" dxfId="3" priority="19" operator="containsText" text="ENG">
      <formula>NOT(ISERROR(SEARCH(("ENG"),(D11))))</formula>
    </cfRule>
  </conditionalFormatting>
  <conditionalFormatting sqref="D11">
    <cfRule type="containsText" dxfId="1" priority="20" operator="containsText" text="[MAR]">
      <formula>NOT(ISERROR(SEARCH(("[MAR]"),(D11))))</formula>
    </cfRule>
  </conditionalFormatting>
  <conditionalFormatting sqref="D11">
    <cfRule type="containsText" dxfId="1" priority="21" operator="containsText" text="[SKC]">
      <formula>NOT(ISERROR(SEARCH(("[SKC]"),(D11))))</formula>
    </cfRule>
  </conditionalFormatting>
  <conditionalFormatting sqref="D11">
    <cfRule type="containsText" dxfId="1" priority="22" operator="containsText" text="CHE-1262">
      <formula>NOT(ISERROR(SEARCH(("CHE-1262"),(D11))))</formula>
    </cfRule>
  </conditionalFormatting>
  <conditionalFormatting sqref="D11">
    <cfRule type="containsText" dxfId="1" priority="23" operator="containsText" text="[NIM]">
      <formula>NOT(ISERROR(SEARCH(("[NIM]"),(D11))))</formula>
    </cfRule>
  </conditionalFormatting>
  <conditionalFormatting sqref="D11">
    <cfRule type="containsText" dxfId="1" priority="24" operator="containsText" text="[GR]">
      <formula>NOT(ISERROR(SEARCH(("[GR]"),(D11))))</formula>
    </cfRule>
  </conditionalFormatting>
  <conditionalFormatting sqref="D11">
    <cfRule type="containsText" dxfId="3" priority="25" operator="containsText" text="BAN">
      <formula>NOT(ISERROR(SEARCH(("BAN"),(D11))))</formula>
    </cfRule>
  </conditionalFormatting>
  <conditionalFormatting sqref="D11">
    <cfRule type="containsText" dxfId="1" priority="26" operator="containsText" text="[BSH]">
      <formula>NOT(ISERROR(SEARCH(("[BSH]"),(D11))))</formula>
    </cfRule>
  </conditionalFormatting>
  <conditionalFormatting sqref="D11">
    <cfRule type="containsText" dxfId="1" priority="27" operator="containsText" text="[EH]">
      <formula>NOT(ISERROR(SEARCH(("[EH]"),(D11))))</formula>
    </cfRule>
  </conditionalFormatting>
  <conditionalFormatting sqref="D11">
    <cfRule type="containsText" dxfId="1" priority="28" operator="containsText" text="[RUM]">
      <formula>NOT(ISERROR(SEARCH(("[RUM]"),(D11))))</formula>
    </cfRule>
  </conditionalFormatting>
  <conditionalFormatting sqref="D11">
    <cfRule type="containsText" dxfId="3" priority="29" operator="containsText" text="[ECO]">
      <formula>NOT(ISERROR(SEARCH(("[ECO]"),(D11))))</formula>
    </cfRule>
  </conditionalFormatting>
  <conditionalFormatting sqref="D11">
    <cfRule type="containsText" dxfId="1" priority="30" operator="containsText" text="[MAH]">
      <formula>NOT(ISERROR(SEARCH(("[MAH]"),(D11))))</formula>
    </cfRule>
  </conditionalFormatting>
  <conditionalFormatting sqref="D11">
    <cfRule type="containsText" dxfId="1" priority="31" operator="containsText" text="[DD]">
      <formula>NOT(ISERROR(SEARCH(("[DD]"),(D11))))</formula>
    </cfRule>
  </conditionalFormatting>
  <conditionalFormatting sqref="D11">
    <cfRule type="containsText" dxfId="1" priority="32" operator="containsText" text="[JI]">
      <formula>NOT(ISERROR(SEARCH(("[JI]"),(D11))))</formula>
    </cfRule>
  </conditionalFormatting>
  <conditionalFormatting sqref="D11">
    <cfRule type="containsText" dxfId="1" priority="33" operator="containsText" text="[IFF]">
      <formula>NOT(ISERROR(SEARCH(("[IFF]"),(D11))))</formula>
    </cfRule>
  </conditionalFormatting>
  <conditionalFormatting sqref="D11">
    <cfRule type="containsText" dxfId="1" priority="34" operator="containsText" text="[NEW1]">
      <formula>NOT(ISERROR(SEARCH(("[NEW1]"),(D11))))</formula>
    </cfRule>
  </conditionalFormatting>
  <conditionalFormatting sqref="D11">
    <cfRule type="containsText" dxfId="1" priority="35" operator="containsText" text="[AIM]">
      <formula>NOT(ISERROR(SEARCH(("[AIM]"),(D11))))</formula>
    </cfRule>
  </conditionalFormatting>
  <conditionalFormatting sqref="D11">
    <cfRule type="containsText" dxfId="1" priority="36" operator="containsText" text="[MAH]">
      <formula>NOT(ISERROR(SEARCH(("[MAH]"),(D11))))</formula>
    </cfRule>
  </conditionalFormatting>
  <conditionalFormatting sqref="E5">
    <cfRule type="containsText" dxfId="0" priority="37" operator="containsText" text="ENG">
      <formula>NOT(ISERROR(SEARCH(("ENG"),(E5))))</formula>
    </cfRule>
  </conditionalFormatting>
  <conditionalFormatting sqref="E5 E26">
    <cfRule type="containsText" dxfId="1" priority="38" operator="containsText" text="[MAR]">
      <formula>NOT(ISERROR(SEARCH(("[MAR]"),(E5))))</formula>
    </cfRule>
  </conditionalFormatting>
  <conditionalFormatting sqref="E5 E26">
    <cfRule type="containsText" dxfId="1" priority="39" operator="containsText" text="[SKC]">
      <formula>NOT(ISERROR(SEARCH(("[SKC]"),(E5))))</formula>
    </cfRule>
  </conditionalFormatting>
  <conditionalFormatting sqref="E5">
    <cfRule type="containsText" dxfId="2" priority="40" operator="containsText" text="CHE-1262">
      <formula>NOT(ISERROR(SEARCH(("CHE-1262"),(E5))))</formula>
    </cfRule>
  </conditionalFormatting>
  <conditionalFormatting sqref="E5 E26">
    <cfRule type="containsText" dxfId="1" priority="41" operator="containsText" text="[NIM]">
      <formula>NOT(ISERROR(SEARCH(("[NIM]"),(E5))))</formula>
    </cfRule>
  </conditionalFormatting>
  <conditionalFormatting sqref="E5 E26">
    <cfRule type="containsText" dxfId="1" priority="42" operator="containsText" text="[GR]">
      <formula>NOT(ISERROR(SEARCH(("[GR]"),(E5))))</formula>
    </cfRule>
  </conditionalFormatting>
  <conditionalFormatting sqref="E5 E26">
    <cfRule type="containsText" dxfId="3" priority="43" operator="containsText" text="BAN">
      <formula>NOT(ISERROR(SEARCH(("BAN"),(E5))))</formula>
    </cfRule>
  </conditionalFormatting>
  <conditionalFormatting sqref="E5 E26">
    <cfRule type="containsText" dxfId="1" priority="44" operator="containsText" text="[BSH]">
      <formula>NOT(ISERROR(SEARCH(("[BSH]"),(E5))))</formula>
    </cfRule>
  </conditionalFormatting>
  <conditionalFormatting sqref="E5 E26">
    <cfRule type="containsText" dxfId="1" priority="45" operator="containsText" text="[EH]">
      <formula>NOT(ISERROR(SEARCH(("[EH]"),(E5))))</formula>
    </cfRule>
  </conditionalFormatting>
  <conditionalFormatting sqref="E5 E26">
    <cfRule type="containsText" dxfId="1" priority="46" operator="containsText" text="[RUM]">
      <formula>NOT(ISERROR(SEARCH(("[RUM]"),(E5))))</formula>
    </cfRule>
  </conditionalFormatting>
  <conditionalFormatting sqref="E5 E26">
    <cfRule type="containsText" dxfId="3" priority="47" operator="containsText" text="[ECO]">
      <formula>NOT(ISERROR(SEARCH(("[ECO]"),(E5))))</formula>
    </cfRule>
  </conditionalFormatting>
  <conditionalFormatting sqref="E5 E26">
    <cfRule type="containsText" dxfId="1" priority="48" operator="containsText" text="[MAH]">
      <formula>NOT(ISERROR(SEARCH(("[MAH]"),(E5))))</formula>
    </cfRule>
  </conditionalFormatting>
  <conditionalFormatting sqref="E5 E26">
    <cfRule type="containsText" dxfId="1" priority="49" operator="containsText" text="[DD]">
      <formula>NOT(ISERROR(SEARCH(("[DD]"),(E5))))</formula>
    </cfRule>
  </conditionalFormatting>
  <conditionalFormatting sqref="E5 E26">
    <cfRule type="containsText" dxfId="1" priority="50" operator="containsText" text="[JI]">
      <formula>NOT(ISERROR(SEARCH(("[JI]"),(E5))))</formula>
    </cfRule>
  </conditionalFormatting>
  <conditionalFormatting sqref="E5 E26">
    <cfRule type="containsText" dxfId="1" priority="51" operator="containsText" text="[AIM]">
      <formula>NOT(ISERROR(SEARCH(("[AIM]"),(E5))))</formula>
    </cfRule>
  </conditionalFormatting>
  <conditionalFormatting sqref="E26 D42">
    <cfRule type="containsText" dxfId="3" priority="52" operator="containsText" text="ENG">
      <formula>NOT(ISERROR(SEARCH(("ENG"),(E26))))</formula>
    </cfRule>
  </conditionalFormatting>
  <conditionalFormatting sqref="D42">
    <cfRule type="containsText" dxfId="1" priority="53" operator="containsText" text="[MAR]">
      <formula>NOT(ISERROR(SEARCH(("[MAR]"),(D42))))</formula>
    </cfRule>
  </conditionalFormatting>
  <conditionalFormatting sqref="D42">
    <cfRule type="containsText" dxfId="1" priority="54" operator="containsText" text="[SKC]">
      <formula>NOT(ISERROR(SEARCH(("[SKC]"),(D42))))</formula>
    </cfRule>
  </conditionalFormatting>
  <conditionalFormatting sqref="E26 D42">
    <cfRule type="containsText" dxfId="1" priority="55" operator="containsText" text="CHE-1262">
      <formula>NOT(ISERROR(SEARCH(("CHE-1262"),(E26))))</formula>
    </cfRule>
  </conditionalFormatting>
  <conditionalFormatting sqref="D42">
    <cfRule type="containsText" dxfId="1" priority="56" operator="containsText" text="[NIM]">
      <formula>NOT(ISERROR(SEARCH(("[NIM]"),(D42))))</formula>
    </cfRule>
  </conditionalFormatting>
  <conditionalFormatting sqref="D42 F45">
    <cfRule type="containsText" dxfId="2" priority="57" operator="containsText" text="[GR]">
      <formula>NOT(ISERROR(SEARCH(("[GR]"),(D42))))</formula>
    </cfRule>
  </conditionalFormatting>
  <conditionalFormatting sqref="D42">
    <cfRule type="containsText" dxfId="3" priority="58" operator="containsText" text="BAN">
      <formula>NOT(ISERROR(SEARCH(("BAN"),(D42))))</formula>
    </cfRule>
  </conditionalFormatting>
  <conditionalFormatting sqref="D42">
    <cfRule type="containsText" dxfId="1" priority="59" operator="containsText" text="[BSH]">
      <formula>NOT(ISERROR(SEARCH(("[BSH]"),(D42))))</formula>
    </cfRule>
  </conditionalFormatting>
  <conditionalFormatting sqref="D42">
    <cfRule type="containsText" dxfId="1" priority="60" operator="containsText" text="[EH]">
      <formula>NOT(ISERROR(SEARCH(("[EH]"),(D42))))</formula>
    </cfRule>
  </conditionalFormatting>
  <conditionalFormatting sqref="D42">
    <cfRule type="containsText" dxfId="1" priority="61" operator="containsText" text="[RUM]">
      <formula>NOT(ISERROR(SEARCH(("[RUM]"),(D42))))</formula>
    </cfRule>
  </conditionalFormatting>
  <conditionalFormatting sqref="D42">
    <cfRule type="containsText" dxfId="3" priority="62" operator="containsText" text="[ECO]">
      <formula>NOT(ISERROR(SEARCH(("[ECO]"),(D42))))</formula>
    </cfRule>
  </conditionalFormatting>
  <conditionalFormatting sqref="D42">
    <cfRule type="containsText" dxfId="1" priority="63" operator="containsText" text="[MAH]">
      <formula>NOT(ISERROR(SEARCH(("[MAH]"),(D42))))</formula>
    </cfRule>
  </conditionalFormatting>
  <conditionalFormatting sqref="D42">
    <cfRule type="containsText" dxfId="1" priority="64" operator="containsText" text="[DD]">
      <formula>NOT(ISERROR(SEARCH(("[DD]"),(D42))))</formula>
    </cfRule>
  </conditionalFormatting>
  <conditionalFormatting sqref="D42">
    <cfRule type="containsText" dxfId="1" priority="65" operator="containsText" text="[JI]">
      <formula>NOT(ISERROR(SEARCH(("[JI]"),(D42))))</formula>
    </cfRule>
  </conditionalFormatting>
  <conditionalFormatting sqref="D42">
    <cfRule type="containsText" dxfId="1" priority="66" operator="containsText" text="[AIM]">
      <formula>NOT(ISERROR(SEARCH(("[AIM]"),(D42))))</formula>
    </cfRule>
  </conditionalFormatting>
  <conditionalFormatting sqref="F38">
    <cfRule type="containsText" dxfId="0" priority="67" operator="containsText" text="ENG">
      <formula>NOT(ISERROR(SEARCH(("ENG"),(F38))))</formula>
    </cfRule>
  </conditionalFormatting>
  <conditionalFormatting sqref="F38">
    <cfRule type="containsText" dxfId="1" priority="68" operator="containsText" text="[MAR]">
      <formula>NOT(ISERROR(SEARCH(("[MAR]"),(F38))))</formula>
    </cfRule>
  </conditionalFormatting>
  <conditionalFormatting sqref="F38">
    <cfRule type="containsText" dxfId="1" priority="69" operator="containsText" text="[SKC]">
      <formula>NOT(ISERROR(SEARCH(("[SKC]"),(F38))))</formula>
    </cfRule>
  </conditionalFormatting>
  <conditionalFormatting sqref="F38">
    <cfRule type="containsText" dxfId="2" priority="70" operator="containsText" text="CHE-1262">
      <formula>NOT(ISERROR(SEARCH(("CHE-1262"),(F38))))</formula>
    </cfRule>
  </conditionalFormatting>
  <conditionalFormatting sqref="F38">
    <cfRule type="containsText" dxfId="1" priority="71" operator="containsText" text="[NIM]">
      <formula>NOT(ISERROR(SEARCH(("[NIM]"),(F38))))</formula>
    </cfRule>
  </conditionalFormatting>
  <conditionalFormatting sqref="F38">
    <cfRule type="containsText" dxfId="1" priority="72" operator="containsText" text="[GR]">
      <formula>NOT(ISERROR(SEARCH(("[GR]"),(F38))))</formula>
    </cfRule>
  </conditionalFormatting>
  <conditionalFormatting sqref="F38">
    <cfRule type="containsText" dxfId="3" priority="73" operator="containsText" text="BAN">
      <formula>NOT(ISERROR(SEARCH(("BAN"),(F38))))</formula>
    </cfRule>
  </conditionalFormatting>
  <conditionalFormatting sqref="F38">
    <cfRule type="containsText" dxfId="1" priority="74" operator="containsText" text="[BSH]">
      <formula>NOT(ISERROR(SEARCH(("[BSH]"),(F38))))</formula>
    </cfRule>
  </conditionalFormatting>
  <conditionalFormatting sqref="F38">
    <cfRule type="containsText" dxfId="1" priority="75" operator="containsText" text="[EH]">
      <formula>NOT(ISERROR(SEARCH(("[EH]"),(F38))))</formula>
    </cfRule>
  </conditionalFormatting>
  <conditionalFormatting sqref="F38">
    <cfRule type="containsText" dxfId="1" priority="76" operator="containsText" text="[RUM]">
      <formula>NOT(ISERROR(SEARCH(("[RUM]"),(F38))))</formula>
    </cfRule>
  </conditionalFormatting>
  <conditionalFormatting sqref="F38">
    <cfRule type="containsText" dxfId="3" priority="77" operator="containsText" text="[ECO]">
      <formula>NOT(ISERROR(SEARCH(("[ECO]"),(F38))))</formula>
    </cfRule>
  </conditionalFormatting>
  <conditionalFormatting sqref="F38">
    <cfRule type="containsText" dxfId="1" priority="78" operator="containsText" text="[MAH]">
      <formula>NOT(ISERROR(SEARCH(("[MAH]"),(F38))))</formula>
    </cfRule>
  </conditionalFormatting>
  <conditionalFormatting sqref="F38">
    <cfRule type="containsText" dxfId="1" priority="79" operator="containsText" text="[DD]">
      <formula>NOT(ISERROR(SEARCH(("[DD]"),(F38))))</formula>
    </cfRule>
  </conditionalFormatting>
  <conditionalFormatting sqref="F38">
    <cfRule type="containsText" dxfId="1" priority="80" operator="containsText" text="[JI]">
      <formula>NOT(ISERROR(SEARCH(("[JI]"),(F38))))</formula>
    </cfRule>
  </conditionalFormatting>
  <conditionalFormatting sqref="F38">
    <cfRule type="containsText" dxfId="1" priority="81" operator="containsText" text="[AIM]">
      <formula>NOT(ISERROR(SEARCH(("[AIM]"),(F38))))</formula>
    </cfRule>
  </conditionalFormatting>
  <conditionalFormatting sqref="I4">
    <cfRule type="containsText" dxfId="0" priority="82" operator="containsText" text="ENG">
      <formula>NOT(ISERROR(SEARCH(("ENG"),(I4))))</formula>
    </cfRule>
  </conditionalFormatting>
  <conditionalFormatting sqref="I4">
    <cfRule type="containsText" dxfId="1" priority="83" operator="containsText" text="[MAR]">
      <formula>NOT(ISERROR(SEARCH(("[MAR]"),(I4))))</formula>
    </cfRule>
  </conditionalFormatting>
  <conditionalFormatting sqref="I4">
    <cfRule type="containsText" dxfId="1" priority="84" operator="containsText" text="[SKC]">
      <formula>NOT(ISERROR(SEARCH(("[SKC]"),(I4))))</formula>
    </cfRule>
  </conditionalFormatting>
  <conditionalFormatting sqref="I4">
    <cfRule type="containsText" dxfId="2" priority="85" operator="containsText" text="CHE-1262">
      <formula>NOT(ISERROR(SEARCH(("CHE-1262"),(I4))))</formula>
    </cfRule>
  </conditionalFormatting>
  <conditionalFormatting sqref="I4">
    <cfRule type="containsText" dxfId="1" priority="86" operator="containsText" text="[NIM]">
      <formula>NOT(ISERROR(SEARCH(("[NIM]"),(I4))))</formula>
    </cfRule>
  </conditionalFormatting>
  <conditionalFormatting sqref="I4">
    <cfRule type="containsText" dxfId="1" priority="87" operator="containsText" text="[GR]">
      <formula>NOT(ISERROR(SEARCH(("[GR]"),(I4))))</formula>
    </cfRule>
  </conditionalFormatting>
  <conditionalFormatting sqref="I4">
    <cfRule type="containsText" dxfId="3" priority="88" operator="containsText" text="BAN">
      <formula>NOT(ISERROR(SEARCH(("BAN"),(I4))))</formula>
    </cfRule>
  </conditionalFormatting>
  <conditionalFormatting sqref="I4">
    <cfRule type="containsText" dxfId="1" priority="89" operator="containsText" text="[BSH]">
      <formula>NOT(ISERROR(SEARCH(("[BSH]"),(I4))))</formula>
    </cfRule>
  </conditionalFormatting>
  <conditionalFormatting sqref="I4">
    <cfRule type="containsText" dxfId="1" priority="90" operator="containsText" text="[EH]">
      <formula>NOT(ISERROR(SEARCH(("[EH]"),(I4))))</formula>
    </cfRule>
  </conditionalFormatting>
  <conditionalFormatting sqref="I4">
    <cfRule type="containsText" dxfId="1" priority="91" operator="containsText" text="[RUM]">
      <formula>NOT(ISERROR(SEARCH(("[RUM]"),(I4))))</formula>
    </cfRule>
  </conditionalFormatting>
  <conditionalFormatting sqref="I4">
    <cfRule type="containsText" dxfId="3" priority="92" operator="containsText" text="[ECO]">
      <formula>NOT(ISERROR(SEARCH(("[ECO]"),(I4))))</formula>
    </cfRule>
  </conditionalFormatting>
  <conditionalFormatting sqref="I4">
    <cfRule type="containsText" dxfId="1" priority="93" operator="containsText" text="[MAH]">
      <formula>NOT(ISERROR(SEARCH(("[MAH]"),(I4))))</formula>
    </cfRule>
  </conditionalFormatting>
  <conditionalFormatting sqref="I4">
    <cfRule type="containsText" dxfId="1" priority="94" operator="containsText" text="[DD]">
      <formula>NOT(ISERROR(SEARCH(("[DD]"),(I4))))</formula>
    </cfRule>
  </conditionalFormatting>
  <conditionalFormatting sqref="I4">
    <cfRule type="containsText" dxfId="1" priority="95" operator="containsText" text="[JI]">
      <formula>NOT(ISERROR(SEARCH(("[JI]"),(I4))))</formula>
    </cfRule>
  </conditionalFormatting>
  <conditionalFormatting sqref="I4">
    <cfRule type="containsText" dxfId="1" priority="96" operator="containsText" text="[AIM]">
      <formula>NOT(ISERROR(SEARCH(("[AIM]"),(I4))))</formula>
    </cfRule>
  </conditionalFormatting>
  <conditionalFormatting sqref="G3:H3">
    <cfRule type="containsText" dxfId="0" priority="97" operator="containsText" text="ENG">
      <formula>NOT(ISERROR(SEARCH(("ENG"),(G3))))</formula>
    </cfRule>
  </conditionalFormatting>
  <conditionalFormatting sqref="G3:H3">
    <cfRule type="containsText" dxfId="1" priority="98" operator="containsText" text="[MAR]">
      <formula>NOT(ISERROR(SEARCH(("[MAR]"),(G3))))</formula>
    </cfRule>
  </conditionalFormatting>
  <conditionalFormatting sqref="G3:H3">
    <cfRule type="containsText" dxfId="1" priority="99" operator="containsText" text="[SKC]">
      <formula>NOT(ISERROR(SEARCH(("[SKC]"),(G3))))</formula>
    </cfRule>
  </conditionalFormatting>
  <conditionalFormatting sqref="G3:H3">
    <cfRule type="containsText" dxfId="2" priority="100" operator="containsText" text="CHE-1262">
      <formula>NOT(ISERROR(SEARCH(("CHE-1262"),(G3))))</formula>
    </cfRule>
  </conditionalFormatting>
  <conditionalFormatting sqref="G3:H3">
    <cfRule type="containsText" dxfId="1" priority="101" operator="containsText" text="[NIM]">
      <formula>NOT(ISERROR(SEARCH(("[NIM]"),(G3))))</formula>
    </cfRule>
  </conditionalFormatting>
  <conditionalFormatting sqref="G3:H3">
    <cfRule type="containsText" dxfId="1" priority="102" operator="containsText" text="[GR]">
      <formula>NOT(ISERROR(SEARCH(("[GR]"),(G3))))</formula>
    </cfRule>
  </conditionalFormatting>
  <conditionalFormatting sqref="G3:H3">
    <cfRule type="containsText" dxfId="3" priority="103" operator="containsText" text="BAN">
      <formula>NOT(ISERROR(SEARCH(("BAN"),(G3))))</formula>
    </cfRule>
  </conditionalFormatting>
  <conditionalFormatting sqref="G3:H3">
    <cfRule type="containsText" dxfId="1" priority="104" operator="containsText" text="[BSH]">
      <formula>NOT(ISERROR(SEARCH(("[BSH]"),(G3))))</formula>
    </cfRule>
  </conditionalFormatting>
  <conditionalFormatting sqref="G3:H3">
    <cfRule type="containsText" dxfId="1" priority="105" operator="containsText" text="[EH]">
      <formula>NOT(ISERROR(SEARCH(("[EH]"),(G3))))</formula>
    </cfRule>
  </conditionalFormatting>
  <conditionalFormatting sqref="G3:H3">
    <cfRule type="containsText" dxfId="1" priority="106" operator="containsText" text="[RUM]">
      <formula>NOT(ISERROR(SEARCH(("[RUM]"),(G3))))</formula>
    </cfRule>
  </conditionalFormatting>
  <conditionalFormatting sqref="G3:H3">
    <cfRule type="containsText" dxfId="3" priority="107" operator="containsText" text="[ECO]">
      <formula>NOT(ISERROR(SEARCH(("[ECO]"),(G3))))</formula>
    </cfRule>
  </conditionalFormatting>
  <conditionalFormatting sqref="G3:H3">
    <cfRule type="containsText" dxfId="1" priority="108" operator="containsText" text="[MAH]">
      <formula>NOT(ISERROR(SEARCH(("[MAH]"),(G3))))</formula>
    </cfRule>
  </conditionalFormatting>
  <conditionalFormatting sqref="G3:H3">
    <cfRule type="containsText" dxfId="1" priority="109" operator="containsText" text="[DD]">
      <formula>NOT(ISERROR(SEARCH(("[DD]"),(G3))))</formula>
    </cfRule>
  </conditionalFormatting>
  <conditionalFormatting sqref="G3:H3">
    <cfRule type="containsText" dxfId="1" priority="110" operator="containsText" text="[JI]">
      <formula>NOT(ISERROR(SEARCH(("[JI]"),(G3))))</formula>
    </cfRule>
  </conditionalFormatting>
  <conditionalFormatting sqref="G3:H3">
    <cfRule type="containsText" dxfId="1" priority="111" operator="containsText" text="[AIM]">
      <formula>NOT(ISERROR(SEARCH(("[AIM]"),(G3))))</formula>
    </cfRule>
  </conditionalFormatting>
  <conditionalFormatting sqref="H29">
    <cfRule type="containsText" dxfId="1" priority="112" operator="containsText" text="[GR]">
      <formula>NOT(ISERROR(SEARCH(("[GR]"),(H29))))</formula>
    </cfRule>
  </conditionalFormatting>
  <conditionalFormatting sqref="H29">
    <cfRule type="containsText" dxfId="1" priority="113" operator="containsText" text="[NEW1]">
      <formula>NOT(ISERROR(SEARCH(("[NEW1]"),(H29))))</formula>
    </cfRule>
  </conditionalFormatting>
  <conditionalFormatting sqref="H29">
    <cfRule type="containsText" dxfId="3" priority="114" operator="containsText" text="ENG">
      <formula>NOT(ISERROR(SEARCH(("ENG"),(H29))))</formula>
    </cfRule>
  </conditionalFormatting>
  <conditionalFormatting sqref="H29">
    <cfRule type="containsText" dxfId="1" priority="115" operator="containsText" text="[MAR]">
      <formula>NOT(ISERROR(SEARCH(("[MAR]"),(H29))))</formula>
    </cfRule>
  </conditionalFormatting>
  <conditionalFormatting sqref="H29">
    <cfRule type="containsText" dxfId="1" priority="116" operator="containsText" text="[SKC]">
      <formula>NOT(ISERROR(SEARCH(("[SKC]"),(H29))))</formula>
    </cfRule>
  </conditionalFormatting>
  <conditionalFormatting sqref="H29">
    <cfRule type="containsText" dxfId="1" priority="117" operator="containsText" text="CHE-1262">
      <formula>NOT(ISERROR(SEARCH(("CHE-1262"),(H29))))</formula>
    </cfRule>
  </conditionalFormatting>
  <conditionalFormatting sqref="H29">
    <cfRule type="containsText" dxfId="1" priority="118" operator="containsText" text="[NIM]">
      <formula>NOT(ISERROR(SEARCH(("[NIM]"),(H29))))</formula>
    </cfRule>
  </conditionalFormatting>
  <conditionalFormatting sqref="H29">
    <cfRule type="containsText" dxfId="3" priority="119" operator="containsText" text="BAN">
      <formula>NOT(ISERROR(SEARCH(("BAN"),(H29))))</formula>
    </cfRule>
  </conditionalFormatting>
  <conditionalFormatting sqref="H29">
    <cfRule type="containsText" dxfId="1" priority="120" operator="containsText" text="[BSH]">
      <formula>NOT(ISERROR(SEARCH(("[BSH]"),(H29))))</formula>
    </cfRule>
  </conditionalFormatting>
  <conditionalFormatting sqref="H29">
    <cfRule type="containsText" dxfId="1" priority="121" operator="containsText" text="[EH]">
      <formula>NOT(ISERROR(SEARCH(("[EH]"),(H29))))</formula>
    </cfRule>
  </conditionalFormatting>
  <conditionalFormatting sqref="H29">
    <cfRule type="containsText" dxfId="1" priority="122" operator="containsText" text="[RUM]">
      <formula>NOT(ISERROR(SEARCH(("[RUM]"),(H29))))</formula>
    </cfRule>
  </conditionalFormatting>
  <conditionalFormatting sqref="H29">
    <cfRule type="containsText" dxfId="3" priority="123" operator="containsText" text="[ECO]">
      <formula>NOT(ISERROR(SEARCH(("[ECO]"),(H29))))</formula>
    </cfRule>
  </conditionalFormatting>
  <conditionalFormatting sqref="H29">
    <cfRule type="containsText" dxfId="1" priority="124" operator="containsText" text="[MAH]">
      <formula>NOT(ISERROR(SEARCH(("[MAH]"),(H29))))</formula>
    </cfRule>
  </conditionalFormatting>
  <conditionalFormatting sqref="H29">
    <cfRule type="containsText" dxfId="1" priority="125" operator="containsText" text="[DD]">
      <formula>NOT(ISERROR(SEARCH(("[DD]"),(H29))))</formula>
    </cfRule>
  </conditionalFormatting>
  <conditionalFormatting sqref="H29">
    <cfRule type="containsText" dxfId="1" priority="126" operator="containsText" text="[JI]">
      <formula>NOT(ISERROR(SEARCH(("[JI]"),(H29))))</formula>
    </cfRule>
  </conditionalFormatting>
  <conditionalFormatting sqref="H29">
    <cfRule type="containsText" dxfId="1" priority="127" operator="containsText" text="[AIM]">
      <formula>NOT(ISERROR(SEARCH(("[AIM]"),(H29))))</formula>
    </cfRule>
  </conditionalFormatting>
  <conditionalFormatting sqref="E6">
    <cfRule type="containsText" dxfId="3" priority="128" operator="containsText" text="ENG">
      <formula>NOT(ISERROR(SEARCH(("ENG"),(E6))))</formula>
    </cfRule>
  </conditionalFormatting>
  <conditionalFormatting sqref="E6">
    <cfRule type="containsText" dxfId="1" priority="129" operator="containsText" text="[MAR]">
      <formula>NOT(ISERROR(SEARCH(("[MAR]"),(E6))))</formula>
    </cfRule>
  </conditionalFormatting>
  <conditionalFormatting sqref="E6">
    <cfRule type="containsText" dxfId="1" priority="130" operator="containsText" text="[SKC]">
      <formula>NOT(ISERROR(SEARCH(("[SKC]"),(E6))))</formula>
    </cfRule>
  </conditionalFormatting>
  <conditionalFormatting sqref="E6">
    <cfRule type="containsText" dxfId="1" priority="131" operator="containsText" text="CHE-1262">
      <formula>NOT(ISERROR(SEARCH(("CHE-1262"),(E6))))</formula>
    </cfRule>
  </conditionalFormatting>
  <conditionalFormatting sqref="E6">
    <cfRule type="containsText" dxfId="1" priority="132" operator="containsText" text="[NIM]">
      <formula>NOT(ISERROR(SEARCH(("[NIM]"),(E6))))</formula>
    </cfRule>
  </conditionalFormatting>
  <conditionalFormatting sqref="E6">
    <cfRule type="containsText" dxfId="1" priority="133" operator="containsText" text="[GR]">
      <formula>NOT(ISERROR(SEARCH(("[GR]"),(E6))))</formula>
    </cfRule>
  </conditionalFormatting>
  <conditionalFormatting sqref="E6">
    <cfRule type="containsText" dxfId="3" priority="134" operator="containsText" text="BAN">
      <formula>NOT(ISERROR(SEARCH(("BAN"),(E6))))</formula>
    </cfRule>
  </conditionalFormatting>
  <conditionalFormatting sqref="E6">
    <cfRule type="containsText" dxfId="1" priority="135" operator="containsText" text="[BSH]">
      <formula>NOT(ISERROR(SEARCH(("[BSH]"),(E6))))</formula>
    </cfRule>
  </conditionalFormatting>
  <conditionalFormatting sqref="E6">
    <cfRule type="containsText" dxfId="1" priority="136" operator="containsText" text="[EH]">
      <formula>NOT(ISERROR(SEARCH(("[EH]"),(E6))))</formula>
    </cfRule>
  </conditionalFormatting>
  <conditionalFormatting sqref="E6">
    <cfRule type="containsText" dxfId="1" priority="137" operator="containsText" text="[RUM]">
      <formula>NOT(ISERROR(SEARCH(("[RUM]"),(E6))))</formula>
    </cfRule>
  </conditionalFormatting>
  <conditionalFormatting sqref="E6">
    <cfRule type="containsText" dxfId="3" priority="138" operator="containsText" text="[ECO]">
      <formula>NOT(ISERROR(SEARCH(("[ECO]"),(E6))))</formula>
    </cfRule>
  </conditionalFormatting>
  <conditionalFormatting sqref="E6">
    <cfRule type="containsText" dxfId="1" priority="139" operator="containsText" text="[MAH]">
      <formula>NOT(ISERROR(SEARCH(("[MAH]"),(E6))))</formula>
    </cfRule>
  </conditionalFormatting>
  <conditionalFormatting sqref="E6">
    <cfRule type="containsText" dxfId="1" priority="140" operator="containsText" text="[DD]">
      <formula>NOT(ISERROR(SEARCH(("[DD]"),(E6))))</formula>
    </cfRule>
  </conditionalFormatting>
  <conditionalFormatting sqref="E6">
    <cfRule type="containsText" dxfId="1" priority="141" operator="containsText" text="[JI]">
      <formula>NOT(ISERROR(SEARCH(("[JI]"),(E6))))</formula>
    </cfRule>
  </conditionalFormatting>
  <conditionalFormatting sqref="D4 H5 E6 E26">
    <cfRule type="containsText" dxfId="1" priority="142" operator="containsText" text="[IFF]">
      <formula>NOT(ISERROR(SEARCH(("[IFF]"),(D4))))</formula>
    </cfRule>
  </conditionalFormatting>
  <conditionalFormatting sqref="E6">
    <cfRule type="containsText" dxfId="1" priority="143" operator="containsText" text="[NEW1]">
      <formula>NOT(ISERROR(SEARCH(("[NEW1]"),(E6))))</formula>
    </cfRule>
  </conditionalFormatting>
  <conditionalFormatting sqref="E6">
    <cfRule type="containsText" dxfId="1" priority="144" operator="containsText" text="[AIM]">
      <formula>NOT(ISERROR(SEARCH(("[AIM]"),(E6))))</formula>
    </cfRule>
  </conditionalFormatting>
  <conditionalFormatting sqref="E6">
    <cfRule type="containsText" dxfId="1" priority="145" operator="containsText" text="[MAH]">
      <formula>NOT(ISERROR(SEARCH(("[MAH]"),(E6))))</formula>
    </cfRule>
  </conditionalFormatting>
  <conditionalFormatting sqref="E26">
    <cfRule type="containsText" dxfId="1" priority="146" operator="containsText" text="[KIM]">
      <formula>NOT(ISERROR(SEARCH(("[KIM]"),(E26))))</formula>
    </cfRule>
  </conditionalFormatting>
  <conditionalFormatting sqref="E26">
    <cfRule type="containsText" dxfId="1" priority="147" operator="containsText" text="[AU]">
      <formula>NOT(ISERROR(SEARCH(("[AU]"),(E26))))</formula>
    </cfRule>
  </conditionalFormatting>
  <conditionalFormatting sqref="E26">
    <cfRule type="containsText" dxfId="1" priority="148" operator="containsText" text="[AT]">
      <formula>NOT(ISERROR(SEARCH(("[AT]"),(E26))))</formula>
    </cfRule>
  </conditionalFormatting>
  <conditionalFormatting sqref="E26">
    <cfRule type="containsText" dxfId="1" priority="149" operator="containsText" text="[MKS]">
      <formula>NOT(ISERROR(SEARCH(("[MKS]"),(E26))))</formula>
    </cfRule>
  </conditionalFormatting>
  <conditionalFormatting sqref="E26">
    <cfRule type="containsText" dxfId="1" priority="150" operator="containsText" text="[DMA]">
      <formula>NOT(ISERROR(SEARCH(("[DMA]"),(E26))))</formula>
    </cfRule>
  </conditionalFormatting>
  <conditionalFormatting sqref="E26">
    <cfRule type="containsText" dxfId="1" priority="151" operator="containsText" text="[NIS]">
      <formula>NOT(ISERROR(SEARCH(("[NIS]"),(E26))))</formula>
    </cfRule>
  </conditionalFormatting>
  <conditionalFormatting sqref="E26">
    <cfRule type="containsText" dxfId="1" priority="152" operator="containsText" text="[PRC]">
      <formula>NOT(ISERROR(SEARCH(("[PRC]"),(E26))))</formula>
    </cfRule>
  </conditionalFormatting>
  <conditionalFormatting sqref="F21">
    <cfRule type="containsText" dxfId="1" priority="153" operator="containsText" text="[AIM]">
      <formula>NOT(ISERROR(SEARCH(("[AIM]"),(F21))))</formula>
    </cfRule>
  </conditionalFormatting>
  <conditionalFormatting sqref="F21">
    <cfRule type="containsText" dxfId="1" priority="154" operator="containsText" text="[JI]">
      <formula>NOT(ISERROR(SEARCH(("[JI]"),(F21))))</formula>
    </cfRule>
  </conditionalFormatting>
  <conditionalFormatting sqref="F21">
    <cfRule type="containsText" dxfId="1" priority="155" operator="containsText" text="[DD]">
      <formula>NOT(ISERROR(SEARCH(("[DD]"),(F21))))</formula>
    </cfRule>
  </conditionalFormatting>
  <conditionalFormatting sqref="F21">
    <cfRule type="containsText" dxfId="1" priority="156" operator="containsText" text="[MAH]">
      <formula>NOT(ISERROR(SEARCH(("[MAH]"),(F21))))</formula>
    </cfRule>
  </conditionalFormatting>
  <conditionalFormatting sqref="F21">
    <cfRule type="containsText" dxfId="3" priority="157" operator="containsText" text="[ECO]">
      <formula>NOT(ISERROR(SEARCH(("[ECO]"),(F21))))</formula>
    </cfRule>
  </conditionalFormatting>
  <conditionalFormatting sqref="F21">
    <cfRule type="containsText" dxfId="1" priority="158" operator="containsText" text="[RUM]">
      <formula>NOT(ISERROR(SEARCH(("[RUM]"),(F21))))</formula>
    </cfRule>
  </conditionalFormatting>
  <conditionalFormatting sqref="F21">
    <cfRule type="containsText" dxfId="1" priority="159" operator="containsText" text="[EH]">
      <formula>NOT(ISERROR(SEARCH(("[EH]"),(F21))))</formula>
    </cfRule>
  </conditionalFormatting>
  <conditionalFormatting sqref="F21">
    <cfRule type="containsText" dxfId="1" priority="160" operator="containsText" text="[BSH]">
      <formula>NOT(ISERROR(SEARCH(("[BSH]"),(F21))))</formula>
    </cfRule>
  </conditionalFormatting>
  <conditionalFormatting sqref="F21">
    <cfRule type="containsText" dxfId="3" priority="161" operator="containsText" text="BAN">
      <formula>NOT(ISERROR(SEARCH(("BAN"),(F21))))</formula>
    </cfRule>
  </conditionalFormatting>
  <conditionalFormatting sqref="F21">
    <cfRule type="containsText" dxfId="1" priority="162" operator="containsText" text="[NIM]">
      <formula>NOT(ISERROR(SEARCH(("[NIM]"),(F21))))</formula>
    </cfRule>
  </conditionalFormatting>
  <conditionalFormatting sqref="F21">
    <cfRule type="containsText" dxfId="1" priority="163" operator="containsText" text="[SKC]">
      <formula>NOT(ISERROR(SEARCH(("[SKC]"),(F21))))</formula>
    </cfRule>
  </conditionalFormatting>
  <conditionalFormatting sqref="F21">
    <cfRule type="containsText" dxfId="1" priority="164" operator="containsText" text="[MAR]">
      <formula>NOT(ISERROR(SEARCH(("[MAR]"),(F21))))</formula>
    </cfRule>
  </conditionalFormatting>
  <conditionalFormatting sqref="F21">
    <cfRule type="containsText" dxfId="4" priority="165" operator="containsText" text="[NEW1]">
      <formula>NOT(ISERROR(SEARCH(("[NEW1]"),(F21))))</formula>
    </cfRule>
  </conditionalFormatting>
  <conditionalFormatting sqref="F21">
    <cfRule type="containsText" dxfId="1" priority="166" operator="containsText" text="[NIS]">
      <formula>NOT(ISERROR(SEARCH(("[NIS]"),(F21))))</formula>
    </cfRule>
  </conditionalFormatting>
  <conditionalFormatting sqref="F21">
    <cfRule type="containsText" dxfId="1" priority="167" operator="containsText" text="[AU]">
      <formula>NOT(ISERROR(SEARCH(("[AU]"),(F21))))</formula>
    </cfRule>
  </conditionalFormatting>
  <conditionalFormatting sqref="F21">
    <cfRule type="containsText" dxfId="2" priority="168" operator="containsText" text="[GR]">
      <formula>NOT(ISERROR(SEARCH(("[GR]"),(F21))))</formula>
    </cfRule>
  </conditionalFormatting>
  <conditionalFormatting sqref="F21">
    <cfRule type="containsText" dxfId="1" priority="169" operator="containsText" text="CHE-1262">
      <formula>NOT(ISERROR(SEARCH(("CHE-1262"),(F21))))</formula>
    </cfRule>
  </conditionalFormatting>
  <conditionalFormatting sqref="F21">
    <cfRule type="containsText" dxfId="3" priority="170" operator="containsText" text="ENG">
      <formula>NOT(ISERROR(SEARCH(("ENG"),(F21))))</formula>
    </cfRule>
  </conditionalFormatting>
  <conditionalFormatting sqref="I20">
    <cfRule type="containsText" dxfId="3" priority="171" operator="containsText" text="ENG">
      <formula>NOT(ISERROR(SEARCH(("ENG"),(I20))))</formula>
    </cfRule>
  </conditionalFormatting>
  <conditionalFormatting sqref="I20">
    <cfRule type="containsText" dxfId="1" priority="172" operator="containsText" text="[MAR]">
      <formula>NOT(ISERROR(SEARCH(("[MAR]"),(I20))))</formula>
    </cfRule>
  </conditionalFormatting>
  <conditionalFormatting sqref="I20">
    <cfRule type="containsText" dxfId="1" priority="173" operator="containsText" text="[SKC]">
      <formula>NOT(ISERROR(SEARCH(("[SKC]"),(I20))))</formula>
    </cfRule>
  </conditionalFormatting>
  <conditionalFormatting sqref="I20">
    <cfRule type="containsText" dxfId="1" priority="174" operator="containsText" text="CHE-1262">
      <formula>NOT(ISERROR(SEARCH(("CHE-1262"),(I20))))</formula>
    </cfRule>
  </conditionalFormatting>
  <conditionalFormatting sqref="I20">
    <cfRule type="containsText" dxfId="1" priority="175" operator="containsText" text="[NIM]">
      <formula>NOT(ISERROR(SEARCH(("[NIM]"),(I20))))</formula>
    </cfRule>
  </conditionalFormatting>
  <conditionalFormatting sqref="I20">
    <cfRule type="containsText" dxfId="1" priority="176" operator="containsText" text="[GR]">
      <formula>NOT(ISERROR(SEARCH(("[GR]"),(I20))))</formula>
    </cfRule>
  </conditionalFormatting>
  <conditionalFormatting sqref="I20">
    <cfRule type="containsText" dxfId="3" priority="177" operator="containsText" text="BAN">
      <formula>NOT(ISERROR(SEARCH(("BAN"),(I20))))</formula>
    </cfRule>
  </conditionalFormatting>
  <conditionalFormatting sqref="I20">
    <cfRule type="containsText" dxfId="1" priority="178" operator="containsText" text="[BSH]">
      <formula>NOT(ISERROR(SEARCH(("[BSH]"),(I20))))</formula>
    </cfRule>
  </conditionalFormatting>
  <conditionalFormatting sqref="I20">
    <cfRule type="containsText" dxfId="1" priority="179" operator="containsText" text="[EH]">
      <formula>NOT(ISERROR(SEARCH(("[EH]"),(I20))))</formula>
    </cfRule>
  </conditionalFormatting>
  <conditionalFormatting sqref="I20">
    <cfRule type="containsText" dxfId="1" priority="180" operator="containsText" text="[RUM]">
      <formula>NOT(ISERROR(SEARCH(("[RUM]"),(I20))))</formula>
    </cfRule>
  </conditionalFormatting>
  <conditionalFormatting sqref="I20">
    <cfRule type="containsText" dxfId="3" priority="181" operator="containsText" text="[ECO]">
      <formula>NOT(ISERROR(SEARCH(("[ECO]"),(I20))))</formula>
    </cfRule>
  </conditionalFormatting>
  <conditionalFormatting sqref="I20">
    <cfRule type="containsText" dxfId="1" priority="182" operator="containsText" text="[MAH]">
      <formula>NOT(ISERROR(SEARCH(("[MAH]"),(I20))))</formula>
    </cfRule>
  </conditionalFormatting>
  <conditionalFormatting sqref="I20">
    <cfRule type="containsText" dxfId="1" priority="183" operator="containsText" text="[DD]">
      <formula>NOT(ISERROR(SEARCH(("[DD]"),(I20))))</formula>
    </cfRule>
  </conditionalFormatting>
  <conditionalFormatting sqref="I20">
    <cfRule type="containsText" dxfId="1" priority="184" operator="containsText" text="[JI]">
      <formula>NOT(ISERROR(SEARCH(("[JI]"),(I20))))</formula>
    </cfRule>
  </conditionalFormatting>
  <conditionalFormatting sqref="I20">
    <cfRule type="containsText" dxfId="1" priority="185" operator="containsText" text="[KIM]">
      <formula>NOT(ISERROR(SEARCH(("[KIM]"),(I20))))</formula>
    </cfRule>
  </conditionalFormatting>
  <conditionalFormatting sqref="I20">
    <cfRule type="containsText" dxfId="1" priority="186" operator="containsText" text="[AU]">
      <formula>NOT(ISERROR(SEARCH(("[AU]"),(I20))))</formula>
    </cfRule>
  </conditionalFormatting>
  <conditionalFormatting sqref="I20">
    <cfRule type="containsText" dxfId="1" priority="187" operator="containsText" text="[IFF]">
      <formula>NOT(ISERROR(SEARCH(("[IFF]"),(I20))))</formula>
    </cfRule>
  </conditionalFormatting>
  <conditionalFormatting sqref="I20">
    <cfRule type="containsText" dxfId="1" priority="188" operator="containsText" text="[AT]">
      <formula>NOT(ISERROR(SEARCH(("[AT]"),(I20))))</formula>
    </cfRule>
  </conditionalFormatting>
  <conditionalFormatting sqref="I20">
    <cfRule type="containsText" dxfId="1" priority="189" operator="containsText" text="[NEW1]">
      <formula>NOT(ISERROR(SEARCH(("[NEW1]"),(I20))))</formula>
    </cfRule>
  </conditionalFormatting>
  <conditionalFormatting sqref="I20">
    <cfRule type="containsText" dxfId="1" priority="190" operator="containsText" text="[MKS]">
      <formula>NOT(ISERROR(SEARCH(("[MKS]"),(I20))))</formula>
    </cfRule>
  </conditionalFormatting>
  <conditionalFormatting sqref="I20">
    <cfRule type="containsText" dxfId="1" priority="191" operator="containsText" text="[DMA]">
      <formula>NOT(ISERROR(SEARCH(("[DMA]"),(I20))))</formula>
    </cfRule>
  </conditionalFormatting>
  <conditionalFormatting sqref="I20">
    <cfRule type="containsText" dxfId="1" priority="192" operator="containsText" text="[NIS]">
      <formula>NOT(ISERROR(SEARCH(("[NIS]"),(I20))))</formula>
    </cfRule>
  </conditionalFormatting>
  <conditionalFormatting sqref="I20">
    <cfRule type="containsText" dxfId="1" priority="193" operator="containsText" text="[AIM]">
      <formula>NOT(ISERROR(SEARCH(("[AIM]"),(I20))))</formula>
    </cfRule>
  </conditionalFormatting>
  <conditionalFormatting sqref="I20">
    <cfRule type="containsText" dxfId="1" priority="194" operator="containsText" text="[JC]">
      <formula>NOT(ISERROR(SEARCH(("[JC]"),(I20))))</formula>
    </cfRule>
  </conditionalFormatting>
  <conditionalFormatting sqref="I20">
    <cfRule type="containsText" dxfId="1" priority="195" operator="containsText" text="[FNN]">
      <formula>NOT(ISERROR(SEARCH(("[FNN]"),(I20))))</formula>
    </cfRule>
  </conditionalFormatting>
  <conditionalFormatting sqref="I20">
    <cfRule type="containsText" dxfId="1" priority="196" operator="containsText" text="[PRC]">
      <formula>NOT(ISERROR(SEARCH(("[PRC]"),(I20))))</formula>
    </cfRule>
  </conditionalFormatting>
  <conditionalFormatting sqref="I14:J14 H16">
    <cfRule type="containsText" dxfId="0" priority="197" operator="containsText" text="ENG">
      <formula>NOT(ISERROR(SEARCH(("ENG"),(I14))))</formula>
    </cfRule>
  </conditionalFormatting>
  <conditionalFormatting sqref="H16">
    <cfRule type="containsText" dxfId="1" priority="198" operator="containsText" text="[MAR]">
      <formula>NOT(ISERROR(SEARCH(("[MAR]"),(H16))))</formula>
    </cfRule>
  </conditionalFormatting>
  <conditionalFormatting sqref="H16">
    <cfRule type="containsText" dxfId="1" priority="199" operator="containsText" text="[SKC]">
      <formula>NOT(ISERROR(SEARCH(("[SKC]"),(H16))))</formula>
    </cfRule>
  </conditionalFormatting>
  <conditionalFormatting sqref="I14:J14 H16">
    <cfRule type="containsText" dxfId="2" priority="200" operator="containsText" text="CHE-1262">
      <formula>NOT(ISERROR(SEARCH(("CHE-1262"),(I14))))</formula>
    </cfRule>
  </conditionalFormatting>
  <conditionalFormatting sqref="H16">
    <cfRule type="containsText" dxfId="1" priority="201" operator="containsText" text="[NIM]">
      <formula>NOT(ISERROR(SEARCH(("[NIM]"),(H16))))</formula>
    </cfRule>
  </conditionalFormatting>
  <conditionalFormatting sqref="H16">
    <cfRule type="containsText" dxfId="1" priority="202" operator="containsText" text="[GR]">
      <formula>NOT(ISERROR(SEARCH(("[GR]"),(H16))))</formula>
    </cfRule>
  </conditionalFormatting>
  <conditionalFormatting sqref="H16">
    <cfRule type="containsText" dxfId="3" priority="203" operator="containsText" text="BAN">
      <formula>NOT(ISERROR(SEARCH(("BAN"),(H16))))</formula>
    </cfRule>
  </conditionalFormatting>
  <conditionalFormatting sqref="H16">
    <cfRule type="containsText" dxfId="1" priority="204" operator="containsText" text="[BSH]">
      <formula>NOT(ISERROR(SEARCH(("[BSH]"),(H16))))</formula>
    </cfRule>
  </conditionalFormatting>
  <conditionalFormatting sqref="H16">
    <cfRule type="containsText" dxfId="1" priority="205" operator="containsText" text="[EH]">
      <formula>NOT(ISERROR(SEARCH(("[EH]"),(H16))))</formula>
    </cfRule>
  </conditionalFormatting>
  <conditionalFormatting sqref="H16">
    <cfRule type="containsText" dxfId="1" priority="206" operator="containsText" text="[RUM]">
      <formula>NOT(ISERROR(SEARCH(("[RUM]"),(H16))))</formula>
    </cfRule>
  </conditionalFormatting>
  <conditionalFormatting sqref="H16">
    <cfRule type="containsText" dxfId="3" priority="207" operator="containsText" text="[ECO]">
      <formula>NOT(ISERROR(SEARCH(("[ECO]"),(H16))))</formula>
    </cfRule>
  </conditionalFormatting>
  <conditionalFormatting sqref="H16">
    <cfRule type="containsText" dxfId="1" priority="208" operator="containsText" text="[MAH]">
      <formula>NOT(ISERROR(SEARCH(("[MAH]"),(H16))))</formula>
    </cfRule>
  </conditionalFormatting>
  <conditionalFormatting sqref="H16">
    <cfRule type="containsText" dxfId="1" priority="209" operator="containsText" text="[DD]">
      <formula>NOT(ISERROR(SEARCH(("[DD]"),(H16))))</formula>
    </cfRule>
  </conditionalFormatting>
  <conditionalFormatting sqref="H16">
    <cfRule type="containsText" dxfId="1" priority="210" operator="containsText" text="[JI]">
      <formula>NOT(ISERROR(SEARCH(("[JI]"),(H16))))</formula>
    </cfRule>
  </conditionalFormatting>
  <conditionalFormatting sqref="H16">
    <cfRule type="containsText" dxfId="1" priority="211" operator="containsText" text="[AIM]">
      <formula>NOT(ISERROR(SEARCH(("[AIM]"),(H16))))</formula>
    </cfRule>
  </conditionalFormatting>
  <conditionalFormatting sqref="E16">
    <cfRule type="containsText" dxfId="1" priority="212" operator="containsText" text="[MAH]">
      <formula>NOT(ISERROR(SEARCH(("[MAH]"),(E16))))</formula>
    </cfRule>
  </conditionalFormatting>
  <conditionalFormatting sqref="E16">
    <cfRule type="containsText" dxfId="3" priority="213" operator="containsText" text="ENG">
      <formula>NOT(ISERROR(SEARCH(("ENG"),(E16))))</formula>
    </cfRule>
  </conditionalFormatting>
  <conditionalFormatting sqref="E16">
    <cfRule type="containsText" dxfId="1" priority="214" operator="containsText" text="[MAR]">
      <formula>NOT(ISERROR(SEARCH(("[MAR]"),(E16))))</formula>
    </cfRule>
  </conditionalFormatting>
  <conditionalFormatting sqref="E16">
    <cfRule type="containsText" dxfId="1" priority="215" operator="containsText" text="[SKC]">
      <formula>NOT(ISERROR(SEARCH(("[SKC]"),(E16))))</formula>
    </cfRule>
  </conditionalFormatting>
  <conditionalFormatting sqref="E16">
    <cfRule type="containsText" dxfId="1" priority="216" operator="containsText" text="CHE-1262">
      <formula>NOT(ISERROR(SEARCH(("CHE-1262"),(E16))))</formula>
    </cfRule>
  </conditionalFormatting>
  <conditionalFormatting sqref="E16">
    <cfRule type="containsText" dxfId="1" priority="217" operator="containsText" text="[NIM]">
      <formula>NOT(ISERROR(SEARCH(("[NIM]"),(E16))))</formula>
    </cfRule>
  </conditionalFormatting>
  <conditionalFormatting sqref="E16">
    <cfRule type="containsText" dxfId="1" priority="218" operator="containsText" text="[GR]">
      <formula>NOT(ISERROR(SEARCH(("[GR]"),(E16))))</formula>
    </cfRule>
  </conditionalFormatting>
  <conditionalFormatting sqref="E16">
    <cfRule type="containsText" dxfId="3" priority="219" operator="containsText" text="BAN">
      <formula>NOT(ISERROR(SEARCH(("BAN"),(E16))))</formula>
    </cfRule>
  </conditionalFormatting>
  <conditionalFormatting sqref="E16">
    <cfRule type="containsText" dxfId="1" priority="220" operator="containsText" text="[BSH]">
      <formula>NOT(ISERROR(SEARCH(("[BSH]"),(E16))))</formula>
    </cfRule>
  </conditionalFormatting>
  <conditionalFormatting sqref="E16">
    <cfRule type="containsText" dxfId="1" priority="221" operator="containsText" text="[EH]">
      <formula>NOT(ISERROR(SEARCH(("[EH]"),(E16))))</formula>
    </cfRule>
  </conditionalFormatting>
  <conditionalFormatting sqref="E16">
    <cfRule type="containsText" dxfId="1" priority="222" operator="containsText" text="[RUM]">
      <formula>NOT(ISERROR(SEARCH(("[RUM]"),(E16))))</formula>
    </cfRule>
  </conditionalFormatting>
  <conditionalFormatting sqref="E16">
    <cfRule type="containsText" dxfId="3" priority="223" operator="containsText" text="[ECO]">
      <formula>NOT(ISERROR(SEARCH(("[ECO]"),(E16))))</formula>
    </cfRule>
  </conditionalFormatting>
  <conditionalFormatting sqref="E16">
    <cfRule type="containsText" dxfId="1" priority="224" operator="containsText" text="[MAH]">
      <formula>NOT(ISERROR(SEARCH(("[MAH]"),(E16))))</formula>
    </cfRule>
  </conditionalFormatting>
  <conditionalFormatting sqref="E16">
    <cfRule type="containsText" dxfId="1" priority="225" operator="containsText" text="[DD]">
      <formula>NOT(ISERROR(SEARCH(("[DD]"),(E16))))</formula>
    </cfRule>
  </conditionalFormatting>
  <conditionalFormatting sqref="E16">
    <cfRule type="containsText" dxfId="1" priority="226" operator="containsText" text="[JI]">
      <formula>NOT(ISERROR(SEARCH(("[JI]"),(E16))))</formula>
    </cfRule>
  </conditionalFormatting>
  <conditionalFormatting sqref="E16">
    <cfRule type="containsText" dxfId="1" priority="227" operator="containsText" text="[IFF]">
      <formula>NOT(ISERROR(SEARCH(("[IFF]"),(E16))))</formula>
    </cfRule>
  </conditionalFormatting>
  <conditionalFormatting sqref="E16">
    <cfRule type="containsText" dxfId="1" priority="228" operator="containsText" text="[NEW1]">
      <formula>NOT(ISERROR(SEARCH(("[NEW1]"),(E16))))</formula>
    </cfRule>
  </conditionalFormatting>
  <conditionalFormatting sqref="E16">
    <cfRule type="containsText" dxfId="1" priority="229" operator="containsText" text="[AIM]">
      <formula>NOT(ISERROR(SEARCH(("[AIM]"),(E16))))</formula>
    </cfRule>
  </conditionalFormatting>
  <conditionalFormatting sqref="F28">
    <cfRule type="containsText" dxfId="3" priority="230" operator="containsText" text="ENG">
      <formula>NOT(ISERROR(SEARCH(("ENG"),(F28))))</formula>
    </cfRule>
  </conditionalFormatting>
  <conditionalFormatting sqref="F28">
    <cfRule type="containsText" dxfId="1" priority="231" operator="containsText" text="[MAR]">
      <formula>NOT(ISERROR(SEARCH(("[MAR]"),(F28))))</formula>
    </cfRule>
  </conditionalFormatting>
  <conditionalFormatting sqref="F28">
    <cfRule type="containsText" dxfId="1" priority="232" operator="containsText" text="[SKC]">
      <formula>NOT(ISERROR(SEARCH(("[SKC]"),(F28))))</formula>
    </cfRule>
  </conditionalFormatting>
  <conditionalFormatting sqref="F28">
    <cfRule type="containsText" dxfId="1" priority="233" operator="containsText" text="CHE-1262">
      <formula>NOT(ISERROR(SEARCH(("CHE-1262"),(F28))))</formula>
    </cfRule>
  </conditionalFormatting>
  <conditionalFormatting sqref="F28">
    <cfRule type="containsText" dxfId="1" priority="234" operator="containsText" text="[NIM]">
      <formula>NOT(ISERROR(SEARCH(("[NIM]"),(F28))))</formula>
    </cfRule>
  </conditionalFormatting>
  <conditionalFormatting sqref="F28">
    <cfRule type="containsText" dxfId="2" priority="235" operator="containsText" text="[GR]">
      <formula>NOT(ISERROR(SEARCH(("[GR]"),(F28))))</formula>
    </cfRule>
  </conditionalFormatting>
  <conditionalFormatting sqref="F28">
    <cfRule type="containsText" dxfId="3" priority="236" operator="containsText" text="BAN">
      <formula>NOT(ISERROR(SEARCH(("BAN"),(F28))))</formula>
    </cfRule>
  </conditionalFormatting>
  <conditionalFormatting sqref="F28">
    <cfRule type="containsText" dxfId="1" priority="237" operator="containsText" text="[BSH]">
      <formula>NOT(ISERROR(SEARCH(("[BSH]"),(F28))))</formula>
    </cfRule>
  </conditionalFormatting>
  <conditionalFormatting sqref="F28">
    <cfRule type="containsText" dxfId="1" priority="238" operator="containsText" text="[EH]">
      <formula>NOT(ISERROR(SEARCH(("[EH]"),(F28))))</formula>
    </cfRule>
  </conditionalFormatting>
  <conditionalFormatting sqref="F28">
    <cfRule type="containsText" dxfId="1" priority="239" operator="containsText" text="[RUM]">
      <formula>NOT(ISERROR(SEARCH(("[RUM]"),(F28))))</formula>
    </cfRule>
  </conditionalFormatting>
  <conditionalFormatting sqref="F28">
    <cfRule type="containsText" dxfId="3" priority="240" operator="containsText" text="[ECO]">
      <formula>NOT(ISERROR(SEARCH(("[ECO]"),(F28))))</formula>
    </cfRule>
  </conditionalFormatting>
  <conditionalFormatting sqref="F28">
    <cfRule type="containsText" dxfId="1" priority="241" operator="containsText" text="[MAH]">
      <formula>NOT(ISERROR(SEARCH(("[MAH]"),(F28))))</formula>
    </cfRule>
  </conditionalFormatting>
  <conditionalFormatting sqref="F28">
    <cfRule type="containsText" dxfId="1" priority="242" operator="containsText" text="[DD]">
      <formula>NOT(ISERROR(SEARCH(("[DD]"),(F28))))</formula>
    </cfRule>
  </conditionalFormatting>
  <conditionalFormatting sqref="F28">
    <cfRule type="containsText" dxfId="1" priority="243" operator="containsText" text="[JI]">
      <formula>NOT(ISERROR(SEARCH(("[JI]"),(F28))))</formula>
    </cfRule>
  </conditionalFormatting>
  <conditionalFormatting sqref="F28">
    <cfRule type="containsText" dxfId="1" priority="244" operator="containsText" text="[AU]">
      <formula>NOT(ISERROR(SEARCH(("[AU]"),(F28))))</formula>
    </cfRule>
  </conditionalFormatting>
  <conditionalFormatting sqref="F28">
    <cfRule type="containsText" dxfId="4" priority="245" operator="containsText" text="[NEW1]">
      <formula>NOT(ISERROR(SEARCH(("[NEW1]"),(F28))))</formula>
    </cfRule>
  </conditionalFormatting>
  <conditionalFormatting sqref="F28">
    <cfRule type="containsText" dxfId="1" priority="246" operator="containsText" text="[NIS]">
      <formula>NOT(ISERROR(SEARCH(("[NIS]"),(F28))))</formula>
    </cfRule>
  </conditionalFormatting>
  <conditionalFormatting sqref="F28">
    <cfRule type="containsText" dxfId="1" priority="247" operator="containsText" text="[AIM]">
      <formula>NOT(ISERROR(SEARCH(("[AIM]"),(F28))))</formula>
    </cfRule>
  </conditionalFormatting>
  <conditionalFormatting sqref="H18 E20">
    <cfRule type="containsText" dxfId="3" priority="248" operator="containsText" text="ENG">
      <formula>NOT(ISERROR(SEARCH(("ENG"),(H18))))</formula>
    </cfRule>
  </conditionalFormatting>
  <conditionalFormatting sqref="H18 E20">
    <cfRule type="containsText" dxfId="1" priority="249" operator="containsText" text="[MAR]">
      <formula>NOT(ISERROR(SEARCH(("[MAR]"),(H18))))</formula>
    </cfRule>
  </conditionalFormatting>
  <conditionalFormatting sqref="H18 E20">
    <cfRule type="containsText" dxfId="1" priority="250" operator="containsText" text="[SKC]">
      <formula>NOT(ISERROR(SEARCH(("[SKC]"),(H18))))</formula>
    </cfRule>
  </conditionalFormatting>
  <conditionalFormatting sqref="H18 E20">
    <cfRule type="containsText" dxfId="1" priority="251" operator="containsText" text="CHE-1262">
      <formula>NOT(ISERROR(SEARCH(("CHE-1262"),(H18))))</formula>
    </cfRule>
  </conditionalFormatting>
  <conditionalFormatting sqref="H18 E20">
    <cfRule type="containsText" dxfId="1" priority="252" operator="containsText" text="[NIM]">
      <formula>NOT(ISERROR(SEARCH(("[NIM]"),(H18))))</formula>
    </cfRule>
  </conditionalFormatting>
  <conditionalFormatting sqref="H18 E20">
    <cfRule type="containsText" dxfId="1" priority="253" operator="containsText" text="[GR]">
      <formula>NOT(ISERROR(SEARCH(("[GR]"),(H18))))</formula>
    </cfRule>
  </conditionalFormatting>
  <conditionalFormatting sqref="H18 E20">
    <cfRule type="containsText" dxfId="3" priority="254" operator="containsText" text="BAN">
      <formula>NOT(ISERROR(SEARCH(("BAN"),(H18))))</formula>
    </cfRule>
  </conditionalFormatting>
  <conditionalFormatting sqref="H18 E20">
    <cfRule type="containsText" dxfId="1" priority="255" operator="containsText" text="[BSH]">
      <formula>NOT(ISERROR(SEARCH(("[BSH]"),(H18))))</formula>
    </cfRule>
  </conditionalFormatting>
  <conditionalFormatting sqref="H18 E20">
    <cfRule type="containsText" dxfId="1" priority="256" operator="containsText" text="[EH]">
      <formula>NOT(ISERROR(SEARCH(("[EH]"),(H18))))</formula>
    </cfRule>
  </conditionalFormatting>
  <conditionalFormatting sqref="H18 E20">
    <cfRule type="containsText" dxfId="1" priority="257" operator="containsText" text="[RUM]">
      <formula>NOT(ISERROR(SEARCH(("[RUM]"),(H18))))</formula>
    </cfRule>
  </conditionalFormatting>
  <conditionalFormatting sqref="H18 E20">
    <cfRule type="containsText" dxfId="3" priority="258" operator="containsText" text="[ECO]">
      <formula>NOT(ISERROR(SEARCH(("[ECO]"),(H18))))</formula>
    </cfRule>
  </conditionalFormatting>
  <conditionalFormatting sqref="H18 E20">
    <cfRule type="containsText" dxfId="1" priority="259" operator="containsText" text="[MAH]">
      <formula>NOT(ISERROR(SEARCH(("[MAH]"),(H18))))</formula>
    </cfRule>
  </conditionalFormatting>
  <conditionalFormatting sqref="H18 E20">
    <cfRule type="containsText" dxfId="1" priority="260" operator="containsText" text="[DD]">
      <formula>NOT(ISERROR(SEARCH(("[DD]"),(H18))))</formula>
    </cfRule>
  </conditionalFormatting>
  <conditionalFormatting sqref="H18 E20">
    <cfRule type="containsText" dxfId="1" priority="261" operator="containsText" text="[JI]">
      <formula>NOT(ISERROR(SEARCH(("[JI]"),(H18))))</formula>
    </cfRule>
  </conditionalFormatting>
  <conditionalFormatting sqref="H18 E20">
    <cfRule type="containsText" dxfId="1" priority="262" operator="containsText" text="[IFF]">
      <formula>NOT(ISERROR(SEARCH(("[IFF]"),(H18))))</formula>
    </cfRule>
  </conditionalFormatting>
  <conditionalFormatting sqref="H18 E20">
    <cfRule type="containsText" dxfId="1" priority="263" operator="containsText" text="[NEW1]">
      <formula>NOT(ISERROR(SEARCH(("[NEW1]"),(H18))))</formula>
    </cfRule>
  </conditionalFormatting>
  <conditionalFormatting sqref="H18 E20">
    <cfRule type="containsText" dxfId="1" priority="264" operator="containsText" text="[AIM]">
      <formula>NOT(ISERROR(SEARCH(("[AIM]"),(H18))))</formula>
    </cfRule>
  </conditionalFormatting>
  <conditionalFormatting sqref="H18 E20">
    <cfRule type="containsText" dxfId="1" priority="265" operator="containsText" text="[MAH]">
      <formula>NOT(ISERROR(SEARCH(("[MAH]"),(H18))))</formula>
    </cfRule>
  </conditionalFormatting>
  <conditionalFormatting sqref="D38">
    <cfRule type="containsText" dxfId="1" priority="266" operator="containsText" text="[MAH]">
      <formula>NOT(ISERROR(SEARCH(("[MAH]"),(D38))))</formula>
    </cfRule>
  </conditionalFormatting>
  <conditionalFormatting sqref="D38">
    <cfRule type="containsText" dxfId="3" priority="267" operator="containsText" text="ENG">
      <formula>NOT(ISERROR(SEARCH(("ENG"),(D38))))</formula>
    </cfRule>
  </conditionalFormatting>
  <conditionalFormatting sqref="D38">
    <cfRule type="containsText" dxfId="1" priority="268" operator="containsText" text="[MAR]">
      <formula>NOT(ISERROR(SEARCH(("[MAR]"),(D38))))</formula>
    </cfRule>
  </conditionalFormatting>
  <conditionalFormatting sqref="D38">
    <cfRule type="containsText" dxfId="1" priority="269" operator="containsText" text="[SKC]">
      <formula>NOT(ISERROR(SEARCH(("[SKC]"),(D38))))</formula>
    </cfRule>
  </conditionalFormatting>
  <conditionalFormatting sqref="D38">
    <cfRule type="containsText" dxfId="1" priority="270" operator="containsText" text="CHE-1262">
      <formula>NOT(ISERROR(SEARCH(("CHE-1262"),(D38))))</formula>
    </cfRule>
  </conditionalFormatting>
  <conditionalFormatting sqref="D38">
    <cfRule type="containsText" dxfId="1" priority="271" operator="containsText" text="[NIM]">
      <formula>NOT(ISERROR(SEARCH(("[NIM]"),(D38))))</formula>
    </cfRule>
  </conditionalFormatting>
  <conditionalFormatting sqref="D38">
    <cfRule type="containsText" dxfId="1" priority="272" operator="containsText" text="[GR]">
      <formula>NOT(ISERROR(SEARCH(("[GR]"),(D38))))</formula>
    </cfRule>
  </conditionalFormatting>
  <conditionalFormatting sqref="D38">
    <cfRule type="containsText" dxfId="3" priority="273" operator="containsText" text="BAN">
      <formula>NOT(ISERROR(SEARCH(("BAN"),(D38))))</formula>
    </cfRule>
  </conditionalFormatting>
  <conditionalFormatting sqref="D38">
    <cfRule type="containsText" dxfId="1" priority="274" operator="containsText" text="[BSH]">
      <formula>NOT(ISERROR(SEARCH(("[BSH]"),(D38))))</formula>
    </cfRule>
  </conditionalFormatting>
  <conditionalFormatting sqref="D38">
    <cfRule type="containsText" dxfId="1" priority="275" operator="containsText" text="[EH]">
      <formula>NOT(ISERROR(SEARCH(("[EH]"),(D38))))</formula>
    </cfRule>
  </conditionalFormatting>
  <conditionalFormatting sqref="D38">
    <cfRule type="containsText" dxfId="1" priority="276" operator="containsText" text="[RUM]">
      <formula>NOT(ISERROR(SEARCH(("[RUM]"),(D38))))</formula>
    </cfRule>
  </conditionalFormatting>
  <conditionalFormatting sqref="D38">
    <cfRule type="containsText" dxfId="3" priority="277" operator="containsText" text="[ECO]">
      <formula>NOT(ISERROR(SEARCH(("[ECO]"),(D38))))</formula>
    </cfRule>
  </conditionalFormatting>
  <conditionalFormatting sqref="D38">
    <cfRule type="containsText" dxfId="1" priority="278" operator="containsText" text="[MAH]">
      <formula>NOT(ISERROR(SEARCH(("[MAH]"),(D38))))</formula>
    </cfRule>
  </conditionalFormatting>
  <conditionalFormatting sqref="D38">
    <cfRule type="containsText" dxfId="1" priority="279" operator="containsText" text="[DD]">
      <formula>NOT(ISERROR(SEARCH(("[DD]"),(D38))))</formula>
    </cfRule>
  </conditionalFormatting>
  <conditionalFormatting sqref="D38">
    <cfRule type="containsText" dxfId="1" priority="280" operator="containsText" text="[JI]">
      <formula>NOT(ISERROR(SEARCH(("[JI]"),(D38))))</formula>
    </cfRule>
  </conditionalFormatting>
  <conditionalFormatting sqref="D38">
    <cfRule type="containsText" dxfId="1" priority="281" operator="containsText" text="[IFF]">
      <formula>NOT(ISERROR(SEARCH(("[IFF]"),(D38))))</formula>
    </cfRule>
  </conditionalFormatting>
  <conditionalFormatting sqref="D38">
    <cfRule type="containsText" dxfId="1" priority="282" operator="containsText" text="[NEW1]">
      <formula>NOT(ISERROR(SEARCH(("[NEW1]"),(D38))))</formula>
    </cfRule>
  </conditionalFormatting>
  <conditionalFormatting sqref="D38">
    <cfRule type="containsText" dxfId="1" priority="283" operator="containsText" text="[AIM]">
      <formula>NOT(ISERROR(SEARCH(("[AIM]"),(D38))))</formula>
    </cfRule>
  </conditionalFormatting>
  <conditionalFormatting sqref="I34">
    <cfRule type="containsText" dxfId="3" priority="284" operator="containsText" text="ENG">
      <formula>NOT(ISERROR(SEARCH(("ENG"),(I34))))</formula>
    </cfRule>
  </conditionalFormatting>
  <conditionalFormatting sqref="I34">
    <cfRule type="containsText" dxfId="1" priority="285" operator="containsText" text="CHE-1262">
      <formula>NOT(ISERROR(SEARCH(("CHE-1262"),(I34))))</formula>
    </cfRule>
  </conditionalFormatting>
  <conditionalFormatting sqref="I34">
    <cfRule type="containsText" dxfId="2" priority="286" operator="containsText" text="[GR]">
      <formula>NOT(ISERROR(SEARCH(("[GR]"),(I34))))</formula>
    </cfRule>
  </conditionalFormatting>
  <conditionalFormatting sqref="I34">
    <cfRule type="containsText" dxfId="1" priority="287" operator="containsText" text="[AU]">
      <formula>NOT(ISERROR(SEARCH(("[AU]"),(I34))))</formula>
    </cfRule>
  </conditionalFormatting>
  <conditionalFormatting sqref="I34">
    <cfRule type="containsText" dxfId="1" priority="288" operator="containsText" text="[NIS]">
      <formula>NOT(ISERROR(SEARCH(("[NIS]"),(I34))))</formula>
    </cfRule>
  </conditionalFormatting>
  <conditionalFormatting sqref="I34">
    <cfRule type="containsText" dxfId="4" priority="289" operator="containsText" text="[NEW1]">
      <formula>NOT(ISERROR(SEARCH(("[NEW1]"),(I34))))</formula>
    </cfRule>
  </conditionalFormatting>
  <conditionalFormatting sqref="I34">
    <cfRule type="containsText" dxfId="1" priority="290" operator="containsText" text="[MAR]">
      <formula>NOT(ISERROR(SEARCH(("[MAR]"),(I34))))</formula>
    </cfRule>
  </conditionalFormatting>
  <conditionalFormatting sqref="I34">
    <cfRule type="containsText" dxfId="1" priority="291" operator="containsText" text="[SKC]">
      <formula>NOT(ISERROR(SEARCH(("[SKC]"),(I34))))</formula>
    </cfRule>
  </conditionalFormatting>
  <conditionalFormatting sqref="I34">
    <cfRule type="containsText" dxfId="1" priority="292" operator="containsText" text="[NIM]">
      <formula>NOT(ISERROR(SEARCH(("[NIM]"),(I34))))</formula>
    </cfRule>
  </conditionalFormatting>
  <conditionalFormatting sqref="I34">
    <cfRule type="containsText" dxfId="3" priority="293" operator="containsText" text="BAN">
      <formula>NOT(ISERROR(SEARCH(("BAN"),(I34))))</formula>
    </cfRule>
  </conditionalFormatting>
  <conditionalFormatting sqref="I34">
    <cfRule type="containsText" dxfId="1" priority="294" operator="containsText" text="[BSH]">
      <formula>NOT(ISERROR(SEARCH(("[BSH]"),(I34))))</formula>
    </cfRule>
  </conditionalFormatting>
  <conditionalFormatting sqref="I34">
    <cfRule type="containsText" dxfId="1" priority="295" operator="containsText" text="[EH]">
      <formula>NOT(ISERROR(SEARCH(("[EH]"),(I34))))</formula>
    </cfRule>
  </conditionalFormatting>
  <conditionalFormatting sqref="I34">
    <cfRule type="containsText" dxfId="1" priority="296" operator="containsText" text="[RUM]">
      <formula>NOT(ISERROR(SEARCH(("[RUM]"),(I34))))</formula>
    </cfRule>
  </conditionalFormatting>
  <conditionalFormatting sqref="I34">
    <cfRule type="containsText" dxfId="3" priority="297" operator="containsText" text="[ECO]">
      <formula>NOT(ISERROR(SEARCH(("[ECO]"),(I34))))</formula>
    </cfRule>
  </conditionalFormatting>
  <conditionalFormatting sqref="I34">
    <cfRule type="containsText" dxfId="1" priority="298" operator="containsText" text="[MAH]">
      <formula>NOT(ISERROR(SEARCH(("[MAH]"),(I34))))</formula>
    </cfRule>
  </conditionalFormatting>
  <conditionalFormatting sqref="I34">
    <cfRule type="containsText" dxfId="1" priority="299" operator="containsText" text="[DD]">
      <formula>NOT(ISERROR(SEARCH(("[DD]"),(I34))))</formula>
    </cfRule>
  </conditionalFormatting>
  <conditionalFormatting sqref="I34">
    <cfRule type="containsText" dxfId="1" priority="300" operator="containsText" text="[JI]">
      <formula>NOT(ISERROR(SEARCH(("[JI]"),(I34))))</formula>
    </cfRule>
  </conditionalFormatting>
  <conditionalFormatting sqref="I34">
    <cfRule type="containsText" dxfId="1" priority="301" operator="containsText" text="[AIM]">
      <formula>NOT(ISERROR(SEARCH(("[AIM]"),(I34))))</formula>
    </cfRule>
  </conditionalFormatting>
  <conditionalFormatting sqref="I34">
    <cfRule type="containsText" dxfId="0" priority="302" operator="containsText" text="ENG">
      <formula>NOT(ISERROR(SEARCH(("ENG"),(I34))))</formula>
    </cfRule>
  </conditionalFormatting>
  <conditionalFormatting sqref="I34">
    <cfRule type="containsText" dxfId="2" priority="303" operator="containsText" text="CHE-1262">
      <formula>NOT(ISERROR(SEARCH(("CHE-1262"),(I34))))</formula>
    </cfRule>
  </conditionalFormatting>
  <conditionalFormatting sqref="I34">
    <cfRule type="containsText" dxfId="1" priority="304" operator="containsText" text="[GR]">
      <formula>NOT(ISERROR(SEARCH(("[GR]"),(I34))))</formula>
    </cfRule>
  </conditionalFormatting>
  <conditionalFormatting sqref="E31 H33">
    <cfRule type="containsText" dxfId="0" priority="305" operator="containsText" text="ENG">
      <formula>NOT(ISERROR(SEARCH(("ENG"),(E31))))</formula>
    </cfRule>
  </conditionalFormatting>
  <conditionalFormatting sqref="E31 H33">
    <cfRule type="containsText" dxfId="2" priority="306" operator="containsText" text="CHE-1262">
      <formula>NOT(ISERROR(SEARCH(("CHE-1262"),(E31))))</formula>
    </cfRule>
  </conditionalFormatting>
  <conditionalFormatting sqref="E31 H33">
    <cfRule type="containsText" dxfId="1" priority="307" operator="containsText" text="[MAR]">
      <formula>NOT(ISERROR(SEARCH(("[MAR]"),(E31))))</formula>
    </cfRule>
  </conditionalFormatting>
  <conditionalFormatting sqref="E31 H33">
    <cfRule type="containsText" dxfId="1" priority="308" operator="containsText" text="[SKC]">
      <formula>NOT(ISERROR(SEARCH(("[SKC]"),(E31))))</formula>
    </cfRule>
  </conditionalFormatting>
  <conditionalFormatting sqref="E31 H33">
    <cfRule type="containsText" dxfId="1" priority="309" operator="containsText" text="[NIM]">
      <formula>NOT(ISERROR(SEARCH(("[NIM]"),(E31))))</formula>
    </cfRule>
  </conditionalFormatting>
  <conditionalFormatting sqref="E31 H33">
    <cfRule type="containsText" dxfId="1" priority="310" operator="containsText" text="[GR]">
      <formula>NOT(ISERROR(SEARCH(("[GR]"),(E31))))</formula>
    </cfRule>
  </conditionalFormatting>
  <conditionalFormatting sqref="E31 H33">
    <cfRule type="containsText" dxfId="3" priority="311" operator="containsText" text="BAN">
      <formula>NOT(ISERROR(SEARCH(("BAN"),(E31))))</formula>
    </cfRule>
  </conditionalFormatting>
  <conditionalFormatting sqref="E31 H33">
    <cfRule type="containsText" dxfId="1" priority="312" operator="containsText" text="[BSH]">
      <formula>NOT(ISERROR(SEARCH(("[BSH]"),(E31))))</formula>
    </cfRule>
  </conditionalFormatting>
  <conditionalFormatting sqref="E31 H33">
    <cfRule type="containsText" dxfId="1" priority="313" operator="containsText" text="[EH]">
      <formula>NOT(ISERROR(SEARCH(("[EH]"),(E31))))</formula>
    </cfRule>
  </conditionalFormatting>
  <conditionalFormatting sqref="E31 H33">
    <cfRule type="containsText" dxfId="1" priority="314" operator="containsText" text="[RUM]">
      <formula>NOT(ISERROR(SEARCH(("[RUM]"),(E31))))</formula>
    </cfRule>
  </conditionalFormatting>
  <conditionalFormatting sqref="E31 H33">
    <cfRule type="containsText" dxfId="3" priority="315" operator="containsText" text="[ECO]">
      <formula>NOT(ISERROR(SEARCH(("[ECO]"),(E31))))</formula>
    </cfRule>
  </conditionalFormatting>
  <conditionalFormatting sqref="E31 H33">
    <cfRule type="containsText" dxfId="1" priority="316" operator="containsText" text="[MAH]">
      <formula>NOT(ISERROR(SEARCH(("[MAH]"),(E31))))</formula>
    </cfRule>
  </conditionalFormatting>
  <conditionalFormatting sqref="E31 H33">
    <cfRule type="containsText" dxfId="1" priority="317" operator="containsText" text="[DD]">
      <formula>NOT(ISERROR(SEARCH(("[DD]"),(E31))))</formula>
    </cfRule>
  </conditionalFormatting>
  <conditionalFormatting sqref="E31 H33">
    <cfRule type="containsText" dxfId="1" priority="318" operator="containsText" text="[JI]">
      <formula>NOT(ISERROR(SEARCH(("[JI]"),(E31))))</formula>
    </cfRule>
  </conditionalFormatting>
  <conditionalFormatting sqref="E31 H33">
    <cfRule type="containsText" dxfId="1" priority="319" operator="containsText" text="[AIM]">
      <formula>NOT(ISERROR(SEARCH(("[AIM]"),(E31))))</formula>
    </cfRule>
  </conditionalFormatting>
  <conditionalFormatting sqref="E29">
    <cfRule type="containsText" dxfId="0" priority="320" operator="containsText" text="ENG">
      <formula>NOT(ISERROR(SEARCH(("ENG"),(E29))))</formula>
    </cfRule>
  </conditionalFormatting>
  <conditionalFormatting sqref="E29">
    <cfRule type="containsText" dxfId="1" priority="321" operator="containsText" text="[MAR]">
      <formula>NOT(ISERROR(SEARCH(("[MAR]"),(E29))))</formula>
    </cfRule>
  </conditionalFormatting>
  <conditionalFormatting sqref="E29">
    <cfRule type="containsText" dxfId="1" priority="322" operator="containsText" text="[SKC]">
      <formula>NOT(ISERROR(SEARCH(("[SKC]"),(E29))))</formula>
    </cfRule>
  </conditionalFormatting>
  <conditionalFormatting sqref="E29">
    <cfRule type="containsText" dxfId="2" priority="323" operator="containsText" text="CHE-1262">
      <formula>NOT(ISERROR(SEARCH(("CHE-1262"),(E29))))</formula>
    </cfRule>
  </conditionalFormatting>
  <conditionalFormatting sqref="E29">
    <cfRule type="containsText" dxfId="1" priority="324" operator="containsText" text="[NIM]">
      <formula>NOT(ISERROR(SEARCH(("[NIM]"),(E29))))</formula>
    </cfRule>
  </conditionalFormatting>
  <conditionalFormatting sqref="E29">
    <cfRule type="containsText" dxfId="1" priority="325" operator="containsText" text="[GR]">
      <formula>NOT(ISERROR(SEARCH(("[GR]"),(E29))))</formula>
    </cfRule>
  </conditionalFormatting>
  <conditionalFormatting sqref="E29">
    <cfRule type="containsText" dxfId="3" priority="326" operator="containsText" text="BAN">
      <formula>NOT(ISERROR(SEARCH(("BAN"),(E29))))</formula>
    </cfRule>
  </conditionalFormatting>
  <conditionalFormatting sqref="E29">
    <cfRule type="containsText" dxfId="1" priority="327" operator="containsText" text="[BSH]">
      <formula>NOT(ISERROR(SEARCH(("[BSH]"),(E29))))</formula>
    </cfRule>
  </conditionalFormatting>
  <conditionalFormatting sqref="E29">
    <cfRule type="containsText" dxfId="1" priority="328" operator="containsText" text="[EH]">
      <formula>NOT(ISERROR(SEARCH(("[EH]"),(E29))))</formula>
    </cfRule>
  </conditionalFormatting>
  <conditionalFormatting sqref="E29">
    <cfRule type="containsText" dxfId="1" priority="329" operator="containsText" text="[RUM]">
      <formula>NOT(ISERROR(SEARCH(("[RUM]"),(E29))))</formula>
    </cfRule>
  </conditionalFormatting>
  <conditionalFormatting sqref="E29">
    <cfRule type="containsText" dxfId="3" priority="330" operator="containsText" text="[ECO]">
      <formula>NOT(ISERROR(SEARCH(("[ECO]"),(E29))))</formula>
    </cfRule>
  </conditionalFormatting>
  <conditionalFormatting sqref="E29">
    <cfRule type="containsText" dxfId="1" priority="331" operator="containsText" text="[MAH]">
      <formula>NOT(ISERROR(SEARCH(("[MAH]"),(E29))))</formula>
    </cfRule>
  </conditionalFormatting>
  <conditionalFormatting sqref="E29">
    <cfRule type="containsText" dxfId="1" priority="332" operator="containsText" text="[DD]">
      <formula>NOT(ISERROR(SEARCH(("[DD]"),(E29))))</formula>
    </cfRule>
  </conditionalFormatting>
  <conditionalFormatting sqref="E29">
    <cfRule type="containsText" dxfId="1" priority="333" operator="containsText" text="[JI]">
      <formula>NOT(ISERROR(SEARCH(("[JI]"),(E29))))</formula>
    </cfRule>
  </conditionalFormatting>
  <conditionalFormatting sqref="E29">
    <cfRule type="containsText" dxfId="1" priority="334" operator="containsText" text="[NEW1]">
      <formula>NOT(ISERROR(SEARCH(("[NEW1]"),(E29))))</formula>
    </cfRule>
  </conditionalFormatting>
  <conditionalFormatting sqref="E29">
    <cfRule type="containsText" dxfId="1" priority="335" operator="containsText" text="[AIM]">
      <formula>NOT(ISERROR(SEARCH(("[AIM]"),(E29))))</formula>
    </cfRule>
  </conditionalFormatting>
  <conditionalFormatting sqref="I37">
    <cfRule type="containsText" dxfId="1" priority="336" operator="containsText" text="[NIS]">
      <formula>NOT(ISERROR(SEARCH(("[NIS]"),(I37))))</formula>
    </cfRule>
  </conditionalFormatting>
  <conditionalFormatting sqref="I37:J37">
    <cfRule type="containsText" dxfId="1" priority="337" operator="containsText" text="[AU]">
      <formula>NOT(ISERROR(SEARCH(("[AU]"),(I37))))</formula>
    </cfRule>
  </conditionalFormatting>
  <conditionalFormatting sqref="I6 I37:J37">
    <cfRule type="containsText" dxfId="2" priority="338" operator="containsText" text="[GR]">
      <formula>NOT(ISERROR(SEARCH(("[GR]"),(I6))))</formula>
    </cfRule>
  </conditionalFormatting>
  <conditionalFormatting sqref="I22">
    <cfRule type="containsText" dxfId="4" priority="339" operator="containsText" text="[PRC]">
      <formula>NOT(ISERROR(SEARCH(("[PRC]"),(I22))))</formula>
    </cfRule>
  </conditionalFormatting>
  <conditionalFormatting sqref="I22">
    <cfRule type="containsText" dxfId="4" priority="340" operator="containsText" text="[FNN]">
      <formula>NOT(ISERROR(SEARCH(("[FNN]"),(I22))))</formula>
    </cfRule>
  </conditionalFormatting>
  <conditionalFormatting sqref="I22">
    <cfRule type="containsText" dxfId="4" priority="341" operator="containsText" text="[JC]">
      <formula>NOT(ISERROR(SEARCH(("[JC]"),(I22))))</formula>
    </cfRule>
  </conditionalFormatting>
  <conditionalFormatting sqref="I22">
    <cfRule type="containsText" dxfId="4" priority="342" operator="containsText" text="[AIM]">
      <formula>NOT(ISERROR(SEARCH(("[AIM]"),(I22))))</formula>
    </cfRule>
  </conditionalFormatting>
  <conditionalFormatting sqref="I22">
    <cfRule type="containsText" dxfId="4" priority="343" operator="containsText" text="[NIS]">
      <formula>NOT(ISERROR(SEARCH(("[NIS]"),(I22))))</formula>
    </cfRule>
  </conditionalFormatting>
  <conditionalFormatting sqref="I22">
    <cfRule type="containsText" dxfId="4" priority="344" operator="containsText" text="[DMA]">
      <formula>NOT(ISERROR(SEARCH(("[DMA]"),(I22))))</formula>
    </cfRule>
  </conditionalFormatting>
  <conditionalFormatting sqref="I22">
    <cfRule type="containsText" dxfId="4" priority="345" operator="containsText" text="[MKS]">
      <formula>NOT(ISERROR(SEARCH(("[MKS]"),(I22))))</formula>
    </cfRule>
  </conditionalFormatting>
  <conditionalFormatting sqref="I6 I22 I37:J37">
    <cfRule type="containsText" dxfId="4" priority="346" operator="containsText" text="[NEW1]">
      <formula>NOT(ISERROR(SEARCH(("[NEW1]"),(I6))))</formula>
    </cfRule>
  </conditionalFormatting>
  <conditionalFormatting sqref="I22">
    <cfRule type="containsText" dxfId="4" priority="347" operator="containsText" text="[AT]">
      <formula>NOT(ISERROR(SEARCH(("[AT]"),(I22))))</formula>
    </cfRule>
  </conditionalFormatting>
  <conditionalFormatting sqref="I22">
    <cfRule type="containsText" dxfId="4" priority="348" operator="containsText" text="[IFF]">
      <formula>NOT(ISERROR(SEARCH(("[IFF]"),(I22))))</formula>
    </cfRule>
  </conditionalFormatting>
  <conditionalFormatting sqref="I22">
    <cfRule type="containsText" dxfId="4" priority="349" operator="containsText" text="[AU]">
      <formula>NOT(ISERROR(SEARCH(("[AU]"),(I22))))</formula>
    </cfRule>
  </conditionalFormatting>
  <conditionalFormatting sqref="I22">
    <cfRule type="containsText" dxfId="4" priority="350" operator="containsText" text="[KIM]">
      <formula>NOT(ISERROR(SEARCH(("[KIM]"),(I22))))</formula>
    </cfRule>
  </conditionalFormatting>
  <conditionalFormatting sqref="I22">
    <cfRule type="containsText" dxfId="4" priority="351" operator="containsText" text="[JI]">
      <formula>NOT(ISERROR(SEARCH(("[JI]"),(I22))))</formula>
    </cfRule>
  </conditionalFormatting>
  <conditionalFormatting sqref="I22">
    <cfRule type="containsText" dxfId="4" priority="352" operator="containsText" text="[DD]">
      <formula>NOT(ISERROR(SEARCH(("[DD]"),(I22))))</formula>
    </cfRule>
  </conditionalFormatting>
  <conditionalFormatting sqref="I22">
    <cfRule type="containsText" dxfId="4" priority="353" operator="containsText" text="[MAH]">
      <formula>NOT(ISERROR(SEARCH(("[MAH]"),(I22))))</formula>
    </cfRule>
  </conditionalFormatting>
  <conditionalFormatting sqref="I22">
    <cfRule type="containsText" dxfId="4" priority="354" operator="containsText" text="[ECO]">
      <formula>NOT(ISERROR(SEARCH(("[ECO]"),(I22))))</formula>
    </cfRule>
  </conditionalFormatting>
  <conditionalFormatting sqref="I22">
    <cfRule type="containsText" dxfId="4" priority="355" operator="containsText" text="[RUM]">
      <formula>NOT(ISERROR(SEARCH(("[RUM]"),(I22))))</formula>
    </cfRule>
  </conditionalFormatting>
  <conditionalFormatting sqref="I22">
    <cfRule type="containsText" dxfId="4" priority="356" operator="containsText" text="[EH]">
      <formula>NOT(ISERROR(SEARCH(("[EH]"),(I22))))</formula>
    </cfRule>
  </conditionalFormatting>
  <conditionalFormatting sqref="I22">
    <cfRule type="containsText" dxfId="4" priority="357" operator="containsText" text="[BSH]">
      <formula>NOT(ISERROR(SEARCH(("[BSH]"),(I22))))</formula>
    </cfRule>
  </conditionalFormatting>
  <conditionalFormatting sqref="I22">
    <cfRule type="containsText" dxfId="4" priority="358" operator="containsText" text="BAN">
      <formula>NOT(ISERROR(SEARCH(("BAN"),(I22))))</formula>
    </cfRule>
  </conditionalFormatting>
  <conditionalFormatting sqref="I22">
    <cfRule type="containsText" dxfId="4" priority="359" operator="containsText" text="[GR]">
      <formula>NOT(ISERROR(SEARCH(("[GR]"),(I22))))</formula>
    </cfRule>
  </conditionalFormatting>
  <conditionalFormatting sqref="I22">
    <cfRule type="containsText" dxfId="4" priority="360" operator="containsText" text="[NIM]">
      <formula>NOT(ISERROR(SEARCH(("[NIM]"),(I22))))</formula>
    </cfRule>
  </conditionalFormatting>
  <conditionalFormatting sqref="I22">
    <cfRule type="containsText" dxfId="4" priority="361" operator="containsText" text="CHE-1262">
      <formula>NOT(ISERROR(SEARCH(("CHE-1262"),(I22))))</formula>
    </cfRule>
  </conditionalFormatting>
  <conditionalFormatting sqref="I22">
    <cfRule type="containsText" dxfId="4" priority="362" operator="containsText" text="[SKC]">
      <formula>NOT(ISERROR(SEARCH(("[SKC]"),(I22))))</formula>
    </cfRule>
  </conditionalFormatting>
  <conditionalFormatting sqref="I22">
    <cfRule type="containsText" dxfId="4" priority="363" operator="containsText" text="[MAR]">
      <formula>NOT(ISERROR(SEARCH(("[MAR]"),(I22))))</formula>
    </cfRule>
  </conditionalFormatting>
  <conditionalFormatting sqref="I22">
    <cfRule type="containsText" dxfId="4" priority="364" operator="containsText" text="ENG">
      <formula>NOT(ISERROR(SEARCH(("ENG"),(I22))))</formula>
    </cfRule>
  </conditionalFormatting>
  <conditionalFormatting sqref="D51:J76">
    <cfRule type="cellIs" dxfId="5" priority="365" operator="equal">
      <formula>"Available"</formula>
    </cfRule>
  </conditionalFormatting>
  <conditionalFormatting sqref="D51:J76">
    <cfRule type="cellIs" dxfId="6" priority="366" operator="equal">
      <formula>"Not Available"</formula>
    </cfRule>
  </conditionalFormatting>
  <conditionalFormatting sqref="D51:J76">
    <cfRule type="cellIs" dxfId="7" priority="367" operator="equal">
      <formula>"Overlapped"</formula>
    </cfRule>
  </conditionalFormatting>
  <conditionalFormatting sqref="D3:D10 E3:E4 F3:F10 I3 J3:J13 H4:H5 I5:I9 E7:E15 H7:H9 H11:H12 I11:I13 F12:F15 D13:D19 H14:H15 I15:I19 J15:J46 E17:E19 H17:H21 F18 D21:D22 I21 F22 E23:E25 H23:H27 I23:I33 D24:D26 F24:F25 E27:E28 F27 D28 F29:F37 D30:D37 H30:H32 E31:E33 H34:H35 E35:E46 I35:I42 H37 F39:F46 H39:H46 D43:D46 I44:I46 G46">
    <cfRule type="containsText" dxfId="3" priority="368" operator="containsText" text="ENG">
      <formula>NOT(ISERROR(SEARCH(("ENG"),(D3))))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69" operator="containsText" text="[MAR]">
      <formula>NOT(ISERROR(SEARCH(("[MAR]"),(D3))))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0" operator="containsText" text="[SKC]">
      <formula>NOT(ISERROR(SEARCH(("[SKC]"),(D3))))</formula>
    </cfRule>
  </conditionalFormatting>
  <conditionalFormatting sqref="D3:D10 E3:E4 F3:F10 I3 J3:J13 H4:H5 I5:I9 E7:E15 H7:H9 H11:H12 I11:I13 F12:F15 D13:D19 H14:H15 I15:I19 J15:J46 E17:E19 H17:H21 F18 D21:D22 I21 F22 E23:E25 H23:H27 I23:I33 D24:D26 F24:F25 E27:E28 F27 D28 F29:F37 D30:D37 H30:H32 E31:E33 H34:H35 E35:E46 I35:I42 H37 F39:F46 H39:H46 D43:D46 I44:I46 G46">
    <cfRule type="containsText" dxfId="1" priority="371" operator="containsText" text="CHE-1262">
      <formula>NOT(ISERROR(SEARCH(("CHE-1262"),(D3))))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2" operator="containsText" text="[NIM]">
      <formula>NOT(ISERROR(SEARCH(("[NIM]"),(D3))))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3" operator="containsText" text="[GR]">
      <formula>NOT(ISERROR(SEARCH(("[GR]"),(D3))))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3" priority="374" operator="containsText" text="BAN">
      <formula>NOT(ISERROR(SEARCH(("BAN"),(D3))))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5" operator="containsText" text="[BSH]">
      <formula>NOT(ISERROR(SEARCH(("[BSH]"),(D3))))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6" operator="containsText" text="[EH]">
      <formula>NOT(ISERROR(SEARCH(("[EH]"),(D3))))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7" operator="containsText" text="[RUM]">
      <formula>NOT(ISERROR(SEARCH(("[RUM]"),(D3))))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3" priority="378" operator="containsText" text="[ECO]">
      <formula>NOT(ISERROR(SEARCH(("[ECO]"),(D3))))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79" operator="containsText" text="[MAH]">
      <formula>NOT(ISERROR(SEARCH(("[MAH]"),(D3))))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80" operator="containsText" text="[DD]">
      <formula>NOT(ISERROR(SEARCH(("[DD]"),(D3))))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81" operator="containsText" text="[JI]">
      <formula>NOT(ISERROR(SEARCH(("[JI]"),(D3))))</formula>
    </cfRule>
  </conditionalFormatting>
  <conditionalFormatting sqref="D3:D10 E3:E4 F3:F10 I3 J3:J13 H4:H5 I5:I9 E7:E15 H7:H9 H11:H12 I11:I13 F12:F15 D13:D19 H14:H15 I15:I19 J15:J46 E17:E19 H17:H21 F18 D21:D22 I21 F22 E23:E25 H23:H27 I23:I33 D24:D26 F24:F25 E27:E28 F27 D28 F29:F37 D30:D37 H30:H32 E31:E33 H34:H35 E35:E46 I35:I42 H37 F39:F46 H39:H46 D43:D46 I44:I46 G46">
    <cfRule type="containsText" dxfId="1" priority="382" operator="containsText" text="[NEW1]">
      <formula>NOT(ISERROR(SEARCH(("[NEW1]"),(D3))))</formula>
    </cfRule>
  </conditionalFormatting>
  <conditionalFormatting sqref="D3:D10 E3:E4 F3:F10 I3 J3:J46 H4:H5 I5:I9 E7:E15 H7:H9 H11:H12 I11:I19 F12:F15 D13:D19 H14:H15 E17:E19 H17:H21 F18 D21:D22 I21 F22 E23:E25 H23:H27 I23:I33 D24:D26 F24:F25 E27:E28 F27 D28 F29:F37 D30:D37 H30:H32 E31:E33 H34:H35 E35:E46 I35:I42 H37 F39:F46 H39:H46 D43:D46 I44:I46 G46">
    <cfRule type="containsText" dxfId="1" priority="383" operator="containsText" text="[AIM]">
      <formula>NOT(ISERROR(SEARCH(("[AIM]"),(D3))))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75"/>
    <col customWidth="1" min="2" max="2" width="10.25"/>
    <col customWidth="1" min="3" max="3" width="10.38"/>
    <col customWidth="1" min="4" max="4" width="32.75"/>
    <col customWidth="1" min="5" max="5" width="28.88"/>
    <col customWidth="1" min="6" max="6" width="30.0"/>
    <col customWidth="1" min="7" max="8" width="28.75"/>
    <col customWidth="1" min="9" max="9" width="29.5"/>
    <col customWidth="1" min="10" max="10" width="27.25"/>
  </cols>
  <sheetData>
    <row r="1">
      <c r="A1" s="1" t="s">
        <v>162</v>
      </c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6"/>
      <c r="C2" s="6"/>
      <c r="D2" s="7" t="s">
        <v>3</v>
      </c>
      <c r="E2" s="7" t="s">
        <v>4</v>
      </c>
      <c r="F2" s="7" t="s">
        <v>5</v>
      </c>
      <c r="G2" s="7" t="s">
        <v>163</v>
      </c>
      <c r="H2" s="7" t="s">
        <v>7</v>
      </c>
      <c r="I2" s="7" t="s">
        <v>8</v>
      </c>
      <c r="J2" s="8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267</v>
      </c>
      <c r="B3" s="10" t="s">
        <v>11</v>
      </c>
      <c r="C3" s="11" t="s">
        <v>12</v>
      </c>
      <c r="D3" s="25"/>
      <c r="E3" s="17"/>
      <c r="F3" s="15" t="s">
        <v>268</v>
      </c>
      <c r="G3" s="14"/>
      <c r="H3" s="15" t="s">
        <v>269</v>
      </c>
      <c r="I3" s="11" t="s">
        <v>167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8"/>
      <c r="B4" s="18"/>
      <c r="C4" s="11" t="s">
        <v>15</v>
      </c>
      <c r="D4" s="36" t="s">
        <v>270</v>
      </c>
      <c r="E4" s="36" t="s">
        <v>271</v>
      </c>
      <c r="F4" s="36" t="s">
        <v>272</v>
      </c>
      <c r="G4" s="18"/>
      <c r="H4" s="28"/>
      <c r="I4" s="40"/>
      <c r="J4" s="3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8"/>
      <c r="B5" s="6"/>
      <c r="C5" s="11" t="s">
        <v>19</v>
      </c>
      <c r="D5" s="12"/>
      <c r="E5" s="13"/>
      <c r="F5" s="15" t="s">
        <v>273</v>
      </c>
      <c r="G5" s="24"/>
      <c r="H5" s="11" t="s">
        <v>274</v>
      </c>
      <c r="I5" s="49" t="s">
        <v>275</v>
      </c>
      <c r="J5" s="3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8"/>
      <c r="B6" s="26" t="s">
        <v>22</v>
      </c>
      <c r="C6" s="27" t="s">
        <v>12</v>
      </c>
      <c r="D6" s="30"/>
      <c r="E6" s="27"/>
      <c r="F6" s="27"/>
      <c r="G6" s="18"/>
      <c r="H6" s="32" t="s">
        <v>276</v>
      </c>
      <c r="I6" s="27" t="s">
        <v>277</v>
      </c>
      <c r="J6" s="3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/>
      <c r="B7" s="18"/>
      <c r="C7" s="27" t="s">
        <v>15</v>
      </c>
      <c r="D7" s="27" t="s">
        <v>278</v>
      </c>
      <c r="E7" s="27" t="s">
        <v>279</v>
      </c>
      <c r="F7" s="32" t="s">
        <v>276</v>
      </c>
      <c r="G7" s="18"/>
      <c r="H7" s="40"/>
      <c r="I7" s="30"/>
      <c r="J7" s="3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8"/>
      <c r="B8" s="18"/>
      <c r="C8" s="27" t="s">
        <v>19</v>
      </c>
      <c r="D8" s="27" t="s">
        <v>280</v>
      </c>
      <c r="E8" s="46" t="s">
        <v>281</v>
      </c>
      <c r="F8" s="4"/>
      <c r="G8" s="18"/>
      <c r="H8" s="27" t="s">
        <v>282</v>
      </c>
      <c r="I8" s="29" t="s">
        <v>283</v>
      </c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8"/>
      <c r="B9" s="18"/>
      <c r="C9" s="27" t="s">
        <v>32</v>
      </c>
      <c r="D9" s="27" t="s">
        <v>284</v>
      </c>
      <c r="E9" s="27" t="s">
        <v>285</v>
      </c>
      <c r="F9" s="30"/>
      <c r="G9" s="18"/>
      <c r="H9" s="30"/>
      <c r="I9" s="30"/>
      <c r="J9" s="3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/>
      <c r="B10" s="18"/>
      <c r="C10" s="27" t="s">
        <v>36</v>
      </c>
      <c r="D10" s="27" t="s">
        <v>286</v>
      </c>
      <c r="E10" s="27" t="s">
        <v>287</v>
      </c>
      <c r="F10" s="27" t="s">
        <v>288</v>
      </c>
      <c r="G10" s="18"/>
      <c r="H10" s="30"/>
      <c r="I10" s="40"/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/>
      <c r="B11" s="18"/>
      <c r="C11" s="27" t="s">
        <v>40</v>
      </c>
      <c r="D11" s="30"/>
      <c r="E11" s="30"/>
      <c r="F11" s="27" t="s">
        <v>289</v>
      </c>
      <c r="G11" s="18"/>
      <c r="H11" s="27" t="s">
        <v>290</v>
      </c>
      <c r="I11" s="27" t="s">
        <v>291</v>
      </c>
      <c r="J11" s="2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8"/>
      <c r="B12" s="6"/>
      <c r="C12" s="27" t="s">
        <v>44</v>
      </c>
      <c r="D12" s="27"/>
      <c r="E12" s="28"/>
      <c r="F12" s="27" t="s">
        <v>26</v>
      </c>
      <c r="G12" s="18"/>
      <c r="H12" s="27" t="s">
        <v>292</v>
      </c>
      <c r="I12" s="27" t="s">
        <v>293</v>
      </c>
      <c r="J12" s="2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8"/>
      <c r="B13" s="10" t="s">
        <v>48</v>
      </c>
      <c r="C13" s="11" t="s">
        <v>12</v>
      </c>
      <c r="D13" s="40"/>
      <c r="E13" s="11" t="s">
        <v>294</v>
      </c>
      <c r="F13" s="11" t="s">
        <v>295</v>
      </c>
      <c r="G13" s="18"/>
      <c r="H13" s="11" t="s">
        <v>57</v>
      </c>
      <c r="I13" s="34"/>
      <c r="J13" s="3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8"/>
      <c r="B14" s="18"/>
      <c r="C14" s="11" t="s">
        <v>15</v>
      </c>
      <c r="D14" s="11" t="s">
        <v>296</v>
      </c>
      <c r="E14" s="11" t="s">
        <v>297</v>
      </c>
      <c r="F14" s="40"/>
      <c r="G14" s="18"/>
      <c r="H14" s="11" t="s">
        <v>57</v>
      </c>
      <c r="I14" s="34"/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8"/>
      <c r="B15" s="18"/>
      <c r="C15" s="11" t="s">
        <v>19</v>
      </c>
      <c r="D15" s="11" t="s">
        <v>55</v>
      </c>
      <c r="E15" s="11" t="s">
        <v>298</v>
      </c>
      <c r="F15" s="28"/>
      <c r="G15" s="18"/>
      <c r="H15" s="46" t="s">
        <v>299</v>
      </c>
      <c r="I15" s="4"/>
      <c r="J15" s="3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/>
      <c r="B16" s="18"/>
      <c r="C16" s="11" t="s">
        <v>32</v>
      </c>
      <c r="D16" s="11" t="s">
        <v>300</v>
      </c>
      <c r="E16" s="11" t="s">
        <v>301</v>
      </c>
      <c r="F16" s="28"/>
      <c r="G16" s="18"/>
      <c r="H16" s="11" t="s">
        <v>302</v>
      </c>
      <c r="I16" s="34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8"/>
      <c r="B17" s="6"/>
      <c r="C17" s="11" t="s">
        <v>36</v>
      </c>
      <c r="D17" s="34"/>
      <c r="E17" s="28"/>
      <c r="F17" s="11" t="s">
        <v>303</v>
      </c>
      <c r="G17" s="18"/>
      <c r="H17" s="11" t="s">
        <v>304</v>
      </c>
      <c r="I17" s="11" t="s">
        <v>305</v>
      </c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8"/>
      <c r="B18" s="26" t="s">
        <v>62</v>
      </c>
      <c r="C18" s="27" t="s">
        <v>12</v>
      </c>
      <c r="D18" s="27" t="s">
        <v>306</v>
      </c>
      <c r="E18" s="27" t="s">
        <v>199</v>
      </c>
      <c r="F18" s="101" t="s">
        <v>307</v>
      </c>
      <c r="G18" s="18"/>
      <c r="H18" s="30"/>
      <c r="I18" s="30"/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8"/>
      <c r="B19" s="18"/>
      <c r="C19" s="27" t="s">
        <v>15</v>
      </c>
      <c r="D19" s="30"/>
      <c r="E19" s="30"/>
      <c r="F19" s="40"/>
      <c r="G19" s="18"/>
      <c r="H19" s="27" t="s">
        <v>308</v>
      </c>
      <c r="I19" s="102" t="s">
        <v>67</v>
      </c>
      <c r="J19" s="3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8"/>
      <c r="B20" s="18"/>
      <c r="C20" s="27" t="s">
        <v>19</v>
      </c>
      <c r="D20" s="30"/>
      <c r="E20" s="28"/>
      <c r="F20" s="27" t="s">
        <v>309</v>
      </c>
      <c r="G20" s="18"/>
      <c r="H20" s="27" t="s">
        <v>310</v>
      </c>
      <c r="I20" s="103" t="s">
        <v>311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/>
      <c r="B21" s="18"/>
      <c r="C21" s="27" t="s">
        <v>32</v>
      </c>
      <c r="D21" s="28"/>
      <c r="E21" s="40"/>
      <c r="F21" s="27" t="s">
        <v>312</v>
      </c>
      <c r="G21" s="24"/>
      <c r="H21" s="37" t="s">
        <v>313</v>
      </c>
      <c r="I21" s="27" t="s">
        <v>314</v>
      </c>
      <c r="J21" s="4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/>
      <c r="B22" s="18"/>
      <c r="C22" s="27" t="s">
        <v>36</v>
      </c>
      <c r="D22" s="30"/>
      <c r="E22" s="30"/>
      <c r="F22" s="30"/>
      <c r="G22" s="21"/>
      <c r="H22" s="104" t="s">
        <v>315</v>
      </c>
      <c r="I22" s="31" t="s">
        <v>316</v>
      </c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/>
      <c r="B23" s="18"/>
      <c r="C23" s="27" t="s">
        <v>40</v>
      </c>
      <c r="D23" s="30"/>
      <c r="E23" s="31" t="s">
        <v>317</v>
      </c>
      <c r="F23" s="30"/>
      <c r="G23" s="24"/>
      <c r="H23" s="104" t="s">
        <v>318</v>
      </c>
      <c r="I23" s="36" t="s">
        <v>319</v>
      </c>
      <c r="J23" s="3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8"/>
      <c r="B24" s="18"/>
      <c r="C24" s="27" t="s">
        <v>44</v>
      </c>
      <c r="D24" s="36" t="s">
        <v>320</v>
      </c>
      <c r="E24" s="48" t="s">
        <v>321</v>
      </c>
      <c r="F24" s="105" t="s">
        <v>322</v>
      </c>
      <c r="G24" s="21"/>
      <c r="H24" s="105"/>
      <c r="I24" s="30"/>
      <c r="J24" s="3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8"/>
      <c r="B25" s="6"/>
      <c r="C25" s="27" t="s">
        <v>82</v>
      </c>
      <c r="D25" s="106" t="s">
        <v>210</v>
      </c>
      <c r="E25" s="36" t="s">
        <v>323</v>
      </c>
      <c r="F25" s="30"/>
      <c r="G25" s="24"/>
      <c r="H25" s="12"/>
      <c r="I25" s="30"/>
      <c r="J25" s="3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8"/>
      <c r="B26" s="10" t="s">
        <v>85</v>
      </c>
      <c r="C26" s="11" t="s">
        <v>12</v>
      </c>
      <c r="D26" s="27" t="s">
        <v>324</v>
      </c>
      <c r="E26" s="31" t="s">
        <v>325</v>
      </c>
      <c r="F26" s="28"/>
      <c r="G26" s="21"/>
      <c r="H26" s="19"/>
      <c r="I26" s="34"/>
      <c r="J26" s="3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8"/>
      <c r="B27" s="18"/>
      <c r="C27" s="11" t="s">
        <v>15</v>
      </c>
      <c r="D27" s="40"/>
      <c r="E27" s="40"/>
      <c r="F27" s="31" t="s">
        <v>325</v>
      </c>
      <c r="G27" s="18"/>
      <c r="H27" s="11" t="s">
        <v>326</v>
      </c>
      <c r="I27" s="11" t="s">
        <v>327</v>
      </c>
      <c r="J27" s="3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/>
      <c r="B28" s="6"/>
      <c r="C28" s="11" t="s">
        <v>19</v>
      </c>
      <c r="D28" s="11" t="s">
        <v>328</v>
      </c>
      <c r="E28" s="27" t="s">
        <v>329</v>
      </c>
      <c r="F28" s="32" t="s">
        <v>330</v>
      </c>
      <c r="G28" s="18"/>
      <c r="H28" s="40"/>
      <c r="I28" s="11"/>
      <c r="J28" s="4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8"/>
      <c r="B29" s="26" t="s">
        <v>94</v>
      </c>
      <c r="C29" s="27" t="s">
        <v>12</v>
      </c>
      <c r="D29" s="30"/>
      <c r="E29" s="30"/>
      <c r="F29" s="27" t="s">
        <v>232</v>
      </c>
      <c r="G29" s="18"/>
      <c r="H29" s="31" t="s">
        <v>331</v>
      </c>
      <c r="I29" s="38" t="s">
        <v>332</v>
      </c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8"/>
      <c r="B30" s="18"/>
      <c r="C30" s="27" t="s">
        <v>15</v>
      </c>
      <c r="D30" s="27" t="s">
        <v>333</v>
      </c>
      <c r="E30" s="27" t="s">
        <v>334</v>
      </c>
      <c r="F30" s="27" t="s">
        <v>335</v>
      </c>
      <c r="G30" s="18"/>
      <c r="H30" s="40"/>
      <c r="I30" s="27"/>
      <c r="J30" s="3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8"/>
      <c r="B31" s="18"/>
      <c r="C31" s="27" t="s">
        <v>19</v>
      </c>
      <c r="D31" s="27"/>
      <c r="E31" s="27" t="s">
        <v>336</v>
      </c>
      <c r="F31" s="27" t="s">
        <v>336</v>
      </c>
      <c r="G31" s="18"/>
      <c r="H31" s="27" t="s">
        <v>337</v>
      </c>
      <c r="I31" s="27" t="s">
        <v>338</v>
      </c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8"/>
      <c r="B32" s="18"/>
      <c r="C32" s="27" t="s">
        <v>32</v>
      </c>
      <c r="D32" s="30"/>
      <c r="E32" s="31" t="s">
        <v>339</v>
      </c>
      <c r="F32" s="28"/>
      <c r="G32" s="18"/>
      <c r="H32" s="27" t="s">
        <v>340</v>
      </c>
      <c r="I32" s="31" t="s">
        <v>341</v>
      </c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8"/>
      <c r="B33" s="18"/>
      <c r="C33" s="27" t="s">
        <v>36</v>
      </c>
      <c r="D33" s="27" t="s">
        <v>342</v>
      </c>
      <c r="E33" s="28"/>
      <c r="F33" s="49" t="s">
        <v>343</v>
      </c>
      <c r="G33" s="18"/>
      <c r="H33" s="27" t="s">
        <v>344</v>
      </c>
      <c r="I33" s="27"/>
      <c r="J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8"/>
      <c r="B34" s="6"/>
      <c r="C34" s="27" t="s">
        <v>40</v>
      </c>
      <c r="D34" s="27" t="s">
        <v>344</v>
      </c>
      <c r="E34" s="27" t="s">
        <v>345</v>
      </c>
      <c r="F34" s="27" t="s">
        <v>230</v>
      </c>
      <c r="G34" s="18"/>
      <c r="H34" s="107" t="s">
        <v>346</v>
      </c>
      <c r="I34" s="28"/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8"/>
      <c r="B35" s="10" t="s">
        <v>110</v>
      </c>
      <c r="C35" s="11" t="s">
        <v>12</v>
      </c>
      <c r="D35" s="11"/>
      <c r="E35" s="34"/>
      <c r="F35" s="32" t="s">
        <v>347</v>
      </c>
      <c r="G35" s="18"/>
      <c r="H35" s="32" t="s">
        <v>348</v>
      </c>
      <c r="I35" s="11" t="s">
        <v>349</v>
      </c>
      <c r="J35" s="2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8"/>
      <c r="B36" s="18"/>
      <c r="C36" s="11" t="s">
        <v>15</v>
      </c>
      <c r="D36" s="31" t="s">
        <v>350</v>
      </c>
      <c r="E36" s="32" t="s">
        <v>351</v>
      </c>
      <c r="F36" s="28"/>
      <c r="G36" s="18"/>
      <c r="H36" s="11" t="s">
        <v>243</v>
      </c>
      <c r="I36" s="31" t="s">
        <v>352</v>
      </c>
      <c r="J36" s="3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8"/>
      <c r="B37" s="6"/>
      <c r="C37" s="11" t="s">
        <v>19</v>
      </c>
      <c r="D37" s="28"/>
      <c r="E37" s="27" t="s">
        <v>353</v>
      </c>
      <c r="F37" s="40"/>
      <c r="G37" s="18"/>
      <c r="H37" s="31" t="s">
        <v>354</v>
      </c>
      <c r="I37" s="48" t="s">
        <v>355</v>
      </c>
      <c r="J37" s="3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8"/>
      <c r="B38" s="26" t="s">
        <v>120</v>
      </c>
      <c r="C38" s="27" t="s">
        <v>12</v>
      </c>
      <c r="D38" s="27" t="s">
        <v>356</v>
      </c>
      <c r="E38" s="27" t="s">
        <v>128</v>
      </c>
      <c r="F38" s="36" t="s">
        <v>357</v>
      </c>
      <c r="G38" s="18"/>
      <c r="H38" s="28"/>
      <c r="I38" s="30"/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8"/>
      <c r="B39" s="18"/>
      <c r="C39" s="27" t="s">
        <v>15</v>
      </c>
      <c r="D39" s="27"/>
      <c r="E39" s="28"/>
      <c r="F39" s="30"/>
      <c r="G39" s="18"/>
      <c r="H39" s="31" t="s">
        <v>358</v>
      </c>
      <c r="I39" s="32" t="s">
        <v>359</v>
      </c>
      <c r="J39" s="2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8"/>
      <c r="B40" s="18"/>
      <c r="C40" s="27" t="s">
        <v>19</v>
      </c>
      <c r="D40" s="40"/>
      <c r="E40" s="28"/>
      <c r="F40" s="27" t="s">
        <v>126</v>
      </c>
      <c r="G40" s="18"/>
      <c r="H40" s="27" t="s">
        <v>360</v>
      </c>
      <c r="I40" s="27" t="s">
        <v>361</v>
      </c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8"/>
      <c r="B41" s="18"/>
      <c r="C41" s="27" t="s">
        <v>32</v>
      </c>
      <c r="D41" s="27" t="s">
        <v>124</v>
      </c>
      <c r="E41" s="28"/>
      <c r="F41" s="27" t="s">
        <v>252</v>
      </c>
      <c r="G41" s="18"/>
      <c r="H41" s="28"/>
      <c r="I41" s="50" t="s">
        <v>362</v>
      </c>
      <c r="J41" s="3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/>
      <c r="B42" s="6"/>
      <c r="C42" s="50" t="s">
        <v>36</v>
      </c>
      <c r="D42" s="32" t="s">
        <v>363</v>
      </c>
      <c r="E42" s="48" t="s">
        <v>364</v>
      </c>
      <c r="F42" s="50"/>
      <c r="G42" s="18"/>
      <c r="H42" s="52"/>
      <c r="I42" s="52"/>
      <c r="J42" s="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8"/>
      <c r="B43" s="11" t="s">
        <v>135</v>
      </c>
      <c r="C43" s="11" t="s">
        <v>12</v>
      </c>
      <c r="D43" s="31" t="s">
        <v>365</v>
      </c>
      <c r="E43" s="31" t="s">
        <v>366</v>
      </c>
      <c r="F43" s="36" t="s">
        <v>367</v>
      </c>
      <c r="G43" s="18"/>
      <c r="H43" s="11"/>
      <c r="I43" s="40"/>
      <c r="J43" s="3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8"/>
      <c r="B44" s="27" t="s">
        <v>139</v>
      </c>
      <c r="C44" s="27" t="s">
        <v>12</v>
      </c>
      <c r="D44" s="27" t="s">
        <v>368</v>
      </c>
      <c r="E44" s="27" t="s">
        <v>369</v>
      </c>
      <c r="F44" s="31" t="s">
        <v>370</v>
      </c>
      <c r="G44" s="18"/>
      <c r="H44" s="30"/>
      <c r="I44" s="30"/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8"/>
      <c r="B45" s="11"/>
      <c r="C45" s="54" t="s">
        <v>143</v>
      </c>
      <c r="D45" s="54"/>
      <c r="E45" s="54"/>
      <c r="F45" s="54"/>
      <c r="G45" s="18"/>
      <c r="H45" s="55"/>
      <c r="I45" s="54" t="s">
        <v>371</v>
      </c>
      <c r="J45" s="5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/>
      <c r="B46" s="11"/>
      <c r="C46" s="54" t="s">
        <v>143</v>
      </c>
      <c r="D46" s="54" t="s">
        <v>372</v>
      </c>
      <c r="E46" s="54"/>
      <c r="F46" s="54"/>
      <c r="G46" s="6"/>
      <c r="H46" s="55"/>
      <c r="I46" s="54" t="s">
        <v>373</v>
      </c>
      <c r="J46" s="5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6" t="s">
        <v>146</v>
      </c>
      <c r="D49" s="57" t="s">
        <v>147</v>
      </c>
      <c r="E49" s="3"/>
      <c r="F49" s="3"/>
      <c r="G49" s="3"/>
      <c r="H49" s="3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6"/>
      <c r="D50" s="58" t="s">
        <v>148</v>
      </c>
      <c r="E50" s="58" t="s">
        <v>149</v>
      </c>
      <c r="F50" s="58" t="s">
        <v>150</v>
      </c>
      <c r="G50" s="108"/>
      <c r="H50" s="58" t="s">
        <v>151</v>
      </c>
      <c r="I50" s="58" t="s">
        <v>152</v>
      </c>
      <c r="J50" s="58" t="s">
        <v>153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30">
        <v>311.0</v>
      </c>
      <c r="D51" s="30" t="str">
        <f>IFERROR(__xludf.DUMMYFUNCTION("IFS(SUM(ARRAYFORMULA(IF(REGEXMATCH(D3:D46, ""\(311\)""), 1, 0))) = 1, ""Not Available"", SUM(ARRAYFORMULA(IF(REGEXMATCH(D3:D46, ""\(311\)""), 1, 0))) = 0, ""Available"", SUM(ARRAYFORMULA(IF(REGEXMATCH(D3:D46, ""\(311\)""), 1, 0))) &gt;= 2, ""Overlapped"")"),"Not Available")</f>
        <v>Not Available</v>
      </c>
      <c r="E51" s="30" t="str">
        <f>IFERROR(__xludf.DUMMYFUNCTION("IFS(SUM(ARRAYFORMULA(IF(REGEXMATCH(E3:E46, ""\(311\)""), 1, 0))) = 1, ""Not Available"", SUM(ARRAYFORMULA(IF(REGEXMATCH(E3:E46, ""\(311\)""), 1, 0))) = 0, ""Available"", SUM(ARRAYFORMULA(IF(REGEXMATCH(E3:E46, ""\(311\)""), 1, 0))) &gt;= 2, ""Overlapped"")"),"Not Available")</f>
        <v>Not Available</v>
      </c>
      <c r="F51" s="30" t="str">
        <f>IFERROR(__xludf.DUMMYFUNCTION("IFS(SUM(ARRAYFORMULA(IF(REGEXMATCH(F3:F46, ""\(311\)""), 1, 0))) = 1, ""Not Available"", SUM(ARRAYFORMULA(IF(REGEXMATCH(F3:F46, ""\(311\)""), 1, 0))) = 0, ""Available"", SUM(ARRAYFORMULA(IF(REGEXMATCH(F3:F46, ""\(311\)""), 1, 0))) &gt;= 2, ""Overlapped"")"),"Not Available")</f>
        <v>Not Available</v>
      </c>
      <c r="G51" s="52"/>
      <c r="H51" s="30" t="str">
        <f>IFERROR(__xludf.DUMMYFUNCTION("IFS(SUM(ARRAYFORMULA(IF(REGEXMATCH(H3:H46, ""\(311\)""), 1, 0))) = 1, ""Not Available"", SUM(ARRAYFORMULA(IF(REGEXMATCH(H3:H46, ""\(311\)""), 1, 0))) = 0, ""Available"", SUM(ARRAYFORMULA(IF(REGEXMATCH(H3:H46, ""\(311\)""), 1, 0))) &gt;= 2, ""Overlapped"")"),"Not Available")</f>
        <v>Not Available</v>
      </c>
      <c r="I51" s="30" t="str">
        <f>IFERROR(__xludf.DUMMYFUNCTION("IFS(SUM(ARRAYFORMULA(IF(REGEXMATCH(I3:I46, ""\(311\)""), 1, 0))) = 1, ""Not Available"", SUM(ARRAYFORMULA(IF(REGEXMATCH(I3:I46, ""\(311\)""), 1, 0))) = 0, ""Available"", SUM(ARRAYFORMULA(IF(REGEXMATCH(I3:I46, ""\(311\)""), 1, 0))) &gt;= 2, ""Overlapped"")"),"Not Available")</f>
        <v>Not Available</v>
      </c>
      <c r="J51" s="30" t="str">
        <f>IFERROR(__xludf.DUMMYFUNCTION("IFS(SUM(ARRAYFORMULA(IF(REGEXMATCH(J3:J46, ""\(311\)""), 1, 0))) = 1, ""Not Available"", SUM(ARRAYFORMULA(IF(REGEXMATCH(J3:J46, ""\(311\)""), 1, 0))) = 0, ""Available"", SUM(ARRAYFORMULA(IF(REGEXMATCH(J3:J46, ""\(311\)""), 1, 0))) &gt;= 2, ""Overlapped"")"),"Available")</f>
        <v>Available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30">
        <v>313.0</v>
      </c>
      <c r="D52" s="30" t="str">
        <f>IFERROR(__xludf.DUMMYFUNCTION("IFS(SUM(ARRAYFORMULA(IF(REGEXMATCH(D3:D46, ""\(313\)""), 1, 0))) = 1, ""Not Available"", SUM(ARRAYFORMULA(IF(REGEXMATCH(D3:D46, ""\(313\)""), 1, 0))) = 0, ""Available"", SUM(ARRAYFORMULA(IF(REGEXMATCH(D3:D46, ""\(313\)""), 1, 0))) &gt;= 2, ""Overlapped"")"),"Not Available")</f>
        <v>Not Available</v>
      </c>
      <c r="E52" s="30" t="str">
        <f>IFERROR(__xludf.DUMMYFUNCTION("IFS(SUM(ARRAYFORMULA(IF(REGEXMATCH(E3:E46, ""\(313\)""), 1, 0))) = 1, ""Not Available"", SUM(ARRAYFORMULA(IF(REGEXMATCH(E3:E46, ""\(313\)""), 1, 0))) = 0, ""Available"", SUM(ARRAYFORMULA(IF(REGEXMATCH(E3:E46, ""\(313\)""), 1, 0))) &gt;= 2, ""Overlapped"")"),"Not Available")</f>
        <v>Not Available</v>
      </c>
      <c r="F52" s="30" t="str">
        <f>IFERROR(__xludf.DUMMYFUNCTION("IFS(SUM(ARRAYFORMULA(IF(REGEXMATCH(F3:F46, ""\(313\)""), 1, 0))) = 1, ""Not Available"", SUM(ARRAYFORMULA(IF(REGEXMATCH(F3:F46, ""\(313\)""), 1, 0))) = 0, ""Available"", SUM(ARRAYFORMULA(IF(REGEXMATCH(F3:F46, ""\(313\)""), 1, 0))) &gt;= 2, ""Overlapped"")"),"Not Available")</f>
        <v>Not Available</v>
      </c>
      <c r="G52" s="52"/>
      <c r="H52" s="30" t="str">
        <f>IFERROR(__xludf.DUMMYFUNCTION("IFS(SUM(ARRAYFORMULA(IF(REGEXMATCH(H3:H46, ""\(313\)""), 1, 0))) = 1, ""Not Available"", SUM(ARRAYFORMULA(IF(REGEXMATCH(H3:H46, ""\(313\)""), 1, 0))) = 0, ""Available"", SUM(ARRAYFORMULA(IF(REGEXMATCH(H3:H46, ""\(313\)""), 1, 0))) &gt;= 2, ""Overlapped"")"),"Not Available")</f>
        <v>Not Available</v>
      </c>
      <c r="I52" s="30" t="str">
        <f>IFERROR(__xludf.DUMMYFUNCTION("IFS(SUM(ARRAYFORMULA(IF(REGEXMATCH(I3:I46, ""\(313\)""), 1, 0))) = 1, ""Not Available"", SUM(ARRAYFORMULA(IF(REGEXMATCH(I3:I46, ""\(313\)""), 1, 0))) = 0, ""Available"", SUM(ARRAYFORMULA(IF(REGEXMATCH(I3:I46, ""\(313\)""), 1, 0))) &gt;= 2, ""Overlapped"")"),"Not Available")</f>
        <v>Not Available</v>
      </c>
      <c r="J52" s="30" t="str">
        <f>IFERROR(__xludf.DUMMYFUNCTION("IFS(SUM(ARRAYFORMULA(IF(REGEXMATCH(J3:J46, ""\(313\)""), 1, 0))) = 1, ""Not Available"", SUM(ARRAYFORMULA(IF(REGEXMATCH(J3:J46, ""\(313\)""), 1, 0))) = 0, ""Available"", SUM(ARRAYFORMULA(IF(REGEXMATCH(J3:J46, ""\(313\)""), 1, 0))) &gt;= 2, ""Overlapped"")"),"Available")</f>
        <v>Available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30">
        <v>314.0</v>
      </c>
      <c r="D53" s="30" t="str">
        <f>IFERROR(__xludf.DUMMYFUNCTION("IFS(SUM(ARRAYFORMULA(IF(REGEXMATCH(D3:D46, ""\(314\)""), 1, 0))) = 1, ""Not Available"", SUM(ARRAYFORMULA(IF(REGEXMATCH(D3:D46, ""\(314\)""), 1, 0))) = 0, ""Available"", SUM(ARRAYFORMULA(IF(REGEXMATCH(D3:D46, ""\(314\)""), 1, 0))) &gt;= 2, ""Overlapped"")"),"Available")</f>
        <v>Available</v>
      </c>
      <c r="E53" s="30" t="str">
        <f>IFERROR(__xludf.DUMMYFUNCTION("IFS(SUM(ARRAYFORMULA(IF(REGEXMATCH(E3:E46, ""\(314\)""), 1, 0))) = 1, ""Not Available"", SUM(ARRAYFORMULA(IF(REGEXMATCH(E3:E46, ""\(314\)""), 1, 0))) = 0, ""Available"", SUM(ARRAYFORMULA(IF(REGEXMATCH(E3:E46, ""\(314\)""), 1, 0))) &gt;= 2, ""Overlapped"")"),"Not Available")</f>
        <v>Not Available</v>
      </c>
      <c r="F53" s="30" t="str">
        <f>IFERROR(__xludf.DUMMYFUNCTION("IFS(SUM(ARRAYFORMULA(IF(REGEXMATCH(F3:F46, ""\(314\)""), 1, 0))) = 1, ""Not Available"", SUM(ARRAYFORMULA(IF(REGEXMATCH(F3:F46, ""\(314\)""), 1, 0))) = 0, ""Available"", SUM(ARRAYFORMULA(IF(REGEXMATCH(F3:F46, ""\(314\)""), 1, 0))) &gt;= 2, ""Overlapped"")"),"Not Available")</f>
        <v>Not Available</v>
      </c>
      <c r="G53" s="52"/>
      <c r="H53" s="30" t="str">
        <f>IFERROR(__xludf.DUMMYFUNCTION("IFS(SUM(ARRAYFORMULA(IF(REGEXMATCH(H3:H46, ""\(314\)""), 1, 0))) = 1, ""Not Available"", SUM(ARRAYFORMULA(IF(REGEXMATCH(H3:H46, ""\(314\)""), 1, 0))) = 0, ""Available"", SUM(ARRAYFORMULA(IF(REGEXMATCH(H3:H46, ""\(314\)""), 1, 0))) &gt;= 2, ""Overlapped"")"),"Not Available")</f>
        <v>Not Available</v>
      </c>
      <c r="I53" s="30" t="str">
        <f>IFERROR(__xludf.DUMMYFUNCTION("IFS(SUM(ARRAYFORMULA(IF(REGEXMATCH(I3:I46, ""\(314\)""), 1, 0))) = 1, ""Not Available"", SUM(ARRAYFORMULA(IF(REGEXMATCH(I3:I46, ""\(314\)""), 1, 0))) = 0, ""Available"", SUM(ARRAYFORMULA(IF(REGEXMATCH(I3:I46, ""\(314\)""), 1, 0))) &gt;= 2, ""Overlapped"")"),"Not Available")</f>
        <v>Not Available</v>
      </c>
      <c r="J53" s="30" t="str">
        <f>IFERROR(__xludf.DUMMYFUNCTION("IFS(SUM(ARRAYFORMULA(IF(REGEXMATCH(J3:J46, ""\(314\)""), 1, 0))) = 1, ""Not Available"", SUM(ARRAYFORMULA(IF(REGEXMATCH(J3:J46, ""\(314\)""), 1, 0))) = 0, ""Available"", SUM(ARRAYFORMULA(IF(REGEXMATCH(J3:J46, ""\(314\)""), 1, 0))) &gt;= 2, ""Overlapped"")"),"Available")</f>
        <v>Available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30">
        <v>408.0</v>
      </c>
      <c r="D54" s="30" t="str">
        <f>IFERROR(__xludf.DUMMYFUNCTION("IFS(SUM(ARRAYFORMULA(IF(REGEXMATCH(D3:D46, ""\(408\)""), 1, 0))) = 1, ""Not Available"", SUM(ARRAYFORMULA(IF(REGEXMATCH(D3:D46, ""\(408\)""), 1, 0))) = 0, ""Available"", SUM(ARRAYFORMULA(IF(REGEXMATCH(D3:D46, ""\(408\)""), 1, 0))) &gt;= 2, ""Overlapped"")"),"Not Available")</f>
        <v>Not Available</v>
      </c>
      <c r="E54" s="30" t="str">
        <f>IFERROR(__xludf.DUMMYFUNCTION("IFS(SUM(ARRAYFORMULA(IF(REGEXMATCH(E3:E46, ""\(408\)""), 1, 0))) = 1, ""Not Available"", SUM(ARRAYFORMULA(IF(REGEXMATCH(E3:E46, ""\(408\)""), 1, 0))) = 0, ""Available"", SUM(ARRAYFORMULA(IF(REGEXMATCH(E3:E46, ""\(408\)""), 1, 0))) &gt;= 2, ""Overlapped"")"),"Not Available")</f>
        <v>Not Available</v>
      </c>
      <c r="F54" s="30" t="str">
        <f>IFERROR(__xludf.DUMMYFUNCTION("IFS(SUM(ARRAYFORMULA(IF(REGEXMATCH(F3:F46, ""\(408\)""), 1, 0))) = 1, ""Not Available"", SUM(ARRAYFORMULA(IF(REGEXMATCH(F3:F46, ""\(408\)""), 1, 0))) = 0, ""Available"", SUM(ARRAYFORMULA(IF(REGEXMATCH(F3:F46, ""\(408\)""), 1, 0))) &gt;= 2, ""Overlapped"")"),"Not Available")</f>
        <v>Not Available</v>
      </c>
      <c r="G54" s="52"/>
      <c r="H54" s="30" t="str">
        <f>IFERROR(__xludf.DUMMYFUNCTION("IFS(SUM(ARRAYFORMULA(IF(REGEXMATCH(H3:H46, ""\(408\)""), 1, 0))) = 1, ""Not Available"", SUM(ARRAYFORMULA(IF(REGEXMATCH(H3:H46, ""\(408\)""), 1, 0))) = 0, ""Available"", SUM(ARRAYFORMULA(IF(REGEXMATCH(H3:H46, ""\(408\)""), 1, 0))) &gt;= 2, ""Overlapped"")"),"Not Available")</f>
        <v>Not Available</v>
      </c>
      <c r="I54" s="30" t="str">
        <f>IFERROR(__xludf.DUMMYFUNCTION("IFS(SUM(ARRAYFORMULA(IF(REGEXMATCH(I3:I46, ""\(408\)""), 1, 0))) = 1, ""Not Available"", SUM(ARRAYFORMULA(IF(REGEXMATCH(I3:I46, ""\(408\)""), 1, 0))) = 0, ""Available"", SUM(ARRAYFORMULA(IF(REGEXMATCH(I3:I46, ""\(408\)""), 1, 0))) &gt;= 2, ""Overlapped"")"),"Not Available")</f>
        <v>Not Available</v>
      </c>
      <c r="J54" s="30" t="str">
        <f>IFERROR(__xludf.DUMMYFUNCTION("IFS(SUM(ARRAYFORMULA(IF(REGEXMATCH(J3:J46, ""\(408\)""), 1, 0))) = 1, ""Not Available"", SUM(ARRAYFORMULA(IF(REGEXMATCH(J3:J46, ""\(408\)""), 1, 0))) = 0, ""Available"", SUM(ARRAYFORMULA(IF(REGEXMATCH(J3:J46, ""\(408\)""), 1, 0))) &gt;= 2, ""Overlapped"")"),"Available")</f>
        <v>Available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30">
        <v>411.0</v>
      </c>
      <c r="D55" s="30" t="str">
        <f>IFERROR(__xludf.DUMMYFUNCTION("IFS(SUM(ARRAYFORMULA(IF(REGEXMATCH(D3:D46, ""\(411\)""), 1, 0))) = 1, ""Not Available"", SUM(ARRAYFORMULA(IF(REGEXMATCH(D3:D46, ""\(411\)""), 1, 0))) = 0, ""Available"", SUM(ARRAYFORMULA(IF(REGEXMATCH(D3:D46, ""\(411\)""), 1, 0))) &gt;= 2, ""Overlapped"")"),"Not Available")</f>
        <v>Not Available</v>
      </c>
      <c r="E55" s="30" t="str">
        <f>IFERROR(__xludf.DUMMYFUNCTION("IFS(SUM(ARRAYFORMULA(IF(REGEXMATCH(E3:E46, ""\(411\)""), 1, 0))) = 1, ""Not Available"", SUM(ARRAYFORMULA(IF(REGEXMATCH(E3:E46, ""\(411\)""), 1, 0))) = 0, ""Available"", SUM(ARRAYFORMULA(IF(REGEXMATCH(E3:E46, ""\(411\)""), 1, 0))) &gt;= 2, ""Overlapped"")"),"Not Available")</f>
        <v>Not Available</v>
      </c>
      <c r="F55" s="30" t="str">
        <f>IFERROR(__xludf.DUMMYFUNCTION("IFS(SUM(ARRAYFORMULA(IF(REGEXMATCH(F3:F46, ""\(411\)""), 1, 0))) = 1, ""Not Available"", SUM(ARRAYFORMULA(IF(REGEXMATCH(F3:F46, ""\(411\)""), 1, 0))) = 0, ""Available"", SUM(ARRAYFORMULA(IF(REGEXMATCH(F3:F46, ""\(411\)""), 1, 0))) &gt;= 2, ""Overlapped"")"),"Not Available")</f>
        <v>Not Available</v>
      </c>
      <c r="G55" s="52"/>
      <c r="H55" s="30" t="str">
        <f>IFERROR(__xludf.DUMMYFUNCTION("IFS(SUM(ARRAYFORMULA(IF(REGEXMATCH(H3:H46, ""\(411\)""), 1, 0))) = 1, ""Not Available"", SUM(ARRAYFORMULA(IF(REGEXMATCH(H3:H46, ""\(411\)""), 1, 0))) = 0, ""Available"", SUM(ARRAYFORMULA(IF(REGEXMATCH(H3:H46, ""\(411\)""), 1, 0))) &gt;= 2, ""Overlapped"")"),"Not Available")</f>
        <v>Not Available</v>
      </c>
      <c r="I55" s="30" t="str">
        <f>IFERROR(__xludf.DUMMYFUNCTION("IFS(SUM(ARRAYFORMULA(IF(REGEXMATCH(I3:I46, ""\(411\)""), 1, 0))) = 1, ""Not Available"", SUM(ARRAYFORMULA(IF(REGEXMATCH(I3:I46, ""\(411\)""), 1, 0))) = 0, ""Available"", SUM(ARRAYFORMULA(IF(REGEXMATCH(I3:I46, ""\(411\)""), 1, 0))) &gt;= 2, ""Overlapped"")"),"Not Available")</f>
        <v>Not Available</v>
      </c>
      <c r="J55" s="30" t="str">
        <f>IFERROR(__xludf.DUMMYFUNCTION("IFS(SUM(ARRAYFORMULA(IF(REGEXMATCH(J3:J46, ""\(411\)""), 1, 0))) = 1, ""Not Available"", SUM(ARRAYFORMULA(IF(REGEXMATCH(J3:J46, ""\(411\)""), 1, 0))) = 0, ""Available"", SUM(ARRAYFORMULA(IF(REGEXMATCH(J3:J46, ""\(411\)""), 1, 0))) &gt;= 2, ""Overlapped"")"),"Available")</f>
        <v>Available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30">
        <v>412.0</v>
      </c>
      <c r="D56" s="30" t="str">
        <f>IFERROR(__xludf.DUMMYFUNCTION("IFS(SUM(ARRAYFORMULA(IF(REGEXMATCH(D3:D46, ""\(412\)""), 1, 0))) = 1, ""Not Available"", SUM(ARRAYFORMULA(IF(REGEXMATCH(D3:D46, ""\(412\)""), 1, 0))) = 0, ""Available"", SUM(ARRAYFORMULA(IF(REGEXMATCH(D3:D46, ""\(412\)""), 1, 0))) &gt;= 2, ""Overlapped"")"),"Not Available")</f>
        <v>Not Available</v>
      </c>
      <c r="E56" s="30" t="str">
        <f>IFERROR(__xludf.DUMMYFUNCTION("IFS(SUM(ARRAYFORMULA(IF(REGEXMATCH(E3:E46, ""\(412\)""), 1, 0))) = 1, ""Not Available"", SUM(ARRAYFORMULA(IF(REGEXMATCH(E3:E46, ""\(412\)""), 1, 0))) = 0, ""Available"", SUM(ARRAYFORMULA(IF(REGEXMATCH(E3:E46, ""\(412\)""), 1, 0))) &gt;= 2, ""Overlapped"")"),"Not Available")</f>
        <v>Not Available</v>
      </c>
      <c r="F56" s="30" t="str">
        <f>IFERROR(__xludf.DUMMYFUNCTION("IFS(SUM(ARRAYFORMULA(IF(REGEXMATCH(F3:F46, ""\(412\)""), 1, 0))) = 1, ""Not Available"", SUM(ARRAYFORMULA(IF(REGEXMATCH(F3:F46, ""\(412\)""), 1, 0))) = 0, ""Available"", SUM(ARRAYFORMULA(IF(REGEXMATCH(F3:F46, ""\(412\)""), 1, 0))) &gt;= 2, ""Overlapped"")"),"Not Available")</f>
        <v>Not Available</v>
      </c>
      <c r="G56" s="52"/>
      <c r="H56" s="30" t="str">
        <f>IFERROR(__xludf.DUMMYFUNCTION("IFS(SUM(ARRAYFORMULA(IF(REGEXMATCH(H3:H46, ""\(412\)""), 1, 0))) = 1, ""Not Available"", SUM(ARRAYFORMULA(IF(REGEXMATCH(H3:H46, ""\(412\)""), 1, 0))) = 0, ""Available"", SUM(ARRAYFORMULA(IF(REGEXMATCH(H3:H46, ""\(412\)""), 1, 0))) &gt;= 2, ""Overlapped"")"),"Not Available")</f>
        <v>Not Available</v>
      </c>
      <c r="I56" s="30" t="str">
        <f>IFERROR(__xludf.DUMMYFUNCTION("IFS(SUM(ARRAYFORMULA(IF(REGEXMATCH(I3:I46, ""\(412\)""), 1, 0))) = 1, ""Not Available"", SUM(ARRAYFORMULA(IF(REGEXMATCH(I3:I46, ""\(412\)""), 1, 0))) = 0, ""Available"", SUM(ARRAYFORMULA(IF(REGEXMATCH(I3:I46, ""\(412\)""), 1, 0))) &gt;= 2, ""Overlapped"")"),"Not Available")</f>
        <v>Not Available</v>
      </c>
      <c r="J56" s="30" t="str">
        <f>IFERROR(__xludf.DUMMYFUNCTION("IFS(SUM(ARRAYFORMULA(IF(REGEXMATCH(J3:J46, ""\(412\)""), 1, 0))) = 1, ""Not Available"", SUM(ARRAYFORMULA(IF(REGEXMATCH(J3:J46, ""\(412\)""), 1, 0))) = 0, ""Available"", SUM(ARRAYFORMULA(IF(REGEXMATCH(J3:J46, ""\(412\)""), 1, 0))) &gt;= 2, ""Overlapped"")"),"Available")</f>
        <v>Available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30">
        <v>413.0</v>
      </c>
      <c r="D57" s="30" t="str">
        <f>IFERROR(__xludf.DUMMYFUNCTION("IFS(SUM(ARRAYFORMULA(IF(REGEXMATCH(D3:D46, ""\(413\)""), 1, 0))) = 1, ""Not Available"", SUM(ARRAYFORMULA(IF(REGEXMATCH(D3:D46, ""\(413\)""), 1, 0))) = 0, ""Available"", SUM(ARRAYFORMULA(IF(REGEXMATCH(D3:D46, ""\(413\)""), 1, 0))) &gt;= 2, ""Overlapped"")"),"Not Available")</f>
        <v>Not Available</v>
      </c>
      <c r="E57" s="30" t="str">
        <f>IFERROR(__xludf.DUMMYFUNCTION("IFS(SUM(ARRAYFORMULA(IF(REGEXMATCH(E3:E46, ""\(413\)""), 1, 0))) = 1, ""Not Available"", SUM(ARRAYFORMULA(IF(REGEXMATCH(E3:E46, ""\(413\)""), 1, 0))) = 0, ""Available"", SUM(ARRAYFORMULA(IF(REGEXMATCH(E3:E46, ""\(413\)""), 1, 0))) &gt;= 2, ""Overlapped"")"),"Not Available")</f>
        <v>Not Available</v>
      </c>
      <c r="F57" s="30" t="str">
        <f>IFERROR(__xludf.DUMMYFUNCTION("IFS(SUM(ARRAYFORMULA(IF(REGEXMATCH(F3:F46, ""\(413\)""), 1, 0))) = 1, ""Not Available"", SUM(ARRAYFORMULA(IF(REGEXMATCH(F3:F46, ""\(413\)""), 1, 0))) = 0, ""Available"", SUM(ARRAYFORMULA(IF(REGEXMATCH(F3:F46, ""\(413\)""), 1, 0))) &gt;= 2, ""Overlapped"")"),"Not Available")</f>
        <v>Not Available</v>
      </c>
      <c r="G57" s="52"/>
      <c r="H57" s="30" t="str">
        <f>IFERROR(__xludf.DUMMYFUNCTION("IFS(SUM(ARRAYFORMULA(IF(REGEXMATCH(H3:H46, ""\(413\)""), 1, 0))) = 1, ""Not Available"", SUM(ARRAYFORMULA(IF(REGEXMATCH(H3:H46, ""\(413\)""), 1, 0))) = 0, ""Available"", SUM(ARRAYFORMULA(IF(REGEXMATCH(H3:H46, ""\(413\)""), 1, 0))) &gt;= 2, ""Overlapped"")"),"Not Available")</f>
        <v>Not Available</v>
      </c>
      <c r="I57" s="30" t="str">
        <f>IFERROR(__xludf.DUMMYFUNCTION("IFS(SUM(ARRAYFORMULA(IF(REGEXMATCH(I3:I46, ""\(413\)""), 1, 0))) = 1, ""Not Available"", SUM(ARRAYFORMULA(IF(REGEXMATCH(I3:I46, ""\(413\)""), 1, 0))) = 0, ""Available"", SUM(ARRAYFORMULA(IF(REGEXMATCH(I3:I46, ""\(413\)""), 1, 0))) &gt;= 2, ""Overlapped"")"),"Not Available")</f>
        <v>Not Available</v>
      </c>
      <c r="J57" s="30" t="str">
        <f>IFERROR(__xludf.DUMMYFUNCTION("IFS(SUM(ARRAYFORMULA(IF(REGEXMATCH(J3:J46, ""\(413\)""), 1, 0))) = 1, ""Not Available"", SUM(ARRAYFORMULA(IF(REGEXMATCH(J3:J46, ""\(413\)""), 1, 0))) = 0, ""Available"", SUM(ARRAYFORMULA(IF(REGEXMATCH(J3:J46, ""\(413\)""), 1, 0))) &gt;= 2, ""Overlapped"")"),"Available")</f>
        <v>Available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30">
        <v>414.0</v>
      </c>
      <c r="D58" s="59" t="str">
        <f>IFERROR(__xludf.DUMMYFUNCTION("IFS(SUM(ARRAYFORMULA(IF(REGEXMATCH(D3:D46, ""\(414\)""), 1, 0))) = 1, ""Not Available"", SUM(ARRAYFORMULA(IF(REGEXMATCH(D3:D46, ""\(414\)""), 1, 0))) = 0, ""Available"", SUM(ARRAYFORMULA(IF(REGEXMATCH(D3:D46, ""\(414\)""), 1, 0))) &gt;= 2, ""Overlapped"")"),"Not Available")</f>
        <v>Not Available</v>
      </c>
      <c r="E58" s="59" t="str">
        <f>IFERROR(__xludf.DUMMYFUNCTION("IFS(SUM(ARRAYFORMULA(IF(REGEXMATCH(E3:E46, ""\(414\)""), 1, 0))) = 1, ""Not Available"", SUM(ARRAYFORMULA(IF(REGEXMATCH(E3:E46, ""\(414\)""), 1, 0))) = 0, ""Available"", SUM(ARRAYFORMULA(IF(REGEXMATCH(E3:E46, ""\(414\)""), 1, 0))) &gt;= 2, ""Overlapped"")"),"Not Available")</f>
        <v>Not Available</v>
      </c>
      <c r="F58" s="59" t="str">
        <f>IFERROR(__xludf.DUMMYFUNCTION("IFS(SUM(ARRAYFORMULA(IF(REGEXMATCH(F3:F46, ""\(414\)""), 1, 0))) = 1, ""Not Available"", SUM(ARRAYFORMULA(IF(REGEXMATCH(F3:F46, ""\(414\)""), 1, 0))) = 0, ""Available"", SUM(ARRAYFORMULA(IF(REGEXMATCH(F3:F46, ""\(414\)""), 1, 0))) &gt;= 2, ""Overlapped"")"),"Not Available")</f>
        <v>Not Available</v>
      </c>
      <c r="G58" s="52"/>
      <c r="H58" s="59" t="str">
        <f>IFERROR(__xludf.DUMMYFUNCTION("IFS(SUM(ARRAYFORMULA(IF(REGEXMATCH(H3:H46, ""\(414\)""), 1, 0))) = 1, ""Not Available"", SUM(ARRAYFORMULA(IF(REGEXMATCH(H3:H46, ""\(414\)""), 1, 0))) = 0, ""Available"", SUM(ARRAYFORMULA(IF(REGEXMATCH(H3:H46, ""\(414\)""), 1, 0))) &gt;= 2, ""Overlapped"")"),"Not Available")</f>
        <v>Not Available</v>
      </c>
      <c r="I58" s="59" t="str">
        <f>IFERROR(__xludf.DUMMYFUNCTION("IFS(SUM(ARRAYFORMULA(IF(REGEXMATCH(I3:I46, ""\(414\)""), 1, 0))) = 1, ""Not Available"", SUM(ARRAYFORMULA(IF(REGEXMATCH(I3:I46, ""\(414\)""), 1, 0))) = 0, ""Available"", SUM(ARRAYFORMULA(IF(REGEXMATCH(I3:I46, ""\(414\)""), 1, 0))) &gt;= 2, ""Overlapped"")"),"Not Available")</f>
        <v>Not Available</v>
      </c>
      <c r="J58" s="59" t="str">
        <f>IFERROR(__xludf.DUMMYFUNCTION("IFS(SUM(ARRAYFORMULA(IF(REGEXMATCH(J3:J46, ""\(414\)""), 1, 0))) = 1, ""Not Available"", SUM(ARRAYFORMULA(IF(REGEXMATCH(J3:J46, ""\(414\)""), 1, 0))) = 0, ""Available"", SUM(ARRAYFORMULA(IF(REGEXMATCH(J3:J46, ""\(414\)""), 1, 0))) &gt;= 2, ""Overlapped"")"),"Available")</f>
        <v>Available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30">
        <v>509.0</v>
      </c>
      <c r="D59" s="30" t="str">
        <f>IFERROR(__xludf.DUMMYFUNCTION("IFS(SUM(ARRAYFORMULA(IF(REGEXMATCH(D3:D46, ""\(509\)""), 1, 0))) = 1, ""Not Available"", SUM(ARRAYFORMULA(IF(REGEXMATCH(D3:D46, ""\(509\)""), 1, 0))) = 0, ""Available"", SUM(ARRAYFORMULA(IF(REGEXMATCH(D3:D46, ""\(509\)""), 1, 0))) &gt;= 2, ""Overlapped"")"),"Not Available")</f>
        <v>Not Available</v>
      </c>
      <c r="E59" s="30" t="str">
        <f>IFERROR(__xludf.DUMMYFUNCTION("IFS(SUM(ARRAYFORMULA(IF(REGEXMATCH(E3:E46, ""\(509\)""), 1, 0))) = 1, ""Not Available"", SUM(ARRAYFORMULA(IF(REGEXMATCH(E3:E46, ""\(509\)""), 1, 0))) = 0, ""Available"", SUM(ARRAYFORMULA(IF(REGEXMATCH(E3:E46, ""\(509\)""), 1, 0))) &gt;= 2, ""Overlapped"")"),"Not Available")</f>
        <v>Not Available</v>
      </c>
      <c r="F59" s="30" t="str">
        <f>IFERROR(__xludf.DUMMYFUNCTION("IFS(SUM(ARRAYFORMULA(IF(REGEXMATCH(F3:F46, ""\(509\)""), 1, 0))) = 1, ""Not Available"", SUM(ARRAYFORMULA(IF(REGEXMATCH(F3:F46, ""\(509\)""), 1, 0))) = 0, ""Available"", SUM(ARRAYFORMULA(IF(REGEXMATCH(F3:F46, ""\(509\)""), 1, 0))) &gt;= 2, ""Overlapped"")"),"Not Available")</f>
        <v>Not Available</v>
      </c>
      <c r="G59" s="52"/>
      <c r="H59" s="30" t="str">
        <f>IFERROR(__xludf.DUMMYFUNCTION("IFS(SUM(ARRAYFORMULA(IF(REGEXMATCH(H3:H46, ""\(509\)""), 1, 0))) = 1, ""Not Available"", SUM(ARRAYFORMULA(IF(REGEXMATCH(H3:H46, ""\(509\)""), 1, 0))) = 0, ""Available"", SUM(ARRAYFORMULA(IF(REGEXMATCH(H3:H46, ""\(509\)""), 1, 0))) &gt;= 2, ""Overlapped"")"),"Not Available")</f>
        <v>Not Available</v>
      </c>
      <c r="I59" s="30" t="str">
        <f>IFERROR(__xludf.DUMMYFUNCTION("IFS(SUM(ARRAYFORMULA(IF(REGEXMATCH(I3:I46, ""\(509\)""), 1, 0))) = 1, ""Not Available"", SUM(ARRAYFORMULA(IF(REGEXMATCH(I3:I46, ""\(509\)""), 1, 0))) = 0, ""Available"", SUM(ARRAYFORMULA(IF(REGEXMATCH(I3:I46, ""\(509\)""), 1, 0))) &gt;= 2, ""Overlapped"")"),"Not Available")</f>
        <v>Not Available</v>
      </c>
      <c r="J59" s="30" t="str">
        <f>IFERROR(__xludf.DUMMYFUNCTION("IFS(SUM(ARRAYFORMULA(IF(REGEXMATCH(J3:J46, ""\(509\)""), 1, 0))) = 1, ""Not Available"", SUM(ARRAYFORMULA(IF(REGEXMATCH(J3:J46, ""\(509\)""), 1, 0))) = 0, ""Available"", SUM(ARRAYFORMULA(IF(REGEXMATCH(J3:J46, ""\(509\)""), 1, 0))) &gt;= 2, ""Overlapped"")"),"Available")</f>
        <v>Available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30">
        <v>511.0</v>
      </c>
      <c r="D60" s="30" t="str">
        <f>IFERROR(__xludf.DUMMYFUNCTION("IFS(SUM(ARRAYFORMULA(IF(REGEXMATCH(D3:D46, ""\(511\)""), 1, 0))) = 1, ""Not Available"", SUM(ARRAYFORMULA(IF(REGEXMATCH(D3:D46, ""\(511\)""), 1, 0))) = 0, ""Available"", SUM(ARRAYFORMULA(IF(REGEXMATCH(D3:D46, ""\(511\)""), 1, 0))) &gt;= 2, ""Overlapped"")"),"Not Available")</f>
        <v>Not Available</v>
      </c>
      <c r="E60" s="30" t="str">
        <f>IFERROR(__xludf.DUMMYFUNCTION("IFS(SUM(ARRAYFORMULA(IF(REGEXMATCH(E3:E46, ""\(511\)""), 1, 0))) = 1, ""Not Available"", SUM(ARRAYFORMULA(IF(REGEXMATCH(E3:E46, ""\(511\)""), 1, 0))) = 0, ""Available"", SUM(ARRAYFORMULA(IF(REGEXMATCH(E3:E46, ""\(511\)""), 1, 0))) &gt;= 2, ""Overlapped"")"),"Not Available")</f>
        <v>Not Available</v>
      </c>
      <c r="F60" s="30" t="str">
        <f>IFERROR(__xludf.DUMMYFUNCTION("IFS(SUM(ARRAYFORMULA(IF(REGEXMATCH(F3:F46, ""\(511\)""), 1, 0))) = 1, ""Not Available"", SUM(ARRAYFORMULA(IF(REGEXMATCH(F3:F46, ""\(511\)""), 1, 0))) = 0, ""Available"", SUM(ARRAYFORMULA(IF(REGEXMATCH(F3:F46, ""\(511\)""), 1, 0))) &gt;= 2, ""Overlapped"")"),"Not Available")</f>
        <v>Not Available</v>
      </c>
      <c r="G60" s="52"/>
      <c r="H60" s="30" t="str">
        <f>IFERROR(__xludf.DUMMYFUNCTION("IFS(SUM(ARRAYFORMULA(IF(REGEXMATCH(H3:H46, ""\(511\)""), 1, 0))) = 1, ""Not Available"", SUM(ARRAYFORMULA(IF(REGEXMATCH(H3:H46, ""\(511\)""), 1, 0))) = 0, ""Available"", SUM(ARRAYFORMULA(IF(REGEXMATCH(H3:H46, ""\(511\)""), 1, 0))) &gt;= 2, ""Overlapped"")"),"Not Available")</f>
        <v>Not Available</v>
      </c>
      <c r="I60" s="30" t="str">
        <f>IFERROR(__xludf.DUMMYFUNCTION("IFS(SUM(ARRAYFORMULA(IF(REGEXMATCH(I3:I46, ""\(511\)""), 1, 0))) = 1, ""Not Available"", SUM(ARRAYFORMULA(IF(REGEXMATCH(I3:I46, ""\(511\)""), 1, 0))) = 0, ""Available"", SUM(ARRAYFORMULA(IF(REGEXMATCH(I3:I46, ""\(511\)""), 1, 0))) &gt;= 2, ""Overlapped"")"),"Not Available")</f>
        <v>Not Available</v>
      </c>
      <c r="J60" s="30" t="str">
        <f>IFERROR(__xludf.DUMMYFUNCTION("IFS(SUM(ARRAYFORMULA(IF(REGEXMATCH(J3:J46, ""\(511\)""), 1, 0))) = 1, ""Not Available"", SUM(ARRAYFORMULA(IF(REGEXMATCH(J3:J46, ""\(511\)""), 1, 0))) = 0, ""Available"", SUM(ARRAYFORMULA(IF(REGEXMATCH(J3:J46, ""\(511\)""), 1, 0))) &gt;= 2, ""Overlapped"")"),"Available")</f>
        <v>Available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30">
        <v>512.0</v>
      </c>
      <c r="D61" s="30" t="str">
        <f>IFERROR(__xludf.DUMMYFUNCTION("IFS(SUM(ARRAYFORMULA(IF(REGEXMATCH(D3:D46, ""\(512\)""), 1, 0))) = 1, ""Not Available"", SUM(ARRAYFORMULA(IF(REGEXMATCH(D3:D46, ""\(512\)""), 1, 0))) = 0, ""Available"", SUM(ARRAYFORMULA(IF(REGEXMATCH(D3:D46, ""\(512\)""), 1, 0))) &gt;= 2, ""Overlapped"")"),"Not Available")</f>
        <v>Not Available</v>
      </c>
      <c r="E61" s="30" t="str">
        <f>IFERROR(__xludf.DUMMYFUNCTION("IFS(SUM(ARRAYFORMULA(IF(REGEXMATCH(E3:E46, ""\(512\)""), 1, 0))) = 1, ""Not Available"", SUM(ARRAYFORMULA(IF(REGEXMATCH(E3:E46, ""\(512\)""), 1, 0))) = 0, ""Available"", SUM(ARRAYFORMULA(IF(REGEXMATCH(E3:E46, ""\(512\)""), 1, 0))) &gt;= 2, ""Overlapped"")"),"Not Available")</f>
        <v>Not Available</v>
      </c>
      <c r="F61" s="30" t="str">
        <f>IFERROR(__xludf.DUMMYFUNCTION("IFS(SUM(ARRAYFORMULA(IF(REGEXMATCH(F3:F46, ""\(512\)""), 1, 0))) = 1, ""Not Available"", SUM(ARRAYFORMULA(IF(REGEXMATCH(F3:F46, ""\(512\)""), 1, 0))) = 0, ""Available"", SUM(ARRAYFORMULA(IF(REGEXMATCH(F3:F46, ""\(512\)""), 1, 0))) &gt;= 2, ""Overlapped"")"),"Not Available")</f>
        <v>Not Available</v>
      </c>
      <c r="G61" s="52"/>
      <c r="H61" s="30" t="str">
        <f>IFERROR(__xludf.DUMMYFUNCTION("IFS(SUM(ARRAYFORMULA(IF(REGEXMATCH(H3:H46, ""\(512\)""), 1, 0))) = 1, ""Not Available"", SUM(ARRAYFORMULA(IF(REGEXMATCH(H3:H46, ""\(512\)""), 1, 0))) = 0, ""Available"", SUM(ARRAYFORMULA(IF(REGEXMATCH(H3:H46, ""\(512\)""), 1, 0))) &gt;= 2, ""Overlapped"")"),"Not Available")</f>
        <v>Not Available</v>
      </c>
      <c r="I61" s="30" t="str">
        <f>IFERROR(__xludf.DUMMYFUNCTION("IFS(SUM(ARRAYFORMULA(IF(REGEXMATCH(I3:I46, ""\(512\)""), 1, 0))) = 1, ""Not Available"", SUM(ARRAYFORMULA(IF(REGEXMATCH(I3:I46, ""\(512\)""), 1, 0))) = 0, ""Available"", SUM(ARRAYFORMULA(IF(REGEXMATCH(I3:I46, ""\(512\)""), 1, 0))) &gt;= 2, ""Overlapped"")"),"Available")</f>
        <v>Available</v>
      </c>
      <c r="J61" s="30" t="str">
        <f>IFERROR(__xludf.DUMMYFUNCTION("IFS(SUM(ARRAYFORMULA(IF(REGEXMATCH(J3:J46, ""\(512\)""), 1, 0))) = 1, ""Not Available"", SUM(ARRAYFORMULA(IF(REGEXMATCH(J3:J46, ""\(512\)""), 1, 0))) = 0, ""Available"", SUM(ARRAYFORMULA(IF(REGEXMATCH(J3:J46, ""\(512\)""), 1, 0))) &gt;= 2, ""Overlapped"")"),"Available")</f>
        <v>Available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30">
        <v>513.0</v>
      </c>
      <c r="D62" s="30" t="str">
        <f>IFERROR(__xludf.DUMMYFUNCTION("IFS(SUM(ARRAYFORMULA(IF(REGEXMATCH(D3:D46, ""\(513\)""), 1, 0))) = 1, ""Not Available"", SUM(ARRAYFORMULA(IF(REGEXMATCH(D3:D46, ""\(513\)""), 1, 0))) = 0, ""Available"", SUM(ARRAYFORMULA(IF(REGEXMATCH(D3:D46, ""\(513\)""), 1, 0))) &gt;= 2, ""Overlapped"")"),"Not Available")</f>
        <v>Not Available</v>
      </c>
      <c r="E62" s="30" t="str">
        <f>IFERROR(__xludf.DUMMYFUNCTION("IFS(SUM(ARRAYFORMULA(IF(REGEXMATCH(E3:E46, ""\(513\)""), 1, 0))) = 1, ""Not Available"", SUM(ARRAYFORMULA(IF(REGEXMATCH(E3:E46, ""\(513\)""), 1, 0))) = 0, ""Available"", SUM(ARRAYFORMULA(IF(REGEXMATCH(E3:E46, ""\(513\)""), 1, 0))) &gt;= 2, ""Overlapped"")"),"Not Available")</f>
        <v>Not Available</v>
      </c>
      <c r="F62" s="30" t="str">
        <f>IFERROR(__xludf.DUMMYFUNCTION("IFS(SUM(ARRAYFORMULA(IF(REGEXMATCH(F3:F46, ""\(513\)""), 1, 0))) = 1, ""Not Available"", SUM(ARRAYFORMULA(IF(REGEXMATCH(F3:F46, ""\(513\)""), 1, 0))) = 0, ""Available"", SUM(ARRAYFORMULA(IF(REGEXMATCH(F3:F46, ""\(513\)""), 1, 0))) &gt;= 2, ""Overlapped"")"),"Not Available")</f>
        <v>Not Available</v>
      </c>
      <c r="G62" s="52"/>
      <c r="H62" s="30" t="str">
        <f>IFERROR(__xludf.DUMMYFUNCTION("IFS(SUM(ARRAYFORMULA(IF(REGEXMATCH(H3:H46, ""\(513\)""), 1, 0))) = 1, ""Not Available"", SUM(ARRAYFORMULA(IF(REGEXMATCH(H3:H46, ""\(513\)""), 1, 0))) = 0, ""Available"", SUM(ARRAYFORMULA(IF(REGEXMATCH(H3:H46, ""\(513\)""), 1, 0))) &gt;= 2, ""Overlapped"")"),"Not Available")</f>
        <v>Not Available</v>
      </c>
      <c r="I62" s="30" t="str">
        <f>IFERROR(__xludf.DUMMYFUNCTION("IFS(SUM(ARRAYFORMULA(IF(REGEXMATCH(I3:I46, ""\(513\)""), 1, 0))) = 1, ""Not Available"", SUM(ARRAYFORMULA(IF(REGEXMATCH(I3:I46, ""\(513\)""), 1, 0))) = 0, ""Available"", SUM(ARRAYFORMULA(IF(REGEXMATCH(I3:I46, ""\(513\)""), 1, 0))) &gt;= 2, ""Overlapped"")"),"Not Available")</f>
        <v>Not Available</v>
      </c>
      <c r="J62" s="30" t="str">
        <f>IFERROR(__xludf.DUMMYFUNCTION("IFS(SUM(ARRAYFORMULA(IF(REGEXMATCH(J3:J46, ""\(513\)""), 1, 0))) = 1, ""Not Available"", SUM(ARRAYFORMULA(IF(REGEXMATCH(J3:J46, ""\(513\)""), 1, 0))) = 0, ""Available"", SUM(ARRAYFORMULA(IF(REGEXMATCH(J3:J46, ""\(513\)""), 1, 0))) &gt;= 2, ""Overlapped"")"),"Available")</f>
        <v>Available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30">
        <v>514.0</v>
      </c>
      <c r="D63" s="30" t="str">
        <f>IFERROR(__xludf.DUMMYFUNCTION("IFS(SUM(ARRAYFORMULA(IF(REGEXMATCH(D3:D46, ""\(514\)""), 1, 0))) = 1, ""Not Available"", SUM(ARRAYFORMULA(IF(REGEXMATCH(D3:D46, ""\(514\)""), 1, 0))) = 0, ""Available"", SUM(ARRAYFORMULA(IF(REGEXMATCH(D3:D46, ""\(514\)""), 1, 0))) &gt;= 2, ""Overlapped"")"),"Not Available")</f>
        <v>Not Available</v>
      </c>
      <c r="E63" s="30" t="str">
        <f>IFERROR(__xludf.DUMMYFUNCTION("IFS(SUM(ARRAYFORMULA(IF(REGEXMATCH(E3:E46, ""\(514\)""), 1, 0))) = 1, ""Not Available"", SUM(ARRAYFORMULA(IF(REGEXMATCH(E3:E46, ""\(514\)""), 1, 0))) = 0, ""Available"", SUM(ARRAYFORMULA(IF(REGEXMATCH(E3:E46, ""\(514\)""), 1, 0))) &gt;= 2, ""Overlapped"")"),"Not Available")</f>
        <v>Not Available</v>
      </c>
      <c r="F63" s="30" t="str">
        <f>IFERROR(__xludf.DUMMYFUNCTION("IFS(SUM(ARRAYFORMULA(IF(REGEXMATCH(F3:F46, ""\(514\)""), 1, 0))) = 1, ""Not Available"", SUM(ARRAYFORMULA(IF(REGEXMATCH(F3:F46, ""\(514\)""), 1, 0))) = 0, ""Available"", SUM(ARRAYFORMULA(IF(REGEXMATCH(F3:F46, ""\(514\)""), 1, 0))) &gt;= 2, ""Overlapped"")"),"Not Available")</f>
        <v>Not Available</v>
      </c>
      <c r="G63" s="52"/>
      <c r="H63" s="30" t="str">
        <f>IFERROR(__xludf.DUMMYFUNCTION("IFS(SUM(ARRAYFORMULA(IF(REGEXMATCH(H3:H46, ""\(514\)""), 1, 0))) = 1, ""Not Available"", SUM(ARRAYFORMULA(IF(REGEXMATCH(H3:H46, ""\(514\)""), 1, 0))) = 0, ""Available"", SUM(ARRAYFORMULA(IF(REGEXMATCH(H3:H46, ""\(514\)""), 1, 0))) &gt;= 2, ""Overlapped"")"),"Not Available")</f>
        <v>Not Available</v>
      </c>
      <c r="I63" s="30" t="str">
        <f>IFERROR(__xludf.DUMMYFUNCTION("IFS(SUM(ARRAYFORMULA(IF(REGEXMATCH(I3:I46, ""\(514\)""), 1, 0))) = 1, ""Not Available"", SUM(ARRAYFORMULA(IF(REGEXMATCH(I3:I46, ""\(514\)""), 1, 0))) = 0, ""Available"", SUM(ARRAYFORMULA(IF(REGEXMATCH(I3:I46, ""\(514\)""), 1, 0))) &gt;= 2, ""Overlapped"")"),"Not Available")</f>
        <v>Not Available</v>
      </c>
      <c r="J63" s="30" t="str">
        <f>IFERROR(__xludf.DUMMYFUNCTION("IFS(SUM(ARRAYFORMULA(IF(REGEXMATCH(J3:J46, ""\(514\)""), 1, 0))) = 1, ""Not Available"", SUM(ARRAYFORMULA(IF(REGEXMATCH(J3:J46, ""\(514\)""), 1, 0))) = 0, ""Available"", SUM(ARRAYFORMULA(IF(REGEXMATCH(J3:J46, ""\(514\)""), 1, 0))) &gt;= 2, ""Overlapped"")"),"Available")</f>
        <v>Available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30">
        <v>812.0</v>
      </c>
      <c r="D64" s="59" t="str">
        <f>IFERROR(__xludf.DUMMYFUNCTION("IFS(SUM(ARRAYFORMULA(IF(REGEXMATCH(D3:D46, ""\(812\)""), 1, 0))) = 1, ""Not Available"", SUM(ARRAYFORMULA(IF(REGEXMATCH(D3:D46, ""\(812\)""), 1, 0))) = 0, ""Available"", SUM(ARRAYFORMULA(IF(REGEXMATCH(D3:D46, ""\(812\)""), 1, 0))) &gt;= 2, ""Overlapped"")"),"Not Available")</f>
        <v>Not Available</v>
      </c>
      <c r="E64" s="59" t="str">
        <f>IFERROR(__xludf.DUMMYFUNCTION("IFS(SUM(ARRAYFORMULA(IF(REGEXMATCH(E3:E46, ""\(812\)""), 1, 0))) = 1, ""Not Available"", SUM(ARRAYFORMULA(IF(REGEXMATCH(E3:E46, ""\(812\)""), 1, 0))) = 0, ""Available"", SUM(ARRAYFORMULA(IF(REGEXMATCH(E3:E46, ""\(812\)""), 1, 0))) &gt;= 2, ""Overlapped"")"),"Not Available")</f>
        <v>Not Available</v>
      </c>
      <c r="F64" s="59" t="str">
        <f>IFERROR(__xludf.DUMMYFUNCTION("IFS(SUM(ARRAYFORMULA(IF(REGEXMATCH(F3:F46, ""\(812\)""), 1, 0))) = 1, ""Not Available"", SUM(ARRAYFORMULA(IF(REGEXMATCH(F3:F46, ""\(812\)""), 1, 0))) = 0, ""Available"", SUM(ARRAYFORMULA(IF(REGEXMATCH(F3:F46, ""\(812\)""), 1, 0))) &gt;= 2, ""Overlapped"")"),"Not Available")</f>
        <v>Not Available</v>
      </c>
      <c r="G64" s="52"/>
      <c r="H64" s="59" t="str">
        <f>IFERROR(__xludf.DUMMYFUNCTION("IFS(SUM(ARRAYFORMULA(IF(REGEXMATCH(H3:H46, ""\(812\)""), 1, 0))) = 1, ""Not Available"", SUM(ARRAYFORMULA(IF(REGEXMATCH(H3:H46, ""\(812\)""), 1, 0))) = 0, ""Available"", SUM(ARRAYFORMULA(IF(REGEXMATCH(H3:H46, ""\(812\)""), 1, 0))) &gt;= 2, ""Overlapped"")"),"Not Available")</f>
        <v>Not Available</v>
      </c>
      <c r="I64" s="59" t="str">
        <f>IFERROR(__xludf.DUMMYFUNCTION("IFS(SUM(ARRAYFORMULA(IF(REGEXMATCH(I3:I46, ""\(812\)""), 1, 0))) = 1, ""Not Available"", SUM(ARRAYFORMULA(IF(REGEXMATCH(I3:I46, ""\(812\)""), 1, 0))) = 0, ""Available"", SUM(ARRAYFORMULA(IF(REGEXMATCH(I3:I46, ""\(812\)""), 1, 0))) &gt;= 2, ""Overlapped"")"),"Not Available")</f>
        <v>Not Available</v>
      </c>
      <c r="J64" s="59" t="str">
        <f>IFERROR(__xludf.DUMMYFUNCTION("IFS(SUM(ARRAYFORMULA(IF(REGEXMATCH(J3:J46, ""\(812\)""), 1, 0))) = 1, ""Not Available"", SUM(ARRAYFORMULA(IF(REGEXMATCH(J3:J46, ""\(812\)""), 1, 0))) = 0, ""Available"", SUM(ARRAYFORMULA(IF(REGEXMATCH(J3:J46, ""\(812\)""), 1, 0))) &gt;= 2, ""Overlapped"")"),"Available")</f>
        <v>Available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30">
        <v>814.0</v>
      </c>
      <c r="D65" s="59" t="str">
        <f>IFERROR(__xludf.DUMMYFUNCTION("IFS(SUM(ARRAYFORMULA(IF(REGEXMATCH(D3:D46, ""\(814\)""), 1, 0))) = 1, ""Not Available"", SUM(ARRAYFORMULA(IF(REGEXMATCH(D3:D46, ""\(814\)""), 1, 0))) = 0, ""Available"", SUM(ARRAYFORMULA(IF(REGEXMATCH(D3:D46, ""\(814\)""), 1, 0))) &gt;= 2, ""Overlapped"")"),"Not Available")</f>
        <v>Not Available</v>
      </c>
      <c r="E65" s="59" t="str">
        <f>IFERROR(__xludf.DUMMYFUNCTION("IFS(SUM(ARRAYFORMULA(IF(REGEXMATCH(E3:E46, ""\(814\)""), 1, 0))) = 1, ""Not Available"", SUM(ARRAYFORMULA(IF(REGEXMATCH(E3:E46, ""\(814\)""), 1, 0))) = 0, ""Available"", SUM(ARRAYFORMULA(IF(REGEXMATCH(E3:E46, ""\(814\)""), 1, 0))) &gt;= 2, ""Overlapped"")"),"Not Available")</f>
        <v>Not Available</v>
      </c>
      <c r="F65" s="59" t="str">
        <f>IFERROR(__xludf.DUMMYFUNCTION("IFS(SUM(ARRAYFORMULA(IF(REGEXMATCH(F3:F46, ""\(814\)""), 1, 0))) = 1, ""Not Available"", SUM(ARRAYFORMULA(IF(REGEXMATCH(F3:F46, ""\(814\)""), 1, 0))) = 0, ""Available"", SUM(ARRAYFORMULA(IF(REGEXMATCH(F3:F46, ""\(814\)""), 1, 0))) &gt;= 2, ""Overlapped"")"),"Not Available")</f>
        <v>Not Available</v>
      </c>
      <c r="G65" s="52"/>
      <c r="H65" s="59" t="str">
        <f>IFERROR(__xludf.DUMMYFUNCTION("IFS(SUM(ARRAYFORMULA(IF(REGEXMATCH(H3:H46, ""\(814\)""), 1, 0))) = 1, ""Not Available"", SUM(ARRAYFORMULA(IF(REGEXMATCH(H3:H46, ""\(814\)""), 1, 0))) = 0, ""Available"", SUM(ARRAYFORMULA(IF(REGEXMATCH(H3:H46, ""\(814\)""), 1, 0))) &gt;= 2, ""Overlapped"")"),"Not Available")</f>
        <v>Not Available</v>
      </c>
      <c r="I65" s="59" t="str">
        <f>IFERROR(__xludf.DUMMYFUNCTION("IFS(SUM(ARRAYFORMULA(IF(REGEXMATCH(I3:I46, ""\(814\)""), 1, 0))) = 1, ""Not Available"", SUM(ARRAYFORMULA(IF(REGEXMATCH(I3:I46, ""\(814\)""), 1, 0))) = 0, ""Available"", SUM(ARRAYFORMULA(IF(REGEXMATCH(I3:I46, ""\(814\)""), 1, 0))) &gt;= 2, ""Overlapped"")"),"Not Available")</f>
        <v>Not Available</v>
      </c>
      <c r="J65" s="59" t="str">
        <f>IFERROR(__xludf.DUMMYFUNCTION("IFS(SUM(ARRAYFORMULA(IF(REGEXMATCH(J3:J46, ""\(814\)""), 1, 0))) = 1, ""Not Available"", SUM(ARRAYFORMULA(IF(REGEXMATCH(J3:J46, ""\(814\)""), 1, 0))) = 0, ""Available"", SUM(ARRAYFORMULA(IF(REGEXMATCH(J3:J46, ""\(814\)""), 1, 0))) &gt;= 2, ""Overlapped"")"),"Available")</f>
        <v>Available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27">
        <v>1011.0</v>
      </c>
      <c r="D66" s="30" t="str">
        <f>IFERROR(__xludf.DUMMYFUNCTION("IFS(SUM(ARRAYFORMULA(IF(REGEXMATCH(D3:D46, ""\(1011\)""), 1, 0))) = 1, ""Not Available"", SUM(ARRAYFORMULA(IF(REGEXMATCH(D3:D46, ""\(1011\)""), 1, 0))) = 0, ""Available"", SUM(ARRAYFORMULA(IF(REGEXMATCH(D3:D46, ""\(1011\)""), 1, 0))) &gt;= 2, ""Overlapped"")"),"Not Available")</f>
        <v>Not Available</v>
      </c>
      <c r="E66" s="30" t="str">
        <f>IFERROR(__xludf.DUMMYFUNCTION("IFS(SUM(ARRAYFORMULA(IF(REGEXMATCH(E3:E46, ""\(1011\)""), 1, 0))) = 1, ""Not Available"", SUM(ARRAYFORMULA(IF(REGEXMATCH(E3:E46, ""\(1011\)""), 1, 0))) = 0, ""Available"", SUM(ARRAYFORMULA(IF(REGEXMATCH(E3:E46, ""\(1011\)""), 1, 0))) &gt;= 2, ""Overlapped"")"),"Not Available")</f>
        <v>Not Available</v>
      </c>
      <c r="F66" s="30" t="str">
        <f>IFERROR(__xludf.DUMMYFUNCTION("IFS(SUM(ARRAYFORMULA(IF(REGEXMATCH(F3:F46, ""\(1011\)""), 1, 0))) = 1, ""Not Available"", SUM(ARRAYFORMULA(IF(REGEXMATCH(F3:F46, ""\(1011\)""), 1, 0))) = 0, ""Available"", SUM(ARRAYFORMULA(IF(REGEXMATCH(F3:F46, ""\(1011\)""), 1, 0))) &gt;= 2, ""Overlapped"")"),"Not Available")</f>
        <v>Not Available</v>
      </c>
      <c r="G66" s="52"/>
      <c r="H66" s="30" t="str">
        <f>IFERROR(__xludf.DUMMYFUNCTION("IFS(SUM(ARRAYFORMULA(IF(REGEXMATCH(H3:H46, ""\(1011\)""), 1, 0))) = 1, ""Not Available"", SUM(ARRAYFORMULA(IF(REGEXMATCH(H3:H46, ""\(1011\)""), 1, 0))) = 0, ""Available"", SUM(ARRAYFORMULA(IF(REGEXMATCH(H3:H46, ""\(1011\)""), 1, 0))) &gt;= 2, ""Overlapped"")"),"Not Available")</f>
        <v>Not Available</v>
      </c>
      <c r="I66" s="30" t="str">
        <f>IFERROR(__xludf.DUMMYFUNCTION("IFS(SUM(ARRAYFORMULA(IF(REGEXMATCH(I3:I46, ""\(1011\)""), 1, 0))) = 1, ""Not Available"", SUM(ARRAYFORMULA(IF(REGEXMATCH(I3:I46, ""\(1011\)""), 1, 0))) = 0, ""Available"", SUM(ARRAYFORMULA(IF(REGEXMATCH(I3:I46, ""\(1011\)""), 1, 0))) &gt;= 2, ""Overlapped"")"),"Available")</f>
        <v>Available</v>
      </c>
      <c r="J66" s="30" t="str">
        <f>IFERROR(__xludf.DUMMYFUNCTION("IFS(SUM(ARRAYFORMULA(IF(REGEXMATCH(J3:J46, ""\(1011\)""), 1, 0))) = 1, ""Not Available"", SUM(ARRAYFORMULA(IF(REGEXMATCH(J3:J46, ""\(1011\)""), 1, 0))) = 0, ""Available"", SUM(ARRAYFORMULA(IF(REGEXMATCH(J3:J46, ""\(1011\)""), 1, 0))) &gt;= 2, ""Overlapped"")"),"Available")</f>
        <v>Available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27">
        <v>1012.0</v>
      </c>
      <c r="D67" s="30" t="str">
        <f>IFERROR(__xludf.DUMMYFUNCTION("IFS(SUM(ARRAYFORMULA(IF(REGEXMATCH(D3:D46, ""\(1012\)""), 1, 0))) = 1, ""Not Available"", SUM(ARRAYFORMULA(IF(REGEXMATCH(D3:D46, ""\(1012\)""), 1, 0))) = 0, ""Available"", SUM(ARRAYFORMULA(IF(REGEXMATCH(D3:D46, ""\(1012\)""), 1, 0))) &gt;= 2, ""Overlapped"")"),"Not Available")</f>
        <v>Not Available</v>
      </c>
      <c r="E67" s="30" t="str">
        <f>IFERROR(__xludf.DUMMYFUNCTION("IFS(SUM(ARRAYFORMULA(IF(REGEXMATCH(E3:E46, ""\(1012\)""), 1, 0))) = 1, ""Not Available"", SUM(ARRAYFORMULA(IF(REGEXMATCH(E3:E46, ""\(1012\)""), 1, 0))) = 0, ""Available"", SUM(ARRAYFORMULA(IF(REGEXMATCH(E3:E46, ""\(1012\)""), 1, 0))) &gt;= 2, ""Overlapped"")"),"Not Available")</f>
        <v>Not Available</v>
      </c>
      <c r="F67" s="30" t="str">
        <f>IFERROR(__xludf.DUMMYFUNCTION("IFS(SUM(ARRAYFORMULA(IF(REGEXMATCH(F3:F46, ""\(1012\)""), 1, 0))) = 1, ""Not Available"", SUM(ARRAYFORMULA(IF(REGEXMATCH(F3:F46, ""\(1012\)""), 1, 0))) = 0, ""Available"", SUM(ARRAYFORMULA(IF(REGEXMATCH(F3:F46, ""\(1012\)""), 1, 0))) &gt;= 2, ""Overlapped"")"),"Not Available")</f>
        <v>Not Available</v>
      </c>
      <c r="G67" s="52"/>
      <c r="H67" s="30" t="str">
        <f>IFERROR(__xludf.DUMMYFUNCTION("IFS(SUM(ARRAYFORMULA(IF(REGEXMATCH(H3:H46, ""\(1012\)""), 1, 0))) = 1, ""Not Available"", SUM(ARRAYFORMULA(IF(REGEXMATCH(H3:H46, ""\(1012\)""), 1, 0))) = 0, ""Available"", SUM(ARRAYFORMULA(IF(REGEXMATCH(H3:H46, ""\(1012\)""), 1, 0))) &gt;= 2, ""Overlapped"")"),"Not Available")</f>
        <v>Not Available</v>
      </c>
      <c r="I67" s="30" t="str">
        <f>IFERROR(__xludf.DUMMYFUNCTION("IFS(SUM(ARRAYFORMULA(IF(REGEXMATCH(I3:I46, ""\(1012\)""), 1, 0))) = 1, ""Not Available"", SUM(ARRAYFORMULA(IF(REGEXMATCH(I3:I46, ""\(1012\)""), 1, 0))) = 0, ""Available"", SUM(ARRAYFORMULA(IF(REGEXMATCH(I3:I46, ""\(1012\)""), 1, 0))) &gt;= 2, ""Overlapped"")"),"Not Available")</f>
        <v>Not Available</v>
      </c>
      <c r="J67" s="30" t="str">
        <f>IFERROR(__xludf.DUMMYFUNCTION("IFS(SUM(ARRAYFORMULA(IF(REGEXMATCH(J3:J46, ""\(1012\)""), 1, 0))) = 1, ""Not Available"", SUM(ARRAYFORMULA(IF(REGEXMATCH(J3:J46, ""\(1012\)""), 1, 0))) = 0, ""Available"", SUM(ARRAYFORMULA(IF(REGEXMATCH(J3:J46, ""\(1012\)""), 1, 0))) &gt;= 2, ""Overlapped"")"),"Available")</f>
        <v>Available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27">
        <v>1013.0</v>
      </c>
      <c r="D68" s="30" t="str">
        <f>IFERROR(__xludf.DUMMYFUNCTION("IFS(SUM(ARRAYFORMULA(IF(REGEXMATCH(D3:D46, ""\(1013\)""), 1, 0))) = 1, ""Not Available"", SUM(ARRAYFORMULA(IF(REGEXMATCH(D3:D46, ""\(1013\)""), 1, 0))) = 0, ""Available"", SUM(ARRAYFORMULA(IF(REGEXMATCH(D3:D46, ""\(1013\)""), 1, 0))) &gt;= 2, ""Overlapped"")"),"Not Available")</f>
        <v>Not Available</v>
      </c>
      <c r="E68" s="30" t="str">
        <f>IFERROR(__xludf.DUMMYFUNCTION("IFS(SUM(ARRAYFORMULA(IF(REGEXMATCH(E3:E46, ""\(1013\)""), 1, 0))) = 1, ""Not Available"", SUM(ARRAYFORMULA(IF(REGEXMATCH(E3:E46, ""\(1013\)""), 1, 0))) = 0, ""Available"", SUM(ARRAYFORMULA(IF(REGEXMATCH(E3:E46, ""\(1013\)""), 1, 0))) &gt;= 2, ""Overlapped"")"),"Not Available")</f>
        <v>Not Available</v>
      </c>
      <c r="F68" s="30" t="str">
        <f>IFERROR(__xludf.DUMMYFUNCTION("IFS(SUM(ARRAYFORMULA(IF(REGEXMATCH(F3:F46, ""\(1013\)""), 1, 0))) = 1, ""Not Available"", SUM(ARRAYFORMULA(IF(REGEXMATCH(F3:F46, ""\(1013\)""), 1, 0))) = 0, ""Available"", SUM(ARRAYFORMULA(IF(REGEXMATCH(F3:F46, ""\(1013\)""), 1, 0))) &gt;= 2, ""Overlapped"")"),"Not Available")</f>
        <v>Not Available</v>
      </c>
      <c r="G68" s="52"/>
      <c r="H68" s="30" t="str">
        <f>IFERROR(__xludf.DUMMYFUNCTION("IFS(SUM(ARRAYFORMULA(IF(REGEXMATCH(H3:H46, ""\(1013\)""), 1, 0))) = 1, ""Not Available"", SUM(ARRAYFORMULA(IF(REGEXMATCH(H3:H46, ""\(1013\)""), 1, 0))) = 0, ""Available"", SUM(ARRAYFORMULA(IF(REGEXMATCH(H3:H46, ""\(1013\)""), 1, 0))) &gt;= 2, ""Overlapped"")"),"Not Available")</f>
        <v>Not Available</v>
      </c>
      <c r="I68" s="30" t="str">
        <f>IFERROR(__xludf.DUMMYFUNCTION("IFS(SUM(ARRAYFORMULA(IF(REGEXMATCH(I3:I46, ""\(1013\)""), 1, 0))) = 1, ""Not Available"", SUM(ARRAYFORMULA(IF(REGEXMATCH(I3:I46, ""\(1013\)""), 1, 0))) = 0, ""Available"", SUM(ARRAYFORMULA(IF(REGEXMATCH(I3:I46, ""\(1013\)""), 1, 0))) &gt;= 2, ""Overlapped"")"),"Not Available")</f>
        <v>Not Available</v>
      </c>
      <c r="J68" s="30" t="str">
        <f>IFERROR(__xludf.DUMMYFUNCTION("IFS(SUM(ARRAYFORMULA(IF(REGEXMATCH(J3:J46, ""\(1013\)""), 1, 0))) = 1, ""Not Available"", SUM(ARRAYFORMULA(IF(REGEXMATCH(J3:J46, ""\(1013\)""), 1, 0))) = 0, ""Available"", SUM(ARRAYFORMULA(IF(REGEXMATCH(J3:J46, ""\(1013\)""), 1, 0))) &gt;= 2, ""Overlapped"")"),"Available")</f>
        <v>Available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30" t="s">
        <v>154</v>
      </c>
      <c r="D69" s="30" t="str">
        <f>IFERROR(__xludf.DUMMYFUNCTION("IFS(SUM(ARRAYFORMULA(IF(REGEXMATCH(D3:D46, ""\(NL\)""), 1, 0))) = 1, ""Not Available"", SUM(ARRAYFORMULA(IF(REGEXMATCH(D3:D46, ""\(NL\)""), 1, 0))) = 0, ""Available"", SUM(ARRAYFORMULA(IF(REGEXMATCH(D3:D46, ""\(NL\)""), 1, 0))) &gt;= 2, ""Overlapped"")"),"Available")</f>
        <v>Available</v>
      </c>
      <c r="E69" s="30" t="str">
        <f>IFERROR(__xludf.DUMMYFUNCTION("IFS(SUM(ARRAYFORMULA(IF(REGEXMATCH(E3:E46, ""\(NL\)""), 1, 0))) = 1, ""Not Available"", SUM(ARRAYFORMULA(IF(REGEXMATCH(E3:E46, ""\(NL\)""), 1, 0))) = 0, ""Available"", SUM(ARRAYFORMULA(IF(REGEXMATCH(E3:E46, ""\(NL\)""), 1, 0))) &gt;= 2, ""Overlapped"")"),"Not Available")</f>
        <v>Not Available</v>
      </c>
      <c r="F69" s="30" t="str">
        <f>IFERROR(__xludf.DUMMYFUNCTION("IFS(SUM(ARRAYFORMULA(IF(REGEXMATCH(F3:F46, ""\(NL\)""), 1, 0))) = 1, ""Not Available"", SUM(ARRAYFORMULA(IF(REGEXMATCH(F3:F46, ""\(NL\)""), 1, 0))) = 0, ""Available"", SUM(ARRAYFORMULA(IF(REGEXMATCH(F3:F46, ""\(NL\)""), 1, 0))) &gt;= 2, ""Overlapped"")"),"Not Available")</f>
        <v>Not Available</v>
      </c>
      <c r="G69" s="52"/>
      <c r="H69" s="30" t="str">
        <f>IFERROR(__xludf.DUMMYFUNCTION("IFS(SUM(ARRAYFORMULA(IF(REGEXMATCH(H3:H46, ""\(NL\)""), 1, 0))) = 1, ""Not Available"", SUM(ARRAYFORMULA(IF(REGEXMATCH(H3:H46, ""\(NL\)""), 1, 0))) = 0, ""Available"", SUM(ARRAYFORMULA(IF(REGEXMATCH(H3:H46, ""\(NL\)""), 1, 0))) &gt;= 2, ""Overlapped"")"),"Available")</f>
        <v>Available</v>
      </c>
      <c r="I69" s="30" t="str">
        <f>IFERROR(__xludf.DUMMYFUNCTION("IFS(SUM(ARRAYFORMULA(IF(REGEXMATCH(I3:I46, ""\(NL\)""), 1, 0))) = 1, ""Not Available"", SUM(ARRAYFORMULA(IF(REGEXMATCH(I3:I46, ""\(NL\)""), 1, 0))) = 0, ""Available"", SUM(ARRAYFORMULA(IF(REGEXMATCH(I3:I46, ""\(NL\)""), 1, 0))) &gt;= 2, ""Overlapped"")"),"Not Available")</f>
        <v>Not Available</v>
      </c>
      <c r="J69" s="30" t="str">
        <f>IFERROR(__xludf.DUMMYFUNCTION("IFS(SUM(ARRAYFORMULA(IF(REGEXMATCH(J3:J46, ""\(NL\)""), 1, 0))) = 1, ""Not Available"", SUM(ARRAYFORMULA(IF(REGEXMATCH(J3:J46, ""\(NL\)""), 1, 0))) = 0, ""Available"", SUM(ARRAYFORMULA(IF(REGEXMATCH(J3:J46, ""\(NL\)""), 1, 0))) &gt;= 2, ""Overlapped"")"),"Available")</f>
        <v>Available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30" t="s">
        <v>155</v>
      </c>
      <c r="D70" s="59" t="str">
        <f>IFERROR(__xludf.DUMMYFUNCTION("IFS(SUM(ARRAYFORMULA(IF(REGEXMATCH(D3:D46, ""\(SEL\)""), 1, 0))) = 1, ""Not Available"", SUM(ARRAYFORMULA(IF(REGEXMATCH(D3:D46, ""\(SEL\)""), 1, 0))) = 0, ""Available"", SUM(ARRAYFORMULA(IF(REGEXMATCH(D3:D46, ""\(SEL\)""), 1, 0))) &gt;= 2, ""Overlapped"")"),"Available")</f>
        <v>Available</v>
      </c>
      <c r="E70" s="59" t="str">
        <f>IFERROR(__xludf.DUMMYFUNCTION("IFS(SUM(ARRAYFORMULA(IF(REGEXMATCH(E3:E46, ""\(SEL\)""), 1, 0))) = 1, ""Not Available"", SUM(ARRAYFORMULA(IF(REGEXMATCH(E3:E46, ""\(SEL\)""), 1, 0))) = 0, ""Available"", SUM(ARRAYFORMULA(IF(REGEXMATCH(E3:E46, ""\(SEL\)""), 1, 0))) &gt;= 2, ""Overlapped"")"),"Not Available")</f>
        <v>Not Available</v>
      </c>
      <c r="F70" s="59" t="str">
        <f>IFERROR(__xludf.DUMMYFUNCTION("IFS(SUM(ARRAYFORMULA(IF(REGEXMATCH(F3:F46, ""\(SEL\)""), 1, 0))) = 1, ""Not Available"", SUM(ARRAYFORMULA(IF(REGEXMATCH(F3:F46, ""\(SEL\)""), 1, 0))) = 0, ""Available"", SUM(ARRAYFORMULA(IF(REGEXMATCH(F3:F46, ""\(SEL\)""), 1, 0))) &gt;= 2, ""Overlapped"")"),"Available")</f>
        <v>Available</v>
      </c>
      <c r="G70" s="52"/>
      <c r="H70" s="59" t="str">
        <f>IFERROR(__xludf.DUMMYFUNCTION("IFS(SUM(ARRAYFORMULA(IF(REGEXMATCH(H3:H46, ""\(SEL\)""), 1, 0))) = 1, ""Not Available"", SUM(ARRAYFORMULA(IF(REGEXMATCH(H3:H46, ""\(SEL\)""), 1, 0))) = 0, ""Available"", SUM(ARRAYFORMULA(IF(REGEXMATCH(H3:H46, ""\(SEL\)""), 1, 0))) &gt;= 2, ""Overlapped"")"),"Not Available")</f>
        <v>Not Available</v>
      </c>
      <c r="I70" s="59" t="str">
        <f>IFERROR(__xludf.DUMMYFUNCTION("IFS(SUM(ARRAYFORMULA(IF(REGEXMATCH(I3:I46, ""\(SEL\)""), 1, 0))) = 1, ""Not Available"", SUM(ARRAYFORMULA(IF(REGEXMATCH(I3:I46, ""\(SEL\)""), 1, 0))) = 0, ""Available"", SUM(ARRAYFORMULA(IF(REGEXMATCH(I3:I46, ""\(SEL\)""), 1, 0))) &gt;= 2, ""Overlapped"")"),"Not Available")</f>
        <v>Not Available</v>
      </c>
      <c r="J70" s="59" t="str">
        <f>IFERROR(__xludf.DUMMYFUNCTION("IFS(SUM(ARRAYFORMULA(IF(REGEXMATCH(J3:J46, ""\(SEL\)""), 1, 0))) = 1, ""Not Available"", SUM(ARRAYFORMULA(IF(REGEXMATCH(J3:J46, ""\(SEL\)""), 1, 0))) = 0, ""Available"", SUM(ARRAYFORMULA(IF(REGEXMATCH(J3:J46, ""\(SEL\)""), 1, 0))) &gt;= 2, ""Overlapped"")"),"Available")</f>
        <v>Available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30" t="s">
        <v>156</v>
      </c>
      <c r="D71" s="30" t="str">
        <f>IFERROR(__xludf.DUMMYFUNCTION("IFS(SUM(ARRAYFORMULA(IF(REGEXMATCH(D3:D46, ""\(BCL\)""), 1, 0))) = 1, ""Not Available"", SUM(ARRAYFORMULA(IF(REGEXMATCH(D3:D46, ""\(BCL\)""), 1, 0))) = 0, ""Available"", SUM(ARRAYFORMULA(IF(REGEXMATCH(D3:D46, ""\(BCL\)""), 1, 0))) &gt;= 2, ""Overlapped"")"),"Not Available")</f>
        <v>Not Available</v>
      </c>
      <c r="E71" s="30" t="str">
        <f>IFERROR(__xludf.DUMMYFUNCTION("IFS(SUM(ARRAYFORMULA(IF(REGEXMATCH(E3:E46, ""\(BCL\)""), 1, 0))) = 1, ""Not Available"", SUM(ARRAYFORMULA(IF(REGEXMATCH(E3:E46, ""\(BCL\)""), 1, 0))) = 0, ""Available"", SUM(ARRAYFORMULA(IF(REGEXMATCH(E3:E46, ""\(BCL\)""), 1, 0))) &gt;= 2, ""Overlapped"")"),"Not Available")</f>
        <v>Not Available</v>
      </c>
      <c r="F71" s="30" t="str">
        <f>IFERROR(__xludf.DUMMYFUNCTION("IFS(SUM(ARRAYFORMULA(IF(REGEXMATCH(F3:F46, ""\(BCL\)""), 1, 0))) = 1, ""Not Available"", SUM(ARRAYFORMULA(IF(REGEXMATCH(F3:F46, ""\(BCL\)""), 1, 0))) = 0, ""Available"", SUM(ARRAYFORMULA(IF(REGEXMATCH(F3:F46, ""\(BCL\)""), 1, 0))) &gt;= 2, ""Overlapped"")"),"Not Available")</f>
        <v>Not Available</v>
      </c>
      <c r="G71" s="52"/>
      <c r="H71" s="30" t="str">
        <f>IFERROR(__xludf.DUMMYFUNCTION("IFS(SUM(ARRAYFORMULA(IF(REGEXMATCH(H3:H46, ""\(BCL\)""), 1, 0))) = 1, ""Not Available"", SUM(ARRAYFORMULA(IF(REGEXMATCH(H3:H46, ""\(BCL\)""), 1, 0))) = 0, ""Available"", SUM(ARRAYFORMULA(IF(REGEXMATCH(H3:H46, ""\(BCL\)""), 1, 0))) &gt;= 2, ""Overlapped"")"),"Not Available")</f>
        <v>Not Available</v>
      </c>
      <c r="I71" s="30" t="str">
        <f>IFERROR(__xludf.DUMMYFUNCTION("IFS(SUM(ARRAYFORMULA(IF(REGEXMATCH(I3:I46, ""\(BCL\)""), 1, 0))) = 1, ""Not Available"", SUM(ARRAYFORMULA(IF(REGEXMATCH(I3:I46, ""\(BCL\)""), 1, 0))) = 0, ""Available"", SUM(ARRAYFORMULA(IF(REGEXMATCH(I3:I46, ""\(BCL\)""), 1, 0))) &gt;= 2, ""Overlapped"")"),"Not Available")</f>
        <v>Not Available</v>
      </c>
      <c r="J71" s="30" t="str">
        <f>IFERROR(__xludf.DUMMYFUNCTION("IFS(SUM(ARRAYFORMULA(IF(REGEXMATCH(J3:J46, ""\(BCL\)""), 1, 0))) = 1, ""Not Available"", SUM(ARRAYFORMULA(IF(REGEXMATCH(J3:J46, ""\(BCL\)""), 1, 0))) = 0, ""Available"", SUM(ARRAYFORMULA(IF(REGEXMATCH(J3:J46, ""\(BCL\)""), 1, 0))) &gt;= 2, ""Overlapped"")"),"Available")</f>
        <v>Available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30" t="s">
        <v>157</v>
      </c>
      <c r="D72" s="30" t="str">
        <f>IFERROR(__xludf.DUMMYFUNCTION("IFS(SUM(ARRAYFORMULA(IF(REGEXMATCH(D3:D46, ""\(DMSL\)""), 1, 0))) = 1, ""Not Available"", SUM(ARRAYFORMULA(IF(REGEXMATCH(D3:D46, ""\(DMSL\)""), 1, 0))) = 0, ""Available"", SUM(ARRAYFORMULA(IF(REGEXMATCH(D3:D46, ""\(DMSL\)""), 1, 0))) &gt;= 2, ""Overlapped"")"),"Not Available")</f>
        <v>Not Available</v>
      </c>
      <c r="E72" s="30" t="str">
        <f>IFERROR(__xludf.DUMMYFUNCTION("IFS(SUM(ARRAYFORMULA(IF(REGEXMATCH(E3:E46, ""\(DMSL\)""), 1, 0))) = 1, ""Not Available"", SUM(ARRAYFORMULA(IF(REGEXMATCH(E3:E46, ""\(DMSL\)""), 1, 0))) = 0, ""Available"", SUM(ARRAYFORMULA(IF(REGEXMATCH(E3:E46, ""\(DMSL\)""), 1, 0))) &gt;= 2, ""Overlapped"")"),"Not Available")</f>
        <v>Not Available</v>
      </c>
      <c r="F72" s="30" t="str">
        <f>IFERROR(__xludf.DUMMYFUNCTION("IFS(SUM(ARRAYFORMULA(IF(REGEXMATCH(F3:F46, ""\(DMSL\)""), 1, 0))) = 1, ""Not Available"", SUM(ARRAYFORMULA(IF(REGEXMATCH(F3:F46, ""\(DMSL\)""), 1, 0))) = 0, ""Available"", SUM(ARRAYFORMULA(IF(REGEXMATCH(F3:F46, ""\(DMSL\)""), 1, 0))) &gt;= 2, ""Overlapped"")"),"Not Available")</f>
        <v>Not Available</v>
      </c>
      <c r="G72" s="52"/>
      <c r="H72" s="30" t="str">
        <f>IFERROR(__xludf.DUMMYFUNCTION("IFS(SUM(ARRAYFORMULA(IF(REGEXMATCH(H3:H46, ""\(DMSL\)""), 1, 0))) = 1, ""Not Available"", SUM(ARRAYFORMULA(IF(REGEXMATCH(H3:H46, ""\(DMSL\)""), 1, 0))) = 0, ""Available"", SUM(ARRAYFORMULA(IF(REGEXMATCH(H3:H46, ""\(DMSL\)""), 1, 0))) &gt;= 2, ""Overlapped"")"),"Not Available")</f>
        <v>Not Available</v>
      </c>
      <c r="I72" s="30" t="str">
        <f>IFERROR(__xludf.DUMMYFUNCTION("IFS(SUM(ARRAYFORMULA(IF(REGEXMATCH(I3:I46, ""\(DMSL\)""), 1, 0))) = 1, ""Not Available"", SUM(ARRAYFORMULA(IF(REGEXMATCH(I3:I46, ""\(DMSL\)""), 1, 0))) = 0, ""Available"", SUM(ARRAYFORMULA(IF(REGEXMATCH(I3:I46, ""\(DMSL\)""), 1, 0))) &gt;= 2, ""Overlapped"")"),"Not Available")</f>
        <v>Not Available</v>
      </c>
      <c r="J72" s="30" t="str">
        <f>IFERROR(__xludf.DUMMYFUNCTION("IFS(SUM(ARRAYFORMULA(IF(REGEXMATCH(J3:J46, ""\(DMSL\)""), 1, 0))) = 1, ""Not Available"", SUM(ARRAYFORMULA(IF(REGEXMATCH(J3:J46, ""\(DMSL\)""), 1, 0))) = 0, ""Available"", SUM(ARRAYFORMULA(IF(REGEXMATCH(J3:J46, ""\(DMSL\)""), 1, 0))) &gt;= 2, ""Overlapped"")"),"Available")</f>
        <v>Available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30" t="s">
        <v>158</v>
      </c>
      <c r="D73" s="59" t="str">
        <f>IFERROR(__xludf.DUMMYFUNCTION("IFS(SUM(ARRAYFORMULA(IF(REGEXMATCH(D3:D46, ""\(ADSL\)""), 1, 0))) = 1, ""Not Available"", SUM(ARRAYFORMULA(IF(REGEXMATCH(D3:D46, ""\(ADSL\)""), 1, 0))) = 0, ""Available"", SUM(ARRAYFORMULA(IF(REGEXMATCH(D3:D46, ""\(ADSL\)""), 1, 0))) &gt;= 2, ""Overlapped"")"),"Not Available")</f>
        <v>Not Available</v>
      </c>
      <c r="E73" s="59" t="str">
        <f>IFERROR(__xludf.DUMMYFUNCTION("IFS(SUM(ARRAYFORMULA(IF(REGEXMATCH(E3:E46, ""\(ADSL\)""), 1, 0))) = 1, ""Not Available"", SUM(ARRAYFORMULA(IF(REGEXMATCH(E3:E46, ""\(ADSL\)""), 1, 0))) = 0, ""Available"", SUM(ARRAYFORMULA(IF(REGEXMATCH(E3:E46, ""\(ADSL\)""), 1, 0))) &gt;= 2, ""Overlapped"")"),"Not Available")</f>
        <v>Not Available</v>
      </c>
      <c r="F73" s="59" t="str">
        <f>IFERROR(__xludf.DUMMYFUNCTION("IFS(SUM(ARRAYFORMULA(IF(REGEXMATCH(F3:F46, ""\(ADSL\)""), 1, 0))) = 1, ""Not Available"", SUM(ARRAYFORMULA(IF(REGEXMATCH(F3:F46, ""\(ADSL\)""), 1, 0))) = 0, ""Available"", SUM(ARRAYFORMULA(IF(REGEXMATCH(F3:F46, ""\(ADSL\)""), 1, 0))) &gt;= 2, ""Overlapped"")"),"Not Available")</f>
        <v>Not Available</v>
      </c>
      <c r="G73" s="52"/>
      <c r="H73" s="59" t="str">
        <f>IFERROR(__xludf.DUMMYFUNCTION("IFS(SUM(ARRAYFORMULA(IF(REGEXMATCH(H3:H46, ""\(ADSL\)""), 1, 0))) = 1, ""Not Available"", SUM(ARRAYFORMULA(IF(REGEXMATCH(H3:H46, ""\(ADSL\)""), 1, 0))) = 0, ""Available"", SUM(ARRAYFORMULA(IF(REGEXMATCH(H3:H46, ""\(ADSL\)""), 1, 0))) &gt;= 2, ""Overlapped"")"),"Not Available")</f>
        <v>Not Available</v>
      </c>
      <c r="I73" s="59" t="str">
        <f>IFERROR(__xludf.DUMMYFUNCTION("IFS(SUM(ARRAYFORMULA(IF(REGEXMATCH(I3:I46, ""\(ADSL\)""), 1, 0))) = 1, ""Not Available"", SUM(ARRAYFORMULA(IF(REGEXMATCH(I3:I46, ""\(ADSL\)""), 1, 0))) = 0, ""Available"", SUM(ARRAYFORMULA(IF(REGEXMATCH(I3:I46, ""\(ADSL\)""), 1, 0))) &gt;= 2, ""Overlapped"")"),"Not Available")</f>
        <v>Not Available</v>
      </c>
      <c r="J73" s="59" t="str">
        <f>IFERROR(__xludf.DUMMYFUNCTION("IFS(SUM(ARRAYFORMULA(IF(REGEXMATCH(J3:J46, ""\(ADSL\)""), 1, 0))) = 1, ""Not Available"", SUM(ARRAYFORMULA(IF(REGEXMATCH(J3:J46, ""\(ADSL\)""), 1, 0))) = 0, ""Available"", SUM(ARRAYFORMULA(IF(REGEXMATCH(J3:J46, ""\(ADSL\)""), 1, 0))) &gt;= 2, ""Overlapped"")"),"Available")</f>
        <v>Available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30" t="s">
        <v>159</v>
      </c>
      <c r="D74" s="59" t="str">
        <f>IFERROR(__xludf.DUMMYFUNCTION("IFS(SUM(ARRAYFORMULA(IF(REGEXMATCH(D3:D46, ""\(MIL\)""), 1, 0))) = 1, ""Not Available"", SUM(ARRAYFORMULA(IF(REGEXMATCH(D3:D46, ""\(MIL\)""), 1, 0))) = 0, ""Available"", SUM(ARRAYFORMULA(IF(REGEXMATCH(D3:D46, ""\(MIL\)""), 1, 0))) &gt;= 2, ""Overlapped"")"),"Not Available")</f>
        <v>Not Available</v>
      </c>
      <c r="E74" s="59" t="str">
        <f>IFERROR(__xludf.DUMMYFUNCTION("IFS(SUM(ARRAYFORMULA(IF(REGEXMATCH(E3:E46, ""\(MIL\)""), 1, 0))) = 1, ""Not Available"", SUM(ARRAYFORMULA(IF(REGEXMATCH(E3:E46, ""\(MIL\)""), 1, 0))) = 0, ""Available"", SUM(ARRAYFORMULA(IF(REGEXMATCH(E3:E46, ""\(MIL\)""), 1, 0))) &gt;= 2, ""Overlapped"")"),"Not Available")</f>
        <v>Not Available</v>
      </c>
      <c r="F74" s="59" t="str">
        <f>IFERROR(__xludf.DUMMYFUNCTION("IFS(SUM(ARRAYFORMULA(IF(REGEXMATCH(F3:F46, ""\(MIL\)""), 1, 0))) = 1, ""Not Available"", SUM(ARRAYFORMULA(IF(REGEXMATCH(F3:F46, ""\(MIL\)""), 1, 0))) = 0, ""Available"", SUM(ARRAYFORMULA(IF(REGEXMATCH(F3:F46, ""\(MIL\)""), 1, 0))) &gt;= 2, ""Overlapped"")"),"Not Available")</f>
        <v>Not Available</v>
      </c>
      <c r="G74" s="52"/>
      <c r="H74" s="59" t="str">
        <f>IFERROR(__xludf.DUMMYFUNCTION("IFS(SUM(ARRAYFORMULA(IF(REGEXMATCH(H3:H46, ""\(MIL\)""), 1, 0))) = 1, ""Not Available"", SUM(ARRAYFORMULA(IF(REGEXMATCH(H3:H46, ""\(MIL\)""), 1, 0))) = 0, ""Available"", SUM(ARRAYFORMULA(IF(REGEXMATCH(H3:H46, ""\(MIL\)""), 1, 0))) &gt;= 2, ""Overlapped"")"),"Not Available")</f>
        <v>Not Available</v>
      </c>
      <c r="I74" s="59" t="str">
        <f>IFERROR(__xludf.DUMMYFUNCTION("IFS(SUM(ARRAYFORMULA(IF(REGEXMATCH(I3:I46, ""\(MIL\)""), 1, 0))) = 1, ""Not Available"", SUM(ARRAYFORMULA(IF(REGEXMATCH(I3:I46, ""\(MIL\)""), 1, 0))) = 0, ""Available"", SUM(ARRAYFORMULA(IF(REGEXMATCH(I3:I46, ""\(MIL\)""), 1, 0))) &gt;= 2, ""Overlapped"")"),"Not Available")</f>
        <v>Not Available</v>
      </c>
      <c r="J74" s="59" t="str">
        <f>IFERROR(__xludf.DUMMYFUNCTION("IFS(SUM(ARRAYFORMULA(IF(REGEXMATCH(J3:J46, ""\(MIL\)""), 1, 0))) = 1, ""Not Available"", SUM(ARRAYFORMULA(IF(REGEXMATCH(J3:J46, ""\(MIL\)""), 1, 0))) = 0, ""Available"", SUM(ARRAYFORMULA(IF(REGEXMATCH(J3:J46, ""\(MIL\)""), 1, 0))) &gt;= 2, ""Overlapped"")"),"Available")</f>
        <v>Available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30" t="s">
        <v>160</v>
      </c>
      <c r="D75" s="59" t="str">
        <f>IFERROR(__xludf.DUMMYFUNCTION("IFS(SUM(ARRAYFORMULA(IF(REGEXMATCH(D3:D46, ""\(EEL\)""), 1, 0))) = 1, ""Not Available"", SUM(ARRAYFORMULA(IF(REGEXMATCH(D3:D46, ""\(EEL\)""), 1, 0))) = 0, ""Available"", SUM(ARRAYFORMULA(IF(REGEXMATCH(D3:D46, ""\(EEL\)""), 1, 0))) &gt;= 2, ""Overlapped"")"),"Available")</f>
        <v>Available</v>
      </c>
      <c r="E75" s="59" t="str">
        <f>IFERROR(__xludf.DUMMYFUNCTION("IFS(SUM(ARRAYFORMULA(IF(REGEXMATCH(E3:E46, ""\(EEL\)""), 1, 0))) = 1, ""Not Available"", SUM(ARRAYFORMULA(IF(REGEXMATCH(E3:E46, ""\(EEL\)""), 1, 0))) = 0, ""Available"", SUM(ARRAYFORMULA(IF(REGEXMATCH(E3:E46, ""\(EEL\)""), 1, 0))) &gt;= 2, ""Overlapped"")"),"Available")</f>
        <v>Available</v>
      </c>
      <c r="F75" s="59" t="str">
        <f>IFERROR(__xludf.DUMMYFUNCTION("IFS(SUM(ARRAYFORMULA(IF(REGEXMATCH(F3:F46, ""\(EEL\)""), 1, 0))) = 1, ""Not Available"", SUM(ARRAYFORMULA(IF(REGEXMATCH(F3:F46, ""\(EEL\)""), 1, 0))) = 0, ""Available"", SUM(ARRAYFORMULA(IF(REGEXMATCH(F3:F46, ""\(EEL\)""), 1, 0))) &gt;= 2, ""Overlapped"")"),"Not Available")</f>
        <v>Not Available</v>
      </c>
      <c r="G75" s="52"/>
      <c r="H75" s="59" t="str">
        <f>IFERROR(__xludf.DUMMYFUNCTION("IFS(SUM(ARRAYFORMULA(IF(REGEXMATCH(H3:H46, ""\(EEL\)""), 1, 0))) = 1, ""Not Available"", SUM(ARRAYFORMULA(IF(REGEXMATCH(H3:H46, ""\(EEL\)""), 1, 0))) = 0, ""Available"", SUM(ARRAYFORMULA(IF(REGEXMATCH(H3:H46, ""\(EEL\)""), 1, 0))) &gt;= 2, ""Overlapped"")"),"Not Available")</f>
        <v>Not Available</v>
      </c>
      <c r="I75" s="59" t="str">
        <f>IFERROR(__xludf.DUMMYFUNCTION("IFS(SUM(ARRAYFORMULA(IF(REGEXMATCH(I3:I46, ""\(EEL\)""), 1, 0))) = 1, ""Not Available"", SUM(ARRAYFORMULA(IF(REGEXMATCH(I3:I46, ""\(EEL\)""), 1, 0))) = 0, ""Available"", SUM(ARRAYFORMULA(IF(REGEXMATCH(I3:I46, ""\(EEL\)""), 1, 0))) &gt;= 2, ""Overlapped"")"),"Available")</f>
        <v>Available</v>
      </c>
      <c r="J75" s="59" t="str">
        <f>IFERROR(__xludf.DUMMYFUNCTION("IFS(SUM(ARRAYFORMULA(IF(REGEXMATCH(J3:J46, ""\(EEL\)""), 1, 0))) = 1, ""Not Available"", SUM(ARRAYFORMULA(IF(REGEXMATCH(J3:J46, ""\(EEL\)""), 1, 0))) = 0, ""Available"", SUM(ARRAYFORMULA(IF(REGEXMATCH(J3:J46, ""\(EEL\)""), 1, 0))) &gt;= 2, ""Overlapped"")"),"Available")</f>
        <v>Available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30" t="s">
        <v>161</v>
      </c>
      <c r="D76" s="59" t="str">
        <f>IFERROR(__xludf.DUMMYFUNCTION("IFS(SUM(ARRAYFORMULA(IF(REGEXMATCH(D3:D46, ""\(DSAL\)""), 1, 0))) = 1, ""Not Available"", SUM(ARRAYFORMULA(IF(REGEXMATCH(D3:D46, ""\(DSAL\)""), 1, 0))) = 0, ""Available"", SUM(ARRAYFORMULA(IF(REGEXMATCH(D3:D46, ""\(DSAL\)""), 1, 0))) &gt;= 2, ""Overlapped"")"),"Available")</f>
        <v>Available</v>
      </c>
      <c r="E76" s="59" t="str">
        <f>IFERROR(__xludf.DUMMYFUNCTION("IFS(SUM(ARRAYFORMULA(IF(REGEXMATCH(E3:E46, ""\(DSAL\)""), 1, 0))) = 1, ""Not Available"", SUM(ARRAYFORMULA(IF(REGEXMATCH(E3:E46, ""\(DSAL\)""), 1, 0))) = 0, ""Available"", SUM(ARRAYFORMULA(IF(REGEXMATCH(E3:E46, ""\(DSAL\)""), 1, 0))) &gt;= 2, ""Overlapped"")"),"Available")</f>
        <v>Available</v>
      </c>
      <c r="F76" s="59" t="str">
        <f>IFERROR(__xludf.DUMMYFUNCTION("IFS(SUM(ARRAYFORMULA(IF(REGEXMATCH(F3:F46, ""\(DSAL\)""), 1, 0))) = 1, ""Not Available"", SUM(ARRAYFORMULA(IF(REGEXMATCH(F3:F46, ""\(DSAL\)""), 1, 0))) = 0, ""Available"", SUM(ARRAYFORMULA(IF(REGEXMATCH(F3:F46, ""\(DSAL\)""), 1, 0))) &gt;= 2, ""Overlapped"")"),"Not Available")</f>
        <v>Not Available</v>
      </c>
      <c r="G76" s="52"/>
      <c r="H76" s="59" t="str">
        <f>IFERROR(__xludf.DUMMYFUNCTION("IFS(SUM(ARRAYFORMULA(IF(REGEXMATCH(H3:H46, ""\(DSAL\)""), 1, 0))) = 1, ""Not Available"", SUM(ARRAYFORMULA(IF(REGEXMATCH(H3:H46, ""\(DSAL\)""), 1, 0))) = 0, ""Available"", SUM(ARRAYFORMULA(IF(REGEXMATCH(H3:H46, ""\(DSAL\)""), 1, 0))) &gt;= 2, ""Overlapped"")"),"Available")</f>
        <v>Available</v>
      </c>
      <c r="I76" s="59" t="str">
        <f>IFERROR(__xludf.DUMMYFUNCTION("IFS(SUM(ARRAYFORMULA(IF(REGEXMATCH(I3:I46, ""\(DSAL\)""), 1, 0))) = 1, ""Not Available"", SUM(ARRAYFORMULA(IF(REGEXMATCH(I3:I46, ""\(DSAL\)""), 1, 0))) = 0, ""Available"", SUM(ARRAYFORMULA(IF(REGEXMATCH(I3:I46, ""\(DSAL\)""), 1, 0))) &gt;= 2, ""Overlapped"")"),"Available")</f>
        <v>Available</v>
      </c>
      <c r="J76" s="59" t="str">
        <f>IFERROR(__xludf.DUMMYFUNCTION("IFS(SUM(ARRAYFORMULA(IF(REGEXMATCH(J3:J46, ""\(DSAL\)""), 1, 0))) = 1, ""Not Available"", SUM(ARRAYFORMULA(IF(REGEXMATCH(J3:J46, ""\(DSAL\)""), 1, 0))) = 0, ""Available"", SUM(ARRAYFORMULA(IF(REGEXMATCH(J3:J46, ""\(DSAL\)""), 1, 0))) &gt;= 2, ""Overlapped"")"),"Available")</f>
        <v>Available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</sheetData>
  <mergeCells count="19">
    <mergeCell ref="B3:B5"/>
    <mergeCell ref="E8:F8"/>
    <mergeCell ref="B13:B17"/>
    <mergeCell ref="H15:I15"/>
    <mergeCell ref="B18:B25"/>
    <mergeCell ref="I20:J20"/>
    <mergeCell ref="B26:B28"/>
    <mergeCell ref="B29:B34"/>
    <mergeCell ref="B35:B37"/>
    <mergeCell ref="B38:B42"/>
    <mergeCell ref="C49:C50"/>
    <mergeCell ref="A1:A2"/>
    <mergeCell ref="B1:B2"/>
    <mergeCell ref="C1:C2"/>
    <mergeCell ref="D1:J1"/>
    <mergeCell ref="A3:A46"/>
    <mergeCell ref="G3:G46"/>
    <mergeCell ref="B6:B12"/>
    <mergeCell ref="D49:J49"/>
  </mergeCells>
  <conditionalFormatting sqref="I39">
    <cfRule type="containsText" dxfId="0" priority="1" operator="containsText" text="ENG">
      <formula>NOT(ISERROR(SEARCH(("ENG"),(I39))))</formula>
    </cfRule>
  </conditionalFormatting>
  <conditionalFormatting sqref="I39">
    <cfRule type="containsText" dxfId="1" priority="2" operator="containsText" text="[MAR]">
      <formula>NOT(ISERROR(SEARCH(("[MAR]"),(I39))))</formula>
    </cfRule>
  </conditionalFormatting>
  <conditionalFormatting sqref="I39">
    <cfRule type="containsText" dxfId="1" priority="3" operator="containsText" text="[SKC]">
      <formula>NOT(ISERROR(SEARCH(("[SKC]"),(I39))))</formula>
    </cfRule>
  </conditionalFormatting>
  <conditionalFormatting sqref="I39">
    <cfRule type="containsText" dxfId="2" priority="4" operator="containsText" text="CHE-1262">
      <formula>NOT(ISERROR(SEARCH(("CHE-1262"),(I39))))</formula>
    </cfRule>
  </conditionalFormatting>
  <conditionalFormatting sqref="I39">
    <cfRule type="containsText" dxfId="1" priority="5" operator="containsText" text="[NIM]">
      <formula>NOT(ISERROR(SEARCH(("[NIM]"),(I39))))</formula>
    </cfRule>
  </conditionalFormatting>
  <conditionalFormatting sqref="I39">
    <cfRule type="containsText" dxfId="1" priority="6" operator="containsText" text="[GR]">
      <formula>NOT(ISERROR(SEARCH(("[GR]"),(I39))))</formula>
    </cfRule>
  </conditionalFormatting>
  <conditionalFormatting sqref="I39">
    <cfRule type="containsText" dxfId="3" priority="7" operator="containsText" text="BAN">
      <formula>NOT(ISERROR(SEARCH(("BAN"),(I39))))</formula>
    </cfRule>
  </conditionalFormatting>
  <conditionalFormatting sqref="I39">
    <cfRule type="containsText" dxfId="1" priority="8" operator="containsText" text="[BSH]">
      <formula>NOT(ISERROR(SEARCH(("[BSH]"),(I39))))</formula>
    </cfRule>
  </conditionalFormatting>
  <conditionalFormatting sqref="I39">
    <cfRule type="containsText" dxfId="1" priority="9" operator="containsText" text="[EH]">
      <formula>NOT(ISERROR(SEARCH(("[EH]"),(I39))))</formula>
    </cfRule>
  </conditionalFormatting>
  <conditionalFormatting sqref="I39">
    <cfRule type="containsText" dxfId="1" priority="10" operator="containsText" text="[RUM]">
      <formula>NOT(ISERROR(SEARCH(("[RUM]"),(I39))))</formula>
    </cfRule>
  </conditionalFormatting>
  <conditionalFormatting sqref="I39">
    <cfRule type="containsText" dxfId="3" priority="11" operator="containsText" text="[ECO]">
      <formula>NOT(ISERROR(SEARCH(("[ECO]"),(I39))))</formula>
    </cfRule>
  </conditionalFormatting>
  <conditionalFormatting sqref="I39">
    <cfRule type="containsText" dxfId="1" priority="12" operator="containsText" text="[MAH]">
      <formula>NOT(ISERROR(SEARCH(("[MAH]"),(I39))))</formula>
    </cfRule>
  </conditionalFormatting>
  <conditionalFormatting sqref="I39">
    <cfRule type="containsText" dxfId="1" priority="13" operator="containsText" text="[DD]">
      <formula>NOT(ISERROR(SEARCH(("[DD]"),(I39))))</formula>
    </cfRule>
  </conditionalFormatting>
  <conditionalFormatting sqref="I39">
    <cfRule type="containsText" dxfId="1" priority="14" operator="containsText" text="[JI]">
      <formula>NOT(ISERROR(SEARCH(("[JI]"),(I39))))</formula>
    </cfRule>
  </conditionalFormatting>
  <conditionalFormatting sqref="I39">
    <cfRule type="containsText" dxfId="1" priority="15" operator="containsText" text="[AIM]">
      <formula>NOT(ISERROR(SEARCH(("[AIM]"),(I39))))</formula>
    </cfRule>
  </conditionalFormatting>
  <conditionalFormatting sqref="H33">
    <cfRule type="containsText" dxfId="1" priority="16" operator="containsText" text="CHE-1262">
      <formula>NOT(ISERROR(SEARCH(("CHE-1262"),(H33))))</formula>
    </cfRule>
  </conditionalFormatting>
  <conditionalFormatting sqref="H33">
    <cfRule type="containsText" dxfId="1" priority="17" operator="containsText" text="[SKC]">
      <formula>NOT(ISERROR(SEARCH(("[SKC]"),(H33))))</formula>
    </cfRule>
  </conditionalFormatting>
  <conditionalFormatting sqref="H33">
    <cfRule type="containsText" dxfId="1" priority="18" operator="containsText" text="[RUM]">
      <formula>NOT(ISERROR(SEARCH(("[RUM]"),(H33))))</formula>
    </cfRule>
  </conditionalFormatting>
  <conditionalFormatting sqref="H33">
    <cfRule type="containsText" dxfId="1" priority="19" operator="containsText" text="[BSH]">
      <formula>NOT(ISERROR(SEARCH(("[BSH]"),(H33))))</formula>
    </cfRule>
  </conditionalFormatting>
  <conditionalFormatting sqref="H33">
    <cfRule type="containsText" dxfId="1" priority="20" operator="containsText" text="[DD]">
      <formula>NOT(ISERROR(SEARCH(("[DD]"),(H33))))</formula>
    </cfRule>
  </conditionalFormatting>
  <conditionalFormatting sqref="H33">
    <cfRule type="containsText" dxfId="1" priority="21" operator="containsText" text="[MAR]">
      <formula>NOT(ISERROR(SEARCH(("[MAR]"),(H33))))</formula>
    </cfRule>
  </conditionalFormatting>
  <conditionalFormatting sqref="H33">
    <cfRule type="containsText" dxfId="1" priority="22" operator="containsText" text="[EH]">
      <formula>NOT(ISERROR(SEARCH(("[EH]"),(H33))))</formula>
    </cfRule>
  </conditionalFormatting>
  <conditionalFormatting sqref="H33">
    <cfRule type="containsText" dxfId="1" priority="23" operator="containsText" text="[JI]">
      <formula>NOT(ISERROR(SEARCH(("[JI]"),(H33))))</formula>
    </cfRule>
  </conditionalFormatting>
  <conditionalFormatting sqref="H33">
    <cfRule type="containsText" dxfId="1" priority="24" operator="containsText" text="[AIM]">
      <formula>NOT(ISERROR(SEARCH(("[AIM]"),(H33))))</formula>
    </cfRule>
  </conditionalFormatting>
  <conditionalFormatting sqref="H33">
    <cfRule type="containsText" dxfId="1" priority="25" operator="containsText" text="[MAH]">
      <formula>NOT(ISERROR(SEARCH(("[MAH]"),(H33))))</formula>
    </cfRule>
  </conditionalFormatting>
  <conditionalFormatting sqref="H33">
    <cfRule type="containsText" dxfId="1" priority="26" operator="containsText" text="[NIM]">
      <formula>NOT(ISERROR(SEARCH(("[NIM]"),(H33))))</formula>
    </cfRule>
  </conditionalFormatting>
  <conditionalFormatting sqref="H33">
    <cfRule type="containsText" dxfId="3" priority="27" operator="containsText" text="[ECO]">
      <formula>NOT(ISERROR(SEARCH(("[ECO]"),(H33))))</formula>
    </cfRule>
  </conditionalFormatting>
  <conditionalFormatting sqref="H33">
    <cfRule type="containsText" dxfId="3" priority="28" operator="containsText" text="ENG">
      <formula>NOT(ISERROR(SEARCH(("ENG"),(H33))))</formula>
    </cfRule>
  </conditionalFormatting>
  <conditionalFormatting sqref="H33">
    <cfRule type="containsText" dxfId="2" priority="29" operator="containsText" text="[GR]">
      <formula>NOT(ISERROR(SEARCH(("[GR]"),(H33))))</formula>
    </cfRule>
  </conditionalFormatting>
  <conditionalFormatting sqref="H33">
    <cfRule type="containsText" dxfId="3" priority="30" operator="containsText" text="BAN">
      <formula>NOT(ISERROR(SEARCH(("BAN"),(H33))))</formula>
    </cfRule>
  </conditionalFormatting>
  <conditionalFormatting sqref="H12">
    <cfRule type="containsText" dxfId="3" priority="31" operator="containsText" text="ENG">
      <formula>NOT(ISERROR(SEARCH(("ENG"),(H12))))</formula>
    </cfRule>
  </conditionalFormatting>
  <conditionalFormatting sqref="H12">
    <cfRule type="containsText" dxfId="1" priority="32" operator="containsText" text="[MAR]">
      <formula>NOT(ISERROR(SEARCH(("[MAR]"),(H12))))</formula>
    </cfRule>
  </conditionalFormatting>
  <conditionalFormatting sqref="H12">
    <cfRule type="containsText" dxfId="1" priority="33" operator="containsText" text="[SKC]">
      <formula>NOT(ISERROR(SEARCH(("[SKC]"),(H12))))</formula>
    </cfRule>
  </conditionalFormatting>
  <conditionalFormatting sqref="H12">
    <cfRule type="containsText" dxfId="1" priority="34" operator="containsText" text="CHE-1262">
      <formula>NOT(ISERROR(SEARCH(("CHE-1262"),(H12))))</formula>
    </cfRule>
  </conditionalFormatting>
  <conditionalFormatting sqref="H12">
    <cfRule type="containsText" dxfId="1" priority="35" operator="containsText" text="[NIM]">
      <formula>NOT(ISERROR(SEARCH(("[NIM]"),(H12))))</formula>
    </cfRule>
  </conditionalFormatting>
  <conditionalFormatting sqref="H12">
    <cfRule type="containsText" dxfId="1" priority="36" operator="containsText" text="[GR]">
      <formula>NOT(ISERROR(SEARCH(("[GR]"),(H12))))</formula>
    </cfRule>
  </conditionalFormatting>
  <conditionalFormatting sqref="H12">
    <cfRule type="containsText" dxfId="3" priority="37" operator="containsText" text="BAN">
      <formula>NOT(ISERROR(SEARCH(("BAN"),(H12))))</formula>
    </cfRule>
  </conditionalFormatting>
  <conditionalFormatting sqref="H12">
    <cfRule type="containsText" dxfId="1" priority="38" operator="containsText" text="[BSH]">
      <formula>NOT(ISERROR(SEARCH(("[BSH]"),(H12))))</formula>
    </cfRule>
  </conditionalFormatting>
  <conditionalFormatting sqref="H12">
    <cfRule type="containsText" dxfId="1" priority="39" operator="containsText" text="[EH]">
      <formula>NOT(ISERROR(SEARCH(("[EH]"),(H12))))</formula>
    </cfRule>
  </conditionalFormatting>
  <conditionalFormatting sqref="H12">
    <cfRule type="containsText" dxfId="1" priority="40" operator="containsText" text="[RUM]">
      <formula>NOT(ISERROR(SEARCH(("[RUM]"),(H12))))</formula>
    </cfRule>
  </conditionalFormatting>
  <conditionalFormatting sqref="H12">
    <cfRule type="containsText" dxfId="3" priority="41" operator="containsText" text="[ECO]">
      <formula>NOT(ISERROR(SEARCH(("[ECO]"),(H12))))</formula>
    </cfRule>
  </conditionalFormatting>
  <conditionalFormatting sqref="H12">
    <cfRule type="containsText" dxfId="1" priority="42" operator="containsText" text="[MAH]">
      <formula>NOT(ISERROR(SEARCH(("[MAH]"),(H12))))</formula>
    </cfRule>
  </conditionalFormatting>
  <conditionalFormatting sqref="H12">
    <cfRule type="containsText" dxfId="1" priority="43" operator="containsText" text="[DD]">
      <formula>NOT(ISERROR(SEARCH(("[DD]"),(H12))))</formula>
    </cfRule>
  </conditionalFormatting>
  <conditionalFormatting sqref="H12">
    <cfRule type="containsText" dxfId="1" priority="44" operator="containsText" text="[JI]">
      <formula>NOT(ISERROR(SEARCH(("[JI]"),(H12))))</formula>
    </cfRule>
  </conditionalFormatting>
  <conditionalFormatting sqref="H12">
    <cfRule type="containsText" dxfId="1" priority="45" operator="containsText" text="[KIM]">
      <formula>NOT(ISERROR(SEARCH(("[KIM]"),(H12))))</formula>
    </cfRule>
  </conditionalFormatting>
  <conditionalFormatting sqref="H12">
    <cfRule type="containsText" dxfId="1" priority="46" operator="containsText" text="[AU]">
      <formula>NOT(ISERROR(SEARCH(("[AU]"),(H12))))</formula>
    </cfRule>
  </conditionalFormatting>
  <conditionalFormatting sqref="H12">
    <cfRule type="containsText" dxfId="1" priority="47" operator="containsText" text="[IFF]">
      <formula>NOT(ISERROR(SEARCH(("[IFF]"),(H12))))</formula>
    </cfRule>
  </conditionalFormatting>
  <conditionalFormatting sqref="H12">
    <cfRule type="containsText" dxfId="1" priority="48" operator="containsText" text="[AT]">
      <formula>NOT(ISERROR(SEARCH(("[AT]"),(H12))))</formula>
    </cfRule>
  </conditionalFormatting>
  <conditionalFormatting sqref="H12">
    <cfRule type="containsText" dxfId="1" priority="49" operator="containsText" text="[NEW1]">
      <formula>NOT(ISERROR(SEARCH(("[NEW1]"),(H12))))</formula>
    </cfRule>
  </conditionalFormatting>
  <conditionalFormatting sqref="H12">
    <cfRule type="containsText" dxfId="1" priority="50" operator="containsText" text="[MKS]">
      <formula>NOT(ISERROR(SEARCH(("[MKS]"),(H12))))</formula>
    </cfRule>
  </conditionalFormatting>
  <conditionalFormatting sqref="H12">
    <cfRule type="containsText" dxfId="1" priority="51" operator="containsText" text="[DMA]">
      <formula>NOT(ISERROR(SEARCH(("[DMA]"),(H12))))</formula>
    </cfRule>
  </conditionalFormatting>
  <conditionalFormatting sqref="H12">
    <cfRule type="containsText" dxfId="1" priority="52" operator="containsText" text="[NIS]">
      <formula>NOT(ISERROR(SEARCH(("[NIS]"),(H12))))</formula>
    </cfRule>
  </conditionalFormatting>
  <conditionalFormatting sqref="H12">
    <cfRule type="containsText" dxfId="1" priority="53" operator="containsText" text="[AIM]">
      <formula>NOT(ISERROR(SEARCH(("[AIM]"),(H12))))</formula>
    </cfRule>
  </conditionalFormatting>
  <conditionalFormatting sqref="H12">
    <cfRule type="containsText" dxfId="1" priority="54" operator="containsText" text="[JC]">
      <formula>NOT(ISERROR(SEARCH(("[JC]"),(H12))))</formula>
    </cfRule>
  </conditionalFormatting>
  <conditionalFormatting sqref="H12">
    <cfRule type="containsText" dxfId="1" priority="55" operator="containsText" text="[FNN]">
      <formula>NOT(ISERROR(SEARCH(("[FNN]"),(H12))))</formula>
    </cfRule>
  </conditionalFormatting>
  <conditionalFormatting sqref="H12">
    <cfRule type="containsText" dxfId="1" priority="56" operator="containsText" text="[PRC]">
      <formula>NOT(ISERROR(SEARCH(("[PRC]"),(H12))))</formula>
    </cfRule>
  </conditionalFormatting>
  <conditionalFormatting sqref="F34">
    <cfRule type="containsText" dxfId="3" priority="57" operator="containsText" text="ENG">
      <formula>NOT(ISERROR(SEARCH(("ENG"),(F34))))</formula>
    </cfRule>
  </conditionalFormatting>
  <conditionalFormatting sqref="F34">
    <cfRule type="containsText" dxfId="1" priority="58" operator="containsText" text="[MAR]">
      <formula>NOT(ISERROR(SEARCH(("[MAR]"),(F34))))</formula>
    </cfRule>
  </conditionalFormatting>
  <conditionalFormatting sqref="F34">
    <cfRule type="containsText" dxfId="1" priority="59" operator="containsText" text="[SKC]">
      <formula>NOT(ISERROR(SEARCH(("[SKC]"),(F34))))</formula>
    </cfRule>
  </conditionalFormatting>
  <conditionalFormatting sqref="F34">
    <cfRule type="containsText" dxfId="1" priority="60" operator="containsText" text="CHE-1262">
      <formula>NOT(ISERROR(SEARCH(("CHE-1262"),(F34))))</formula>
    </cfRule>
  </conditionalFormatting>
  <conditionalFormatting sqref="F34">
    <cfRule type="containsText" dxfId="1" priority="61" operator="containsText" text="[NIM]">
      <formula>NOT(ISERROR(SEARCH(("[NIM]"),(F34))))</formula>
    </cfRule>
  </conditionalFormatting>
  <conditionalFormatting sqref="F34">
    <cfRule type="containsText" dxfId="1" priority="62" operator="containsText" text="[GR]">
      <formula>NOT(ISERROR(SEARCH(("[GR]"),(F34))))</formula>
    </cfRule>
  </conditionalFormatting>
  <conditionalFormatting sqref="F34">
    <cfRule type="containsText" dxfId="3" priority="63" operator="containsText" text="BAN">
      <formula>NOT(ISERROR(SEARCH(("BAN"),(F34))))</formula>
    </cfRule>
  </conditionalFormatting>
  <conditionalFormatting sqref="F34">
    <cfRule type="containsText" dxfId="1" priority="64" operator="containsText" text="[BSH]">
      <formula>NOT(ISERROR(SEARCH(("[BSH]"),(F34))))</formula>
    </cfRule>
  </conditionalFormatting>
  <conditionalFormatting sqref="F34">
    <cfRule type="containsText" dxfId="1" priority="65" operator="containsText" text="[EH]">
      <formula>NOT(ISERROR(SEARCH(("[EH]"),(F34))))</formula>
    </cfRule>
  </conditionalFormatting>
  <conditionalFormatting sqref="F34">
    <cfRule type="containsText" dxfId="1" priority="66" operator="containsText" text="[RUM]">
      <formula>NOT(ISERROR(SEARCH(("[RUM]"),(F34))))</formula>
    </cfRule>
  </conditionalFormatting>
  <conditionalFormatting sqref="F34">
    <cfRule type="containsText" dxfId="3" priority="67" operator="containsText" text="[ECO]">
      <formula>NOT(ISERROR(SEARCH(("[ECO]"),(F34))))</formula>
    </cfRule>
  </conditionalFormatting>
  <conditionalFormatting sqref="F34">
    <cfRule type="containsText" dxfId="1" priority="68" operator="containsText" text="[MAH]">
      <formula>NOT(ISERROR(SEARCH(("[MAH]"),(F34))))</formula>
    </cfRule>
  </conditionalFormatting>
  <conditionalFormatting sqref="F34">
    <cfRule type="containsText" dxfId="1" priority="69" operator="containsText" text="[DD]">
      <formula>NOT(ISERROR(SEARCH(("[DD]"),(F34))))</formula>
    </cfRule>
  </conditionalFormatting>
  <conditionalFormatting sqref="F34">
    <cfRule type="containsText" dxfId="1" priority="70" operator="containsText" text="[JI]">
      <formula>NOT(ISERROR(SEARCH(("[JI]"),(F34))))</formula>
    </cfRule>
  </conditionalFormatting>
  <conditionalFormatting sqref="F34">
    <cfRule type="containsText" dxfId="1" priority="71" operator="containsText" text="[IFF]">
      <formula>NOT(ISERROR(SEARCH(("[IFF]"),(F34))))</formula>
    </cfRule>
  </conditionalFormatting>
  <conditionalFormatting sqref="F34 I45 D46">
    <cfRule type="containsText" dxfId="1" priority="72" operator="containsText" text="[NEW1]">
      <formula>NOT(ISERROR(SEARCH(("[NEW1]"),(F34))))</formula>
    </cfRule>
  </conditionalFormatting>
  <conditionalFormatting sqref="F34">
    <cfRule type="containsText" dxfId="1" priority="73" operator="containsText" text="[AIM]">
      <formula>NOT(ISERROR(SEARCH(("[AIM]"),(F34))))</formula>
    </cfRule>
  </conditionalFormatting>
  <conditionalFormatting sqref="F34">
    <cfRule type="containsText" dxfId="1" priority="74" operator="containsText" text="[MAH]">
      <formula>NOT(ISERROR(SEARCH(("[MAH]"),(F34))))</formula>
    </cfRule>
  </conditionalFormatting>
  <conditionalFormatting sqref="E26">
    <cfRule type="containsText" dxfId="0" priority="75" operator="containsText" text="ENG">
      <formula>NOT(ISERROR(SEARCH(("ENG"),(E26))))</formula>
    </cfRule>
  </conditionalFormatting>
  <conditionalFormatting sqref="E26">
    <cfRule type="containsText" dxfId="1" priority="76" operator="containsText" text="[MAR]">
      <formula>NOT(ISERROR(SEARCH(("[MAR]"),(E26))))</formula>
    </cfRule>
  </conditionalFormatting>
  <conditionalFormatting sqref="E26">
    <cfRule type="containsText" dxfId="1" priority="77" operator="containsText" text="[SKC]">
      <formula>NOT(ISERROR(SEARCH(("[SKC]"),(E26))))</formula>
    </cfRule>
  </conditionalFormatting>
  <conditionalFormatting sqref="E26">
    <cfRule type="containsText" dxfId="2" priority="78" operator="containsText" text="CHE-1262">
      <formula>NOT(ISERROR(SEARCH(("CHE-1262"),(E26))))</formula>
    </cfRule>
  </conditionalFormatting>
  <conditionalFormatting sqref="E26">
    <cfRule type="containsText" dxfId="1" priority="79" operator="containsText" text="[NIM]">
      <formula>NOT(ISERROR(SEARCH(("[NIM]"),(E26))))</formula>
    </cfRule>
  </conditionalFormatting>
  <conditionalFormatting sqref="E26">
    <cfRule type="containsText" dxfId="1" priority="80" operator="containsText" text="[GR]">
      <formula>NOT(ISERROR(SEARCH(("[GR]"),(E26))))</formula>
    </cfRule>
  </conditionalFormatting>
  <conditionalFormatting sqref="E26">
    <cfRule type="containsText" dxfId="3" priority="81" operator="containsText" text="BAN">
      <formula>NOT(ISERROR(SEARCH(("BAN"),(E26))))</formula>
    </cfRule>
  </conditionalFormatting>
  <conditionalFormatting sqref="E26">
    <cfRule type="containsText" dxfId="1" priority="82" operator="containsText" text="[BSH]">
      <formula>NOT(ISERROR(SEARCH(("[BSH]"),(E26))))</formula>
    </cfRule>
  </conditionalFormatting>
  <conditionalFormatting sqref="E26">
    <cfRule type="containsText" dxfId="1" priority="83" operator="containsText" text="[EH]">
      <formula>NOT(ISERROR(SEARCH(("[EH]"),(E26))))</formula>
    </cfRule>
  </conditionalFormatting>
  <conditionalFormatting sqref="E26">
    <cfRule type="containsText" dxfId="1" priority="84" operator="containsText" text="[RUM]">
      <formula>NOT(ISERROR(SEARCH(("[RUM]"),(E26))))</formula>
    </cfRule>
  </conditionalFormatting>
  <conditionalFormatting sqref="E26">
    <cfRule type="containsText" dxfId="3" priority="85" operator="containsText" text="[ECO]">
      <formula>NOT(ISERROR(SEARCH(("[ECO]"),(E26))))</formula>
    </cfRule>
  </conditionalFormatting>
  <conditionalFormatting sqref="E26">
    <cfRule type="containsText" dxfId="1" priority="86" operator="containsText" text="[MAH]">
      <formula>NOT(ISERROR(SEARCH(("[MAH]"),(E26))))</formula>
    </cfRule>
  </conditionalFormatting>
  <conditionalFormatting sqref="E26">
    <cfRule type="containsText" dxfId="1" priority="87" operator="containsText" text="[DD]">
      <formula>NOT(ISERROR(SEARCH(("[DD]"),(E26))))</formula>
    </cfRule>
  </conditionalFormatting>
  <conditionalFormatting sqref="E26">
    <cfRule type="containsText" dxfId="1" priority="88" operator="containsText" text="[JI]">
      <formula>NOT(ISERROR(SEARCH(("[JI]"),(E26))))</formula>
    </cfRule>
  </conditionalFormatting>
  <conditionalFormatting sqref="E26">
    <cfRule type="containsText" dxfId="1" priority="89" operator="containsText" text="[AIM]">
      <formula>NOT(ISERROR(SEARCH(("[AIM]"),(E26))))</formula>
    </cfRule>
  </conditionalFormatting>
  <conditionalFormatting sqref="I41">
    <cfRule type="containsText" dxfId="3" priority="90" operator="containsText" text="ENG">
      <formula>NOT(ISERROR(SEARCH(("ENG"),(I41))))</formula>
    </cfRule>
  </conditionalFormatting>
  <conditionalFormatting sqref="I41">
    <cfRule type="containsText" dxfId="1" priority="91" operator="containsText" text="[MAR]">
      <formula>NOT(ISERROR(SEARCH(("[MAR]"),(I41))))</formula>
    </cfRule>
  </conditionalFormatting>
  <conditionalFormatting sqref="I41">
    <cfRule type="containsText" dxfId="1" priority="92" operator="containsText" text="[SKC]">
      <formula>NOT(ISERROR(SEARCH(("[SKC]"),(I41))))</formula>
    </cfRule>
  </conditionalFormatting>
  <conditionalFormatting sqref="I41">
    <cfRule type="containsText" dxfId="1" priority="93" operator="containsText" text="CHE-1262">
      <formula>NOT(ISERROR(SEARCH(("CHE-1262"),(I41))))</formula>
    </cfRule>
  </conditionalFormatting>
  <conditionalFormatting sqref="I41">
    <cfRule type="containsText" dxfId="1" priority="94" operator="containsText" text="[NIM]">
      <formula>NOT(ISERROR(SEARCH(("[NIM]"),(I41))))</formula>
    </cfRule>
  </conditionalFormatting>
  <conditionalFormatting sqref="I41">
    <cfRule type="containsText" dxfId="2" priority="95" operator="containsText" text="[GR]">
      <formula>NOT(ISERROR(SEARCH(("[GR]"),(I41))))</formula>
    </cfRule>
  </conditionalFormatting>
  <conditionalFormatting sqref="I41">
    <cfRule type="containsText" dxfId="3" priority="96" operator="containsText" text="BAN">
      <formula>NOT(ISERROR(SEARCH(("BAN"),(I41))))</formula>
    </cfRule>
  </conditionalFormatting>
  <conditionalFormatting sqref="I41">
    <cfRule type="containsText" dxfId="1" priority="97" operator="containsText" text="[BSH]">
      <formula>NOT(ISERROR(SEARCH(("[BSH]"),(I41))))</formula>
    </cfRule>
  </conditionalFormatting>
  <conditionalFormatting sqref="I41">
    <cfRule type="containsText" dxfId="1" priority="98" operator="containsText" text="[EH]">
      <formula>NOT(ISERROR(SEARCH(("[EH]"),(I41))))</formula>
    </cfRule>
  </conditionalFormatting>
  <conditionalFormatting sqref="I41">
    <cfRule type="containsText" dxfId="1" priority="99" operator="containsText" text="[RUM]">
      <formula>NOT(ISERROR(SEARCH(("[RUM]"),(I41))))</formula>
    </cfRule>
  </conditionalFormatting>
  <conditionalFormatting sqref="I41">
    <cfRule type="containsText" dxfId="3" priority="100" operator="containsText" text="[ECO]">
      <formula>NOT(ISERROR(SEARCH(("[ECO]"),(I41))))</formula>
    </cfRule>
  </conditionalFormatting>
  <conditionalFormatting sqref="I41">
    <cfRule type="containsText" dxfId="1" priority="101" operator="containsText" text="[MAH]">
      <formula>NOT(ISERROR(SEARCH(("[MAH]"),(I41))))</formula>
    </cfRule>
  </conditionalFormatting>
  <conditionalFormatting sqref="I41">
    <cfRule type="containsText" dxfId="1" priority="102" operator="containsText" text="[DD]">
      <formula>NOT(ISERROR(SEARCH(("[DD]"),(I41))))</formula>
    </cfRule>
  </conditionalFormatting>
  <conditionalFormatting sqref="I41">
    <cfRule type="containsText" dxfId="1" priority="103" operator="containsText" text="[JI]">
      <formula>NOT(ISERROR(SEARCH(("[JI]"),(I41))))</formula>
    </cfRule>
  </conditionalFormatting>
  <conditionalFormatting sqref="I41">
    <cfRule type="containsText" dxfId="1" priority="104" operator="containsText" text="[AIM]">
      <formula>NOT(ISERROR(SEARCH(("[AIM]"),(I41))))</formula>
    </cfRule>
  </conditionalFormatting>
  <conditionalFormatting sqref="H5">
    <cfRule type="containsText" dxfId="1" priority="105" operator="containsText" text="[MAH]">
      <formula>NOT(ISERROR(SEARCH(("[MAH]"),(H5))))</formula>
    </cfRule>
  </conditionalFormatting>
  <conditionalFormatting sqref="H5">
    <cfRule type="containsText" dxfId="1" priority="106" operator="containsText" text="[AIM]">
      <formula>NOT(ISERROR(SEARCH(("[AIM]"),(H5))))</formula>
    </cfRule>
  </conditionalFormatting>
  <conditionalFormatting sqref="H5">
    <cfRule type="containsText" dxfId="1" priority="107" operator="containsText" text="[NEW1]">
      <formula>NOT(ISERROR(SEARCH(("[NEW1]"),(H5))))</formula>
    </cfRule>
  </conditionalFormatting>
  <conditionalFormatting sqref="H5">
    <cfRule type="containsText" dxfId="1" priority="108" operator="containsText" text="[IFF]">
      <formula>NOT(ISERROR(SEARCH(("[IFF]"),(H5))))</formula>
    </cfRule>
  </conditionalFormatting>
  <conditionalFormatting sqref="H5">
    <cfRule type="containsText" dxfId="1" priority="109" operator="containsText" text="[JI]">
      <formula>NOT(ISERROR(SEARCH(("[JI]"),(H5))))</formula>
    </cfRule>
  </conditionalFormatting>
  <conditionalFormatting sqref="H5">
    <cfRule type="containsText" dxfId="1" priority="110" operator="containsText" text="[DD]">
      <formula>NOT(ISERROR(SEARCH(("[DD]"),(H5))))</formula>
    </cfRule>
  </conditionalFormatting>
  <conditionalFormatting sqref="H5">
    <cfRule type="containsText" dxfId="1" priority="111" operator="containsText" text="[MAH]">
      <formula>NOT(ISERROR(SEARCH(("[MAH]"),(H5))))</formula>
    </cfRule>
  </conditionalFormatting>
  <conditionalFormatting sqref="H5">
    <cfRule type="containsText" dxfId="3" priority="112" operator="containsText" text="[ECO]">
      <formula>NOT(ISERROR(SEARCH(("[ECO]"),(H5))))</formula>
    </cfRule>
  </conditionalFormatting>
  <conditionalFormatting sqref="H5">
    <cfRule type="containsText" dxfId="1" priority="113" operator="containsText" text="[RUM]">
      <formula>NOT(ISERROR(SEARCH(("[RUM]"),(H5))))</formula>
    </cfRule>
  </conditionalFormatting>
  <conditionalFormatting sqref="H5">
    <cfRule type="containsText" dxfId="1" priority="114" operator="containsText" text="[EH]">
      <formula>NOT(ISERROR(SEARCH(("[EH]"),(H5))))</formula>
    </cfRule>
  </conditionalFormatting>
  <conditionalFormatting sqref="H5">
    <cfRule type="containsText" dxfId="1" priority="115" operator="containsText" text="[BSH]">
      <formula>NOT(ISERROR(SEARCH(("[BSH]"),(H5))))</formula>
    </cfRule>
  </conditionalFormatting>
  <conditionalFormatting sqref="H5">
    <cfRule type="containsText" dxfId="3" priority="116" operator="containsText" text="BAN">
      <formula>NOT(ISERROR(SEARCH(("BAN"),(H5))))</formula>
    </cfRule>
  </conditionalFormatting>
  <conditionalFormatting sqref="H5">
    <cfRule type="containsText" dxfId="1" priority="117" operator="containsText" text="[GR]">
      <formula>NOT(ISERROR(SEARCH(("[GR]"),(H5))))</formula>
    </cfRule>
  </conditionalFormatting>
  <conditionalFormatting sqref="H5">
    <cfRule type="containsText" dxfId="1" priority="118" operator="containsText" text="[NIM]">
      <formula>NOT(ISERROR(SEARCH(("[NIM]"),(H5))))</formula>
    </cfRule>
  </conditionalFormatting>
  <conditionalFormatting sqref="H5">
    <cfRule type="containsText" dxfId="1" priority="119" operator="containsText" text="CHE-1262">
      <formula>NOT(ISERROR(SEARCH(("CHE-1262"),(H5))))</formula>
    </cfRule>
  </conditionalFormatting>
  <conditionalFormatting sqref="H5">
    <cfRule type="containsText" dxfId="1" priority="120" operator="containsText" text="[SKC]">
      <formula>NOT(ISERROR(SEARCH(("[SKC]"),(H5))))</formula>
    </cfRule>
  </conditionalFormatting>
  <conditionalFormatting sqref="H5">
    <cfRule type="containsText" dxfId="1" priority="121" operator="containsText" text="[MAR]">
      <formula>NOT(ISERROR(SEARCH(("[MAR]"),(H5))))</formula>
    </cfRule>
  </conditionalFormatting>
  <conditionalFormatting sqref="H5">
    <cfRule type="containsText" dxfId="3" priority="122" operator="containsText" text="ENG">
      <formula>NOT(ISERROR(SEARCH(("ENG"),(H5))))</formula>
    </cfRule>
  </conditionalFormatting>
  <conditionalFormatting sqref="D36">
    <cfRule type="containsText" dxfId="3" priority="123" operator="containsText" text="ENG">
      <formula>NOT(ISERROR(SEARCH(("ENG"),(D36))))</formula>
    </cfRule>
  </conditionalFormatting>
  <conditionalFormatting sqref="D36">
    <cfRule type="containsText" dxfId="1" priority="124" operator="containsText" text="CHE-1262">
      <formula>NOT(ISERROR(SEARCH(("CHE-1262"),(D36))))</formula>
    </cfRule>
  </conditionalFormatting>
  <conditionalFormatting sqref="D36">
    <cfRule type="containsText" dxfId="1" priority="125" operator="containsText" text="[NEW1]">
      <formula>NOT(ISERROR(SEARCH(("[NEW1]"),(D36))))</formula>
    </cfRule>
  </conditionalFormatting>
  <conditionalFormatting sqref="D36">
    <cfRule type="containsText" dxfId="1" priority="126" operator="containsText" text="[MAR]">
      <formula>NOT(ISERROR(SEARCH(("[MAR]"),(D36))))</formula>
    </cfRule>
  </conditionalFormatting>
  <conditionalFormatting sqref="D36">
    <cfRule type="containsText" dxfId="1" priority="127" operator="containsText" text="[SKC]">
      <formula>NOT(ISERROR(SEARCH(("[SKC]"),(D36))))</formula>
    </cfRule>
  </conditionalFormatting>
  <conditionalFormatting sqref="D36">
    <cfRule type="containsText" dxfId="1" priority="128" operator="containsText" text="[NIM]">
      <formula>NOT(ISERROR(SEARCH(("[NIM]"),(D36))))</formula>
    </cfRule>
  </conditionalFormatting>
  <conditionalFormatting sqref="D36">
    <cfRule type="containsText" dxfId="1" priority="129" operator="containsText" text="[GR]">
      <formula>NOT(ISERROR(SEARCH(("[GR]"),(D36))))</formula>
    </cfRule>
  </conditionalFormatting>
  <conditionalFormatting sqref="D36">
    <cfRule type="containsText" dxfId="3" priority="130" operator="containsText" text="BAN">
      <formula>NOT(ISERROR(SEARCH(("BAN"),(D36))))</formula>
    </cfRule>
  </conditionalFormatting>
  <conditionalFormatting sqref="D36">
    <cfRule type="containsText" dxfId="1" priority="131" operator="containsText" text="[BSH]">
      <formula>NOT(ISERROR(SEARCH(("[BSH]"),(D36))))</formula>
    </cfRule>
  </conditionalFormatting>
  <conditionalFormatting sqref="D36">
    <cfRule type="containsText" dxfId="1" priority="132" operator="containsText" text="[EH]">
      <formula>NOT(ISERROR(SEARCH(("[EH]"),(D36))))</formula>
    </cfRule>
  </conditionalFormatting>
  <conditionalFormatting sqref="D36">
    <cfRule type="containsText" dxfId="1" priority="133" operator="containsText" text="[RUM]">
      <formula>NOT(ISERROR(SEARCH(("[RUM]"),(D36))))</formula>
    </cfRule>
  </conditionalFormatting>
  <conditionalFormatting sqref="D36">
    <cfRule type="containsText" dxfId="3" priority="134" operator="containsText" text="[ECO]">
      <formula>NOT(ISERROR(SEARCH(("[ECO]"),(D36))))</formula>
    </cfRule>
  </conditionalFormatting>
  <conditionalFormatting sqref="D36">
    <cfRule type="containsText" dxfId="1" priority="135" operator="containsText" text="[MAH]">
      <formula>NOT(ISERROR(SEARCH(("[MAH]"),(D36))))</formula>
    </cfRule>
  </conditionalFormatting>
  <conditionalFormatting sqref="D36">
    <cfRule type="containsText" dxfId="1" priority="136" operator="containsText" text="[DD]">
      <formula>NOT(ISERROR(SEARCH(("[DD]"),(D36))))</formula>
    </cfRule>
  </conditionalFormatting>
  <conditionalFormatting sqref="D36">
    <cfRule type="containsText" dxfId="1" priority="137" operator="containsText" text="[JI]">
      <formula>NOT(ISERROR(SEARCH(("[JI]"),(D36))))</formula>
    </cfRule>
  </conditionalFormatting>
  <conditionalFormatting sqref="D36">
    <cfRule type="containsText" dxfId="1" priority="138" operator="containsText" text="[AIM]">
      <formula>NOT(ISERROR(SEARCH(("[AIM]"),(D36))))</formula>
    </cfRule>
  </conditionalFormatting>
  <conditionalFormatting sqref="F28 D46">
    <cfRule type="containsText" dxfId="3" priority="139" operator="containsText" text="ENG">
      <formula>NOT(ISERROR(SEARCH(("ENG"),(F28))))</formula>
    </cfRule>
  </conditionalFormatting>
  <conditionalFormatting sqref="F28 D46">
    <cfRule type="containsText" dxfId="1" priority="140" operator="containsText" text="[MAR]">
      <formula>NOT(ISERROR(SEARCH(("[MAR]"),(F28))))</formula>
    </cfRule>
  </conditionalFormatting>
  <conditionalFormatting sqref="F28 D46">
    <cfRule type="containsText" dxfId="1" priority="141" operator="containsText" text="[SKC]">
      <formula>NOT(ISERROR(SEARCH(("[SKC]"),(F28))))</formula>
    </cfRule>
  </conditionalFormatting>
  <conditionalFormatting sqref="F28 D46">
    <cfRule type="containsText" dxfId="1" priority="142" operator="containsText" text="CHE-1262">
      <formula>NOT(ISERROR(SEARCH(("CHE-1262"),(F28))))</formula>
    </cfRule>
  </conditionalFormatting>
  <conditionalFormatting sqref="F28 D46">
    <cfRule type="containsText" dxfId="1" priority="143" operator="containsText" text="[NIM]">
      <formula>NOT(ISERROR(SEARCH(("[NIM]"),(F28))))</formula>
    </cfRule>
  </conditionalFormatting>
  <conditionalFormatting sqref="F28">
    <cfRule type="containsText" dxfId="2" priority="144" operator="containsText" text="[GR]">
      <formula>NOT(ISERROR(SEARCH(("[GR]"),(F28))))</formula>
    </cfRule>
  </conditionalFormatting>
  <conditionalFormatting sqref="F28 D46">
    <cfRule type="containsText" dxfId="3" priority="145" operator="containsText" text="BAN">
      <formula>NOT(ISERROR(SEARCH(("BAN"),(F28))))</formula>
    </cfRule>
  </conditionalFormatting>
  <conditionalFormatting sqref="F28 D46">
    <cfRule type="containsText" dxfId="1" priority="146" operator="containsText" text="[BSH]">
      <formula>NOT(ISERROR(SEARCH(("[BSH]"),(F28))))</formula>
    </cfRule>
  </conditionalFormatting>
  <conditionalFormatting sqref="F28 D46">
    <cfRule type="containsText" dxfId="1" priority="147" operator="containsText" text="[EH]">
      <formula>NOT(ISERROR(SEARCH(("[EH]"),(F28))))</formula>
    </cfRule>
  </conditionalFormatting>
  <conditionalFormatting sqref="F28 D46">
    <cfRule type="containsText" dxfId="1" priority="148" operator="containsText" text="[RUM]">
      <formula>NOT(ISERROR(SEARCH(("[RUM]"),(F28))))</formula>
    </cfRule>
  </conditionalFormatting>
  <conditionalFormatting sqref="F28 D46">
    <cfRule type="containsText" dxfId="3" priority="149" operator="containsText" text="[ECO]">
      <formula>NOT(ISERROR(SEARCH(("[ECO]"),(F28))))</formula>
    </cfRule>
  </conditionalFormatting>
  <conditionalFormatting sqref="F28 D46">
    <cfRule type="containsText" dxfId="1" priority="150" operator="containsText" text="[MAH]">
      <formula>NOT(ISERROR(SEARCH(("[MAH]"),(F28))))</formula>
    </cfRule>
  </conditionalFormatting>
  <conditionalFormatting sqref="F28 D46">
    <cfRule type="containsText" dxfId="1" priority="151" operator="containsText" text="[DD]">
      <formula>NOT(ISERROR(SEARCH(("[DD]"),(F28))))</formula>
    </cfRule>
  </conditionalFormatting>
  <conditionalFormatting sqref="F28 D46">
    <cfRule type="containsText" dxfId="1" priority="152" operator="containsText" text="[JI]">
      <formula>NOT(ISERROR(SEARCH(("[JI]"),(F28))))</formula>
    </cfRule>
  </conditionalFormatting>
  <conditionalFormatting sqref="F28 D46">
    <cfRule type="containsText" dxfId="1" priority="153" operator="containsText" text="[AIM]">
      <formula>NOT(ISERROR(SEARCH(("[AIM]"),(F28))))</formula>
    </cfRule>
  </conditionalFormatting>
  <conditionalFormatting sqref="E15">
    <cfRule type="containsText" dxfId="3" priority="154" operator="containsText" text="ENG">
      <formula>NOT(ISERROR(SEARCH(("ENG"),(E15))))</formula>
    </cfRule>
  </conditionalFormatting>
  <conditionalFormatting sqref="E15">
    <cfRule type="containsText" dxfId="1" priority="155" operator="containsText" text="[MAR]">
      <formula>NOT(ISERROR(SEARCH(("[MAR]"),(E15))))</formula>
    </cfRule>
  </conditionalFormatting>
  <conditionalFormatting sqref="E15">
    <cfRule type="containsText" dxfId="1" priority="156" operator="containsText" text="[SKC]">
      <formula>NOT(ISERROR(SEARCH(("[SKC]"),(E15))))</formula>
    </cfRule>
  </conditionalFormatting>
  <conditionalFormatting sqref="E15">
    <cfRule type="containsText" dxfId="1" priority="157" operator="containsText" text="CHE-1262">
      <formula>NOT(ISERROR(SEARCH(("CHE-1262"),(E15))))</formula>
    </cfRule>
  </conditionalFormatting>
  <conditionalFormatting sqref="E15">
    <cfRule type="containsText" dxfId="1" priority="158" operator="containsText" text="[NIM]">
      <formula>NOT(ISERROR(SEARCH(("[NIM]"),(E15))))</formula>
    </cfRule>
  </conditionalFormatting>
  <conditionalFormatting sqref="E15">
    <cfRule type="containsText" dxfId="1" priority="159" operator="containsText" text="[GR]">
      <formula>NOT(ISERROR(SEARCH(("[GR]"),(E15))))</formula>
    </cfRule>
  </conditionalFormatting>
  <conditionalFormatting sqref="E15">
    <cfRule type="containsText" dxfId="3" priority="160" operator="containsText" text="BAN">
      <formula>NOT(ISERROR(SEARCH(("BAN"),(E15))))</formula>
    </cfRule>
  </conditionalFormatting>
  <conditionalFormatting sqref="E15">
    <cfRule type="containsText" dxfId="1" priority="161" operator="containsText" text="[BSH]">
      <formula>NOT(ISERROR(SEARCH(("[BSH]"),(E15))))</formula>
    </cfRule>
  </conditionalFormatting>
  <conditionalFormatting sqref="E15">
    <cfRule type="containsText" dxfId="1" priority="162" operator="containsText" text="[EH]">
      <formula>NOT(ISERROR(SEARCH(("[EH]"),(E15))))</formula>
    </cfRule>
  </conditionalFormatting>
  <conditionalFormatting sqref="E15">
    <cfRule type="containsText" dxfId="1" priority="163" operator="containsText" text="[RUM]">
      <formula>NOT(ISERROR(SEARCH(("[RUM]"),(E15))))</formula>
    </cfRule>
  </conditionalFormatting>
  <conditionalFormatting sqref="E15">
    <cfRule type="containsText" dxfId="3" priority="164" operator="containsText" text="[ECO]">
      <formula>NOT(ISERROR(SEARCH(("[ECO]"),(E15))))</formula>
    </cfRule>
  </conditionalFormatting>
  <conditionalFormatting sqref="E15">
    <cfRule type="containsText" dxfId="1" priority="165" operator="containsText" text="[MAH]">
      <formula>NOT(ISERROR(SEARCH(("[MAH]"),(E15))))</formula>
    </cfRule>
  </conditionalFormatting>
  <conditionalFormatting sqref="E15">
    <cfRule type="containsText" dxfId="1" priority="166" operator="containsText" text="[DD]">
      <formula>NOT(ISERROR(SEARCH(("[DD]"),(E15))))</formula>
    </cfRule>
  </conditionalFormatting>
  <conditionalFormatting sqref="E15">
    <cfRule type="containsText" dxfId="1" priority="167" operator="containsText" text="[JI]">
      <formula>NOT(ISERROR(SEARCH(("[JI]"),(E15))))</formula>
    </cfRule>
  </conditionalFormatting>
  <conditionalFormatting sqref="E15">
    <cfRule type="containsText" dxfId="1" priority="168" operator="containsText" text="[IFF]">
      <formula>NOT(ISERROR(SEARCH(("[IFF]"),(E15))))</formula>
    </cfRule>
  </conditionalFormatting>
  <conditionalFormatting sqref="F3 E15">
    <cfRule type="containsText" dxfId="1" priority="169" operator="containsText" text="[NEW1]">
      <formula>NOT(ISERROR(SEARCH(("[NEW1]"),(F3))))</formula>
    </cfRule>
  </conditionalFormatting>
  <conditionalFormatting sqref="E15">
    <cfRule type="containsText" dxfId="1" priority="170" operator="containsText" text="[AIM]">
      <formula>NOT(ISERROR(SEARCH(("[AIM]"),(E15))))</formula>
    </cfRule>
  </conditionalFormatting>
  <conditionalFormatting sqref="E15">
    <cfRule type="containsText" dxfId="1" priority="171" operator="containsText" text="[MAH]">
      <formula>NOT(ISERROR(SEARCH(("[MAH]"),(E15))))</formula>
    </cfRule>
  </conditionalFormatting>
  <conditionalFormatting sqref="I8">
    <cfRule type="containsText" dxfId="0" priority="172" operator="containsText" text="ENG">
      <formula>NOT(ISERROR(SEARCH(("ENG"),(I8))))</formula>
    </cfRule>
  </conditionalFormatting>
  <conditionalFormatting sqref="I8">
    <cfRule type="containsText" dxfId="1" priority="173" operator="containsText" text="[MAR]">
      <formula>NOT(ISERROR(SEARCH(("[MAR]"),(I8))))</formula>
    </cfRule>
  </conditionalFormatting>
  <conditionalFormatting sqref="I8">
    <cfRule type="containsText" dxfId="1" priority="174" operator="containsText" text="[SKC]">
      <formula>NOT(ISERROR(SEARCH(("[SKC]"),(I8))))</formula>
    </cfRule>
  </conditionalFormatting>
  <conditionalFormatting sqref="I8">
    <cfRule type="containsText" dxfId="2" priority="175" operator="containsText" text="CHE-1262">
      <formula>NOT(ISERROR(SEARCH(("CHE-1262"),(I8))))</formula>
    </cfRule>
  </conditionalFormatting>
  <conditionalFormatting sqref="I8">
    <cfRule type="containsText" dxfId="1" priority="176" operator="containsText" text="[NIM]">
      <formula>NOT(ISERROR(SEARCH(("[NIM]"),(I8))))</formula>
    </cfRule>
  </conditionalFormatting>
  <conditionalFormatting sqref="I8">
    <cfRule type="containsText" dxfId="1" priority="177" operator="containsText" text="[GR]">
      <formula>NOT(ISERROR(SEARCH(("[GR]"),(I8))))</formula>
    </cfRule>
  </conditionalFormatting>
  <conditionalFormatting sqref="I8">
    <cfRule type="containsText" dxfId="3" priority="178" operator="containsText" text="BAN">
      <formula>NOT(ISERROR(SEARCH(("BAN"),(I8))))</formula>
    </cfRule>
  </conditionalFormatting>
  <conditionalFormatting sqref="I8">
    <cfRule type="containsText" dxfId="1" priority="179" operator="containsText" text="[BSH]">
      <formula>NOT(ISERROR(SEARCH(("[BSH]"),(I8))))</formula>
    </cfRule>
  </conditionalFormatting>
  <conditionalFormatting sqref="I8">
    <cfRule type="containsText" dxfId="1" priority="180" operator="containsText" text="[EH]">
      <formula>NOT(ISERROR(SEARCH(("[EH]"),(I8))))</formula>
    </cfRule>
  </conditionalFormatting>
  <conditionalFormatting sqref="I8">
    <cfRule type="containsText" dxfId="1" priority="181" operator="containsText" text="[RUM]">
      <formula>NOT(ISERROR(SEARCH(("[RUM]"),(I8))))</formula>
    </cfRule>
  </conditionalFormatting>
  <conditionalFormatting sqref="I8">
    <cfRule type="containsText" dxfId="3" priority="182" operator="containsText" text="[ECO]">
      <formula>NOT(ISERROR(SEARCH(("[ECO]"),(I8))))</formula>
    </cfRule>
  </conditionalFormatting>
  <conditionalFormatting sqref="I8">
    <cfRule type="containsText" dxfId="1" priority="183" operator="containsText" text="[MAH]">
      <formula>NOT(ISERROR(SEARCH(("[MAH]"),(I8))))</formula>
    </cfRule>
  </conditionalFormatting>
  <conditionalFormatting sqref="I8">
    <cfRule type="containsText" dxfId="1" priority="184" operator="containsText" text="[DD]">
      <formula>NOT(ISERROR(SEARCH(("[DD]"),(I8))))</formula>
    </cfRule>
  </conditionalFormatting>
  <conditionalFormatting sqref="I8">
    <cfRule type="containsText" dxfId="1" priority="185" operator="containsText" text="[JI]">
      <formula>NOT(ISERROR(SEARCH(("[JI]"),(I8))))</formula>
    </cfRule>
  </conditionalFormatting>
  <conditionalFormatting sqref="I8">
    <cfRule type="containsText" dxfId="1" priority="186" operator="containsText" text="[AIM]">
      <formula>NOT(ISERROR(SEARCH(("[AIM]"),(I8))))</formula>
    </cfRule>
  </conditionalFormatting>
  <conditionalFormatting sqref="I35">
    <cfRule type="containsText" dxfId="3" priority="187" operator="containsText" text="ENG">
      <formula>NOT(ISERROR(SEARCH(("ENG"),(I35))))</formula>
    </cfRule>
  </conditionalFormatting>
  <conditionalFormatting sqref="I35">
    <cfRule type="containsText" dxfId="1" priority="188" operator="containsText" text="[MAR]">
      <formula>NOT(ISERROR(SEARCH(("[MAR]"),(I35))))</formula>
    </cfRule>
  </conditionalFormatting>
  <conditionalFormatting sqref="I35">
    <cfRule type="containsText" dxfId="1" priority="189" operator="containsText" text="[SKC]">
      <formula>NOT(ISERROR(SEARCH(("[SKC]"),(I35))))</formula>
    </cfRule>
  </conditionalFormatting>
  <conditionalFormatting sqref="I35">
    <cfRule type="containsText" dxfId="1" priority="190" operator="containsText" text="CHE-1262">
      <formula>NOT(ISERROR(SEARCH(("CHE-1262"),(I35))))</formula>
    </cfRule>
  </conditionalFormatting>
  <conditionalFormatting sqref="I35">
    <cfRule type="containsText" dxfId="1" priority="191" operator="containsText" text="[NIM]">
      <formula>NOT(ISERROR(SEARCH(("[NIM]"),(I35))))</formula>
    </cfRule>
  </conditionalFormatting>
  <conditionalFormatting sqref="I35">
    <cfRule type="containsText" dxfId="2" priority="192" operator="containsText" text="[GR]">
      <formula>NOT(ISERROR(SEARCH(("[GR]"),(I35))))</formula>
    </cfRule>
  </conditionalFormatting>
  <conditionalFormatting sqref="I35">
    <cfRule type="containsText" dxfId="3" priority="193" operator="containsText" text="BAN">
      <formula>NOT(ISERROR(SEARCH(("BAN"),(I35))))</formula>
    </cfRule>
  </conditionalFormatting>
  <conditionalFormatting sqref="I35">
    <cfRule type="containsText" dxfId="1" priority="194" operator="containsText" text="[BSH]">
      <formula>NOT(ISERROR(SEARCH(("[BSH]"),(I35))))</formula>
    </cfRule>
  </conditionalFormatting>
  <conditionalFormatting sqref="I35">
    <cfRule type="containsText" dxfId="1" priority="195" operator="containsText" text="[EH]">
      <formula>NOT(ISERROR(SEARCH(("[EH]"),(I35))))</formula>
    </cfRule>
  </conditionalFormatting>
  <conditionalFormatting sqref="I35">
    <cfRule type="containsText" dxfId="1" priority="196" operator="containsText" text="[RUM]">
      <formula>NOT(ISERROR(SEARCH(("[RUM]"),(I35))))</formula>
    </cfRule>
  </conditionalFormatting>
  <conditionalFormatting sqref="I35">
    <cfRule type="containsText" dxfId="3" priority="197" operator="containsText" text="[ECO]">
      <formula>NOT(ISERROR(SEARCH(("[ECO]"),(I35))))</formula>
    </cfRule>
  </conditionalFormatting>
  <conditionalFormatting sqref="I35">
    <cfRule type="containsText" dxfId="1" priority="198" operator="containsText" text="[MAH]">
      <formula>NOT(ISERROR(SEARCH(("[MAH]"),(I35))))</formula>
    </cfRule>
  </conditionalFormatting>
  <conditionalFormatting sqref="I35">
    <cfRule type="containsText" dxfId="1" priority="199" operator="containsText" text="[DD]">
      <formula>NOT(ISERROR(SEARCH(("[DD]"),(I35))))</formula>
    </cfRule>
  </conditionalFormatting>
  <conditionalFormatting sqref="I35">
    <cfRule type="containsText" dxfId="1" priority="200" operator="containsText" text="[JI]">
      <formula>NOT(ISERROR(SEARCH(("[JI]"),(I35))))</formula>
    </cfRule>
  </conditionalFormatting>
  <conditionalFormatting sqref="I35">
    <cfRule type="containsText" dxfId="1" priority="201" operator="containsText" text="[AU]">
      <formula>NOT(ISERROR(SEARCH(("[AU]"),(I35))))</formula>
    </cfRule>
  </conditionalFormatting>
  <conditionalFormatting sqref="I35">
    <cfRule type="containsText" dxfId="4" priority="202" operator="containsText" text="[NEW1]">
      <formula>NOT(ISERROR(SEARCH(("[NEW1]"),(I35))))</formula>
    </cfRule>
  </conditionalFormatting>
  <conditionalFormatting sqref="I35">
    <cfRule type="containsText" dxfId="1" priority="203" operator="containsText" text="[NIS]">
      <formula>NOT(ISERROR(SEARCH(("[NIS]"),(I35))))</formula>
    </cfRule>
  </conditionalFormatting>
  <conditionalFormatting sqref="I35">
    <cfRule type="containsText" dxfId="1" priority="204" operator="containsText" text="[AIM]">
      <formula>NOT(ISERROR(SEARCH(("[AIM]"),(I35))))</formula>
    </cfRule>
  </conditionalFormatting>
  <conditionalFormatting sqref="H39">
    <cfRule type="containsText" dxfId="0" priority="205" operator="containsText" text="ENG">
      <formula>NOT(ISERROR(SEARCH(("ENG"),(H39))))</formula>
    </cfRule>
  </conditionalFormatting>
  <conditionalFormatting sqref="H39">
    <cfRule type="containsText" dxfId="1" priority="206" operator="containsText" text="[MAR]">
      <formula>NOT(ISERROR(SEARCH(("[MAR]"),(H39))))</formula>
    </cfRule>
  </conditionalFormatting>
  <conditionalFormatting sqref="H39">
    <cfRule type="containsText" dxfId="1" priority="207" operator="containsText" text="[SKC]">
      <formula>NOT(ISERROR(SEARCH(("[SKC]"),(H39))))</formula>
    </cfRule>
  </conditionalFormatting>
  <conditionalFormatting sqref="H39">
    <cfRule type="containsText" dxfId="2" priority="208" operator="containsText" text="CHE-1262">
      <formula>NOT(ISERROR(SEARCH(("CHE-1262"),(H39))))</formula>
    </cfRule>
  </conditionalFormatting>
  <conditionalFormatting sqref="H39">
    <cfRule type="containsText" dxfId="1" priority="209" operator="containsText" text="[NIM]">
      <formula>NOT(ISERROR(SEARCH(("[NIM]"),(H39))))</formula>
    </cfRule>
  </conditionalFormatting>
  <conditionalFormatting sqref="H39">
    <cfRule type="containsText" dxfId="1" priority="210" operator="containsText" text="[GR]">
      <formula>NOT(ISERROR(SEARCH(("[GR]"),(H39))))</formula>
    </cfRule>
  </conditionalFormatting>
  <conditionalFormatting sqref="H39">
    <cfRule type="containsText" dxfId="3" priority="211" operator="containsText" text="BAN">
      <formula>NOT(ISERROR(SEARCH(("BAN"),(H39))))</formula>
    </cfRule>
  </conditionalFormatting>
  <conditionalFormatting sqref="H39">
    <cfRule type="containsText" dxfId="1" priority="212" operator="containsText" text="[BSH]">
      <formula>NOT(ISERROR(SEARCH(("[BSH]"),(H39))))</formula>
    </cfRule>
  </conditionalFormatting>
  <conditionalFormatting sqref="H39">
    <cfRule type="containsText" dxfId="1" priority="213" operator="containsText" text="[EH]">
      <formula>NOT(ISERROR(SEARCH(("[EH]"),(H39))))</formula>
    </cfRule>
  </conditionalFormatting>
  <conditionalFormatting sqref="H39">
    <cfRule type="containsText" dxfId="1" priority="214" operator="containsText" text="[RUM]">
      <formula>NOT(ISERROR(SEARCH(("[RUM]"),(H39))))</formula>
    </cfRule>
  </conditionalFormatting>
  <conditionalFormatting sqref="H39">
    <cfRule type="containsText" dxfId="3" priority="215" operator="containsText" text="[ECO]">
      <formula>NOT(ISERROR(SEARCH(("[ECO]"),(H39))))</formula>
    </cfRule>
  </conditionalFormatting>
  <conditionalFormatting sqref="H39">
    <cfRule type="containsText" dxfId="1" priority="216" operator="containsText" text="[MAH]">
      <formula>NOT(ISERROR(SEARCH(("[MAH]"),(H39))))</formula>
    </cfRule>
  </conditionalFormatting>
  <conditionalFormatting sqref="H39">
    <cfRule type="containsText" dxfId="1" priority="217" operator="containsText" text="[DD]">
      <formula>NOT(ISERROR(SEARCH(("[DD]"),(H39))))</formula>
    </cfRule>
  </conditionalFormatting>
  <conditionalFormatting sqref="H39">
    <cfRule type="containsText" dxfId="1" priority="218" operator="containsText" text="[JI]">
      <formula>NOT(ISERROR(SEARCH(("[JI]"),(H39))))</formula>
    </cfRule>
  </conditionalFormatting>
  <conditionalFormatting sqref="H39">
    <cfRule type="containsText" dxfId="1" priority="219" operator="containsText" text="[AIM]">
      <formula>NOT(ISERROR(SEARCH(("[AIM]"),(H39))))</formula>
    </cfRule>
  </conditionalFormatting>
  <conditionalFormatting sqref="F20">
    <cfRule type="containsText" dxfId="0" priority="220" operator="containsText" text="ENG">
      <formula>NOT(ISERROR(SEARCH(("ENG"),(F20))))</formula>
    </cfRule>
  </conditionalFormatting>
  <conditionalFormatting sqref="F20">
    <cfRule type="containsText" dxfId="1" priority="221" operator="containsText" text="[MAR]">
      <formula>NOT(ISERROR(SEARCH(("[MAR]"),(F20))))</formula>
    </cfRule>
  </conditionalFormatting>
  <conditionalFormatting sqref="F20">
    <cfRule type="containsText" dxfId="1" priority="222" operator="containsText" text="[SKC]">
      <formula>NOT(ISERROR(SEARCH(("[SKC]"),(F20))))</formula>
    </cfRule>
  </conditionalFormatting>
  <conditionalFormatting sqref="F20">
    <cfRule type="containsText" dxfId="2" priority="223" operator="containsText" text="CHE-1262">
      <formula>NOT(ISERROR(SEARCH(("CHE-1262"),(F20))))</formula>
    </cfRule>
  </conditionalFormatting>
  <conditionalFormatting sqref="F20">
    <cfRule type="containsText" dxfId="1" priority="224" operator="containsText" text="[NIM]">
      <formula>NOT(ISERROR(SEARCH(("[NIM]"),(F20))))</formula>
    </cfRule>
  </conditionalFormatting>
  <conditionalFormatting sqref="F20">
    <cfRule type="containsText" dxfId="1" priority="225" operator="containsText" text="[GR]">
      <formula>NOT(ISERROR(SEARCH(("[GR]"),(F20))))</formula>
    </cfRule>
  </conditionalFormatting>
  <conditionalFormatting sqref="F20">
    <cfRule type="containsText" dxfId="3" priority="226" operator="containsText" text="BAN">
      <formula>NOT(ISERROR(SEARCH(("BAN"),(F20))))</formula>
    </cfRule>
  </conditionalFormatting>
  <conditionalFormatting sqref="F20">
    <cfRule type="containsText" dxfId="1" priority="227" operator="containsText" text="[BSH]">
      <formula>NOT(ISERROR(SEARCH(("[BSH]"),(F20))))</formula>
    </cfRule>
  </conditionalFormatting>
  <conditionalFormatting sqref="F20">
    <cfRule type="containsText" dxfId="1" priority="228" operator="containsText" text="[EH]">
      <formula>NOT(ISERROR(SEARCH(("[EH]"),(F20))))</formula>
    </cfRule>
  </conditionalFormatting>
  <conditionalFormatting sqref="F20">
    <cfRule type="containsText" dxfId="1" priority="229" operator="containsText" text="[RUM]">
      <formula>NOT(ISERROR(SEARCH(("[RUM]"),(F20))))</formula>
    </cfRule>
  </conditionalFormatting>
  <conditionalFormatting sqref="F20">
    <cfRule type="containsText" dxfId="3" priority="230" operator="containsText" text="[ECO]">
      <formula>NOT(ISERROR(SEARCH(("[ECO]"),(F20))))</formula>
    </cfRule>
  </conditionalFormatting>
  <conditionalFormatting sqref="F20">
    <cfRule type="containsText" dxfId="1" priority="231" operator="containsText" text="[MAH]">
      <formula>NOT(ISERROR(SEARCH(("[MAH]"),(F20))))</formula>
    </cfRule>
  </conditionalFormatting>
  <conditionalFormatting sqref="F20">
    <cfRule type="containsText" dxfId="1" priority="232" operator="containsText" text="[DD]">
      <formula>NOT(ISERROR(SEARCH(("[DD]"),(F20))))</formula>
    </cfRule>
  </conditionalFormatting>
  <conditionalFormatting sqref="F20">
    <cfRule type="containsText" dxfId="1" priority="233" operator="containsText" text="[JI]">
      <formula>NOT(ISERROR(SEARCH(("[JI]"),(F20))))</formula>
    </cfRule>
  </conditionalFormatting>
  <conditionalFormatting sqref="F20">
    <cfRule type="containsText" dxfId="1" priority="234" operator="containsText" text="[AIM]">
      <formula>NOT(ISERROR(SEARCH(("[AIM]"),(F20))))</formula>
    </cfRule>
  </conditionalFormatting>
  <conditionalFormatting sqref="F7">
    <cfRule type="containsText" dxfId="0" priority="235" operator="containsText" text="ENG">
      <formula>NOT(ISERROR(SEARCH(("ENG"),(F7))))</formula>
    </cfRule>
  </conditionalFormatting>
  <conditionalFormatting sqref="F7">
    <cfRule type="containsText" dxfId="1" priority="236" operator="containsText" text="[MAR]">
      <formula>NOT(ISERROR(SEARCH(("[MAR]"),(F7))))</formula>
    </cfRule>
  </conditionalFormatting>
  <conditionalFormatting sqref="F7">
    <cfRule type="containsText" dxfId="1" priority="237" operator="containsText" text="[SKC]">
      <formula>NOT(ISERROR(SEARCH(("[SKC]"),(F7))))</formula>
    </cfRule>
  </conditionalFormatting>
  <conditionalFormatting sqref="F7">
    <cfRule type="containsText" dxfId="2" priority="238" operator="containsText" text="CHE-1262">
      <formula>NOT(ISERROR(SEARCH(("CHE-1262"),(F7))))</formula>
    </cfRule>
  </conditionalFormatting>
  <conditionalFormatting sqref="F7">
    <cfRule type="containsText" dxfId="1" priority="239" operator="containsText" text="[NIM]">
      <formula>NOT(ISERROR(SEARCH(("[NIM]"),(F7))))</formula>
    </cfRule>
  </conditionalFormatting>
  <conditionalFormatting sqref="F7">
    <cfRule type="containsText" dxfId="1" priority="240" operator="containsText" text="[GR]">
      <formula>NOT(ISERROR(SEARCH(("[GR]"),(F7))))</formula>
    </cfRule>
  </conditionalFormatting>
  <conditionalFormatting sqref="F7">
    <cfRule type="containsText" dxfId="3" priority="241" operator="containsText" text="BAN">
      <formula>NOT(ISERROR(SEARCH(("BAN"),(F7))))</formula>
    </cfRule>
  </conditionalFormatting>
  <conditionalFormatting sqref="F7">
    <cfRule type="containsText" dxfId="1" priority="242" operator="containsText" text="[BSH]">
      <formula>NOT(ISERROR(SEARCH(("[BSH]"),(F7))))</formula>
    </cfRule>
  </conditionalFormatting>
  <conditionalFormatting sqref="F7">
    <cfRule type="containsText" dxfId="1" priority="243" operator="containsText" text="[EH]">
      <formula>NOT(ISERROR(SEARCH(("[EH]"),(F7))))</formula>
    </cfRule>
  </conditionalFormatting>
  <conditionalFormatting sqref="F7">
    <cfRule type="containsText" dxfId="1" priority="244" operator="containsText" text="[RUM]">
      <formula>NOT(ISERROR(SEARCH(("[RUM]"),(F7))))</formula>
    </cfRule>
  </conditionalFormatting>
  <conditionalFormatting sqref="F7">
    <cfRule type="containsText" dxfId="3" priority="245" operator="containsText" text="[ECO]">
      <formula>NOT(ISERROR(SEARCH(("[ECO]"),(F7))))</formula>
    </cfRule>
  </conditionalFormatting>
  <conditionalFormatting sqref="F7">
    <cfRule type="containsText" dxfId="1" priority="246" operator="containsText" text="[MAH]">
      <formula>NOT(ISERROR(SEARCH(("[MAH]"),(F7))))</formula>
    </cfRule>
  </conditionalFormatting>
  <conditionalFormatting sqref="F7">
    <cfRule type="containsText" dxfId="1" priority="247" operator="containsText" text="[DD]">
      <formula>NOT(ISERROR(SEARCH(("[DD]"),(F7))))</formula>
    </cfRule>
  </conditionalFormatting>
  <conditionalFormatting sqref="F7">
    <cfRule type="containsText" dxfId="1" priority="248" operator="containsText" text="[JI]">
      <formula>NOT(ISERROR(SEARCH(("[JI]"),(F7))))</formula>
    </cfRule>
  </conditionalFormatting>
  <conditionalFormatting sqref="F7">
    <cfRule type="containsText" dxfId="1" priority="249" operator="containsText" text="[AIM]">
      <formula>NOT(ISERROR(SEARCH(("[AIM]"),(F7))))</formula>
    </cfRule>
  </conditionalFormatting>
  <conditionalFormatting sqref="H14">
    <cfRule type="containsText" dxfId="3" priority="250" operator="containsText" text="ENG">
      <formula>NOT(ISERROR(SEARCH(("ENG"),(H14))))</formula>
    </cfRule>
  </conditionalFormatting>
  <conditionalFormatting sqref="H14">
    <cfRule type="containsText" dxfId="1" priority="251" operator="containsText" text="[MAR]">
      <formula>NOT(ISERROR(SEARCH(("[MAR]"),(H14))))</formula>
    </cfRule>
  </conditionalFormatting>
  <conditionalFormatting sqref="H14">
    <cfRule type="containsText" dxfId="1" priority="252" operator="containsText" text="[SKC]">
      <formula>NOT(ISERROR(SEARCH(("[SKC]"),(H14))))</formula>
    </cfRule>
  </conditionalFormatting>
  <conditionalFormatting sqref="H14">
    <cfRule type="containsText" dxfId="1" priority="253" operator="containsText" text="CHE-1262">
      <formula>NOT(ISERROR(SEARCH(("CHE-1262"),(H14))))</formula>
    </cfRule>
  </conditionalFormatting>
  <conditionalFormatting sqref="H14">
    <cfRule type="containsText" dxfId="1" priority="254" operator="containsText" text="[NIM]">
      <formula>NOT(ISERROR(SEARCH(("[NIM]"),(H14))))</formula>
    </cfRule>
  </conditionalFormatting>
  <conditionalFormatting sqref="H14">
    <cfRule type="containsText" dxfId="1" priority="255" operator="containsText" text="[GR]">
      <formula>NOT(ISERROR(SEARCH(("[GR]"),(H14))))</formula>
    </cfRule>
  </conditionalFormatting>
  <conditionalFormatting sqref="H14">
    <cfRule type="containsText" dxfId="3" priority="256" operator="containsText" text="BAN">
      <formula>NOT(ISERROR(SEARCH(("BAN"),(H14))))</formula>
    </cfRule>
  </conditionalFormatting>
  <conditionalFormatting sqref="H14">
    <cfRule type="containsText" dxfId="1" priority="257" operator="containsText" text="[BSH]">
      <formula>NOT(ISERROR(SEARCH(("[BSH]"),(H14))))</formula>
    </cfRule>
  </conditionalFormatting>
  <conditionalFormatting sqref="H14">
    <cfRule type="containsText" dxfId="1" priority="258" operator="containsText" text="[EH]">
      <formula>NOT(ISERROR(SEARCH(("[EH]"),(H14))))</formula>
    </cfRule>
  </conditionalFormatting>
  <conditionalFormatting sqref="H14">
    <cfRule type="containsText" dxfId="1" priority="259" operator="containsText" text="[RUM]">
      <formula>NOT(ISERROR(SEARCH(("[RUM]"),(H14))))</formula>
    </cfRule>
  </conditionalFormatting>
  <conditionalFormatting sqref="H14">
    <cfRule type="containsText" dxfId="3" priority="260" operator="containsText" text="[ECO]">
      <formula>NOT(ISERROR(SEARCH(("[ECO]"),(H14))))</formula>
    </cfRule>
  </conditionalFormatting>
  <conditionalFormatting sqref="H14">
    <cfRule type="containsText" dxfId="1" priority="261" operator="containsText" text="[MAH]">
      <formula>NOT(ISERROR(SEARCH(("[MAH]"),(H14))))</formula>
    </cfRule>
  </conditionalFormatting>
  <conditionalFormatting sqref="H14">
    <cfRule type="containsText" dxfId="1" priority="262" operator="containsText" text="[DD]">
      <formula>NOT(ISERROR(SEARCH(("[DD]"),(H14))))</formula>
    </cfRule>
  </conditionalFormatting>
  <conditionalFormatting sqref="H14">
    <cfRule type="containsText" dxfId="1" priority="263" operator="containsText" text="[JI]">
      <formula>NOT(ISERROR(SEARCH(("[JI]"),(H14))))</formula>
    </cfRule>
  </conditionalFormatting>
  <conditionalFormatting sqref="H14">
    <cfRule type="containsText" dxfId="1" priority="264" operator="containsText" text="[IFF]">
      <formula>NOT(ISERROR(SEARCH(("[IFF]"),(H14))))</formula>
    </cfRule>
  </conditionalFormatting>
  <conditionalFormatting sqref="H14 H27">
    <cfRule type="containsText" dxfId="1" priority="265" operator="containsText" text="[NEW1]">
      <formula>NOT(ISERROR(SEARCH(("[NEW1]"),(H14))))</formula>
    </cfRule>
  </conditionalFormatting>
  <conditionalFormatting sqref="H14">
    <cfRule type="containsText" dxfId="1" priority="266" operator="containsText" text="[AIM]">
      <formula>NOT(ISERROR(SEARCH(("[AIM]"),(H14))))</formula>
    </cfRule>
  </conditionalFormatting>
  <conditionalFormatting sqref="H14">
    <cfRule type="containsText" dxfId="1" priority="267" operator="containsText" text="[MAH]">
      <formula>NOT(ISERROR(SEARCH(("[MAH]"),(H14))))</formula>
    </cfRule>
  </conditionalFormatting>
  <conditionalFormatting sqref="E28 H37">
    <cfRule type="containsText" dxfId="0" priority="268" operator="containsText" text="ENG">
      <formula>NOT(ISERROR(SEARCH(("ENG"),(E28))))</formula>
    </cfRule>
  </conditionalFormatting>
  <conditionalFormatting sqref="H37">
    <cfRule type="containsText" dxfId="1" priority="269" operator="containsText" text="[MAR]">
      <formula>NOT(ISERROR(SEARCH(("[MAR]"),(H37))))</formula>
    </cfRule>
  </conditionalFormatting>
  <conditionalFormatting sqref="H37">
    <cfRule type="containsText" dxfId="1" priority="270" operator="containsText" text="[SKC]">
      <formula>NOT(ISERROR(SEARCH(("[SKC]"),(H37))))</formula>
    </cfRule>
  </conditionalFormatting>
  <conditionalFormatting sqref="E28 H37">
    <cfRule type="containsText" dxfId="2" priority="271" operator="containsText" text="CHE-1262">
      <formula>NOT(ISERROR(SEARCH(("CHE-1262"),(E28))))</formula>
    </cfRule>
  </conditionalFormatting>
  <conditionalFormatting sqref="H37">
    <cfRule type="containsText" dxfId="1" priority="272" operator="containsText" text="[NIM]">
      <formula>NOT(ISERROR(SEARCH(("[NIM]"),(H37))))</formula>
    </cfRule>
  </conditionalFormatting>
  <conditionalFormatting sqref="H37">
    <cfRule type="containsText" dxfId="1" priority="273" operator="containsText" text="[GR]">
      <formula>NOT(ISERROR(SEARCH(("[GR]"),(H37))))</formula>
    </cfRule>
  </conditionalFormatting>
  <conditionalFormatting sqref="H37">
    <cfRule type="containsText" dxfId="3" priority="274" operator="containsText" text="BAN">
      <formula>NOT(ISERROR(SEARCH(("BAN"),(H37))))</formula>
    </cfRule>
  </conditionalFormatting>
  <conditionalFormatting sqref="H37">
    <cfRule type="containsText" dxfId="1" priority="275" operator="containsText" text="[BSH]">
      <formula>NOT(ISERROR(SEARCH(("[BSH]"),(H37))))</formula>
    </cfRule>
  </conditionalFormatting>
  <conditionalFormatting sqref="H37">
    <cfRule type="containsText" dxfId="1" priority="276" operator="containsText" text="[EH]">
      <formula>NOT(ISERROR(SEARCH(("[EH]"),(H37))))</formula>
    </cfRule>
  </conditionalFormatting>
  <conditionalFormatting sqref="H37">
    <cfRule type="containsText" dxfId="1" priority="277" operator="containsText" text="[RUM]">
      <formula>NOT(ISERROR(SEARCH(("[RUM]"),(H37))))</formula>
    </cfRule>
  </conditionalFormatting>
  <conditionalFormatting sqref="H37">
    <cfRule type="containsText" dxfId="3" priority="278" operator="containsText" text="[ECO]">
      <formula>NOT(ISERROR(SEARCH(("[ECO]"),(H37))))</formula>
    </cfRule>
  </conditionalFormatting>
  <conditionalFormatting sqref="H37">
    <cfRule type="containsText" dxfId="1" priority="279" operator="containsText" text="[MAH]">
      <formula>NOT(ISERROR(SEARCH(("[MAH]"),(H37))))</formula>
    </cfRule>
  </conditionalFormatting>
  <conditionalFormatting sqref="H37">
    <cfRule type="containsText" dxfId="1" priority="280" operator="containsText" text="[DD]">
      <formula>NOT(ISERROR(SEARCH(("[DD]"),(H37))))</formula>
    </cfRule>
  </conditionalFormatting>
  <conditionalFormatting sqref="H37">
    <cfRule type="containsText" dxfId="1" priority="281" operator="containsText" text="[JI]">
      <formula>NOT(ISERROR(SEARCH(("[JI]"),(H37))))</formula>
    </cfRule>
  </conditionalFormatting>
  <conditionalFormatting sqref="H37">
    <cfRule type="containsText" dxfId="1" priority="282" operator="containsText" text="[AIM]">
      <formula>NOT(ISERROR(SEARCH(("[AIM]"),(H37))))</formula>
    </cfRule>
  </conditionalFormatting>
  <conditionalFormatting sqref="H15:I15">
    <cfRule type="containsText" dxfId="0" priority="283" operator="containsText" text="ENG">
      <formula>NOT(ISERROR(SEARCH(("ENG"),(H15))))</formula>
    </cfRule>
  </conditionalFormatting>
  <conditionalFormatting sqref="H15:I15">
    <cfRule type="containsText" dxfId="2" priority="284" operator="containsText" text="CHE-1262">
      <formula>NOT(ISERROR(SEARCH(("CHE-1262"),(H15))))</formula>
    </cfRule>
  </conditionalFormatting>
  <conditionalFormatting sqref="H15:I15">
    <cfRule type="containsText" dxfId="1" priority="285" operator="containsText" text="[MAR]">
      <formula>NOT(ISERROR(SEARCH(("[MAR]"),(H15))))</formula>
    </cfRule>
  </conditionalFormatting>
  <conditionalFormatting sqref="H15:I15">
    <cfRule type="containsText" dxfId="1" priority="286" operator="containsText" text="[SKC]">
      <formula>NOT(ISERROR(SEARCH(("[SKC]"),(H15))))</formula>
    </cfRule>
  </conditionalFormatting>
  <conditionalFormatting sqref="H15:I15">
    <cfRule type="containsText" dxfId="1" priority="287" operator="containsText" text="[NIM]">
      <formula>NOT(ISERROR(SEARCH(("[NIM]"),(H15))))</formula>
    </cfRule>
  </conditionalFormatting>
  <conditionalFormatting sqref="H15:I15">
    <cfRule type="containsText" dxfId="1" priority="288" operator="containsText" text="[GR]">
      <formula>NOT(ISERROR(SEARCH(("[GR]"),(H15))))</formula>
    </cfRule>
  </conditionalFormatting>
  <conditionalFormatting sqref="H15:I15">
    <cfRule type="containsText" dxfId="3" priority="289" operator="containsText" text="BAN">
      <formula>NOT(ISERROR(SEARCH(("BAN"),(H15))))</formula>
    </cfRule>
  </conditionalFormatting>
  <conditionalFormatting sqref="H15:I15">
    <cfRule type="containsText" dxfId="1" priority="290" operator="containsText" text="[BSH]">
      <formula>NOT(ISERROR(SEARCH(("[BSH]"),(H15))))</formula>
    </cfRule>
  </conditionalFormatting>
  <conditionalFormatting sqref="H15:I15">
    <cfRule type="containsText" dxfId="1" priority="291" operator="containsText" text="[EH]">
      <formula>NOT(ISERROR(SEARCH(("[EH]"),(H15))))</formula>
    </cfRule>
  </conditionalFormatting>
  <conditionalFormatting sqref="H15:I15">
    <cfRule type="containsText" dxfId="1" priority="292" operator="containsText" text="[RUM]">
      <formula>NOT(ISERROR(SEARCH(("[RUM]"),(H15))))</formula>
    </cfRule>
  </conditionalFormatting>
  <conditionalFormatting sqref="H15:I15">
    <cfRule type="containsText" dxfId="3" priority="293" operator="containsText" text="[ECO]">
      <formula>NOT(ISERROR(SEARCH(("[ECO]"),(H15))))</formula>
    </cfRule>
  </conditionalFormatting>
  <conditionalFormatting sqref="H15:I15">
    <cfRule type="containsText" dxfId="1" priority="294" operator="containsText" text="[MAH]">
      <formula>NOT(ISERROR(SEARCH(("[MAH]"),(H15))))</formula>
    </cfRule>
  </conditionalFormatting>
  <conditionalFormatting sqref="H15:I15">
    <cfRule type="containsText" dxfId="1" priority="295" operator="containsText" text="[DD]">
      <formula>NOT(ISERROR(SEARCH(("[DD]"),(H15))))</formula>
    </cfRule>
  </conditionalFormatting>
  <conditionalFormatting sqref="H15:I15">
    <cfRule type="containsText" dxfId="1" priority="296" operator="containsText" text="[JI]">
      <formula>NOT(ISERROR(SEARCH(("[JI]"),(H15))))</formula>
    </cfRule>
  </conditionalFormatting>
  <conditionalFormatting sqref="H15:I15">
    <cfRule type="containsText" dxfId="1" priority="297" operator="containsText" text="[AIM]">
      <formula>NOT(ISERROR(SEARCH(("[AIM]"),(H15))))</formula>
    </cfRule>
  </conditionalFormatting>
  <conditionalFormatting sqref="I36">
    <cfRule type="containsText" dxfId="1" priority="298" operator="containsText" text="[MAH]">
      <formula>NOT(ISERROR(SEARCH(("[MAH]"),(I36))))</formula>
    </cfRule>
  </conditionalFormatting>
  <conditionalFormatting sqref="I36">
    <cfRule type="containsText" dxfId="3" priority="299" operator="containsText" text="ENG">
      <formula>NOT(ISERROR(SEARCH(("ENG"),(I36))))</formula>
    </cfRule>
  </conditionalFormatting>
  <conditionalFormatting sqref="I36">
    <cfRule type="containsText" dxfId="1" priority="300" operator="containsText" text="[MAR]">
      <formula>NOT(ISERROR(SEARCH(("[MAR]"),(I36))))</formula>
    </cfRule>
  </conditionalFormatting>
  <conditionalFormatting sqref="I36">
    <cfRule type="containsText" dxfId="1" priority="301" operator="containsText" text="[SKC]">
      <formula>NOT(ISERROR(SEARCH(("[SKC]"),(I36))))</formula>
    </cfRule>
  </conditionalFormatting>
  <conditionalFormatting sqref="I36">
    <cfRule type="containsText" dxfId="1" priority="302" operator="containsText" text="CHE-1262">
      <formula>NOT(ISERROR(SEARCH(("CHE-1262"),(I36))))</formula>
    </cfRule>
  </conditionalFormatting>
  <conditionalFormatting sqref="I36">
    <cfRule type="containsText" dxfId="1" priority="303" operator="containsText" text="[NIM]">
      <formula>NOT(ISERROR(SEARCH(("[NIM]"),(I36))))</formula>
    </cfRule>
  </conditionalFormatting>
  <conditionalFormatting sqref="I36">
    <cfRule type="containsText" dxfId="1" priority="304" operator="containsText" text="[GR]">
      <formula>NOT(ISERROR(SEARCH(("[GR]"),(I36))))</formula>
    </cfRule>
  </conditionalFormatting>
  <conditionalFormatting sqref="I36">
    <cfRule type="containsText" dxfId="3" priority="305" operator="containsText" text="BAN">
      <formula>NOT(ISERROR(SEARCH(("BAN"),(I36))))</formula>
    </cfRule>
  </conditionalFormatting>
  <conditionalFormatting sqref="I36">
    <cfRule type="containsText" dxfId="1" priority="306" operator="containsText" text="[BSH]">
      <formula>NOT(ISERROR(SEARCH(("[BSH]"),(I36))))</formula>
    </cfRule>
  </conditionalFormatting>
  <conditionalFormatting sqref="I36">
    <cfRule type="containsText" dxfId="1" priority="307" operator="containsText" text="[EH]">
      <formula>NOT(ISERROR(SEARCH(("[EH]"),(I36))))</formula>
    </cfRule>
  </conditionalFormatting>
  <conditionalFormatting sqref="I36">
    <cfRule type="containsText" dxfId="1" priority="308" operator="containsText" text="[RUM]">
      <formula>NOT(ISERROR(SEARCH(("[RUM]"),(I36))))</formula>
    </cfRule>
  </conditionalFormatting>
  <conditionalFormatting sqref="I36">
    <cfRule type="containsText" dxfId="3" priority="309" operator="containsText" text="[ECO]">
      <formula>NOT(ISERROR(SEARCH(("[ECO]"),(I36))))</formula>
    </cfRule>
  </conditionalFormatting>
  <conditionalFormatting sqref="I36">
    <cfRule type="containsText" dxfId="1" priority="310" operator="containsText" text="[MAH]">
      <formula>NOT(ISERROR(SEARCH(("[MAH]"),(I36))))</formula>
    </cfRule>
  </conditionalFormatting>
  <conditionalFormatting sqref="I36">
    <cfRule type="containsText" dxfId="1" priority="311" operator="containsText" text="[DD]">
      <formula>NOT(ISERROR(SEARCH(("[DD]"),(I36))))</formula>
    </cfRule>
  </conditionalFormatting>
  <conditionalFormatting sqref="I36">
    <cfRule type="containsText" dxfId="1" priority="312" operator="containsText" text="[JI]">
      <formula>NOT(ISERROR(SEARCH(("[JI]"),(I36))))</formula>
    </cfRule>
  </conditionalFormatting>
  <conditionalFormatting sqref="I36">
    <cfRule type="containsText" dxfId="1" priority="313" operator="containsText" text="[IFF]">
      <formula>NOT(ISERROR(SEARCH(("[IFF]"),(I36))))</formula>
    </cfRule>
  </conditionalFormatting>
  <conditionalFormatting sqref="I36">
    <cfRule type="containsText" dxfId="1" priority="314" operator="containsText" text="[NEW1]">
      <formula>NOT(ISERROR(SEARCH(("[NEW1]"),(I36))))</formula>
    </cfRule>
  </conditionalFormatting>
  <conditionalFormatting sqref="I36">
    <cfRule type="containsText" dxfId="1" priority="315" operator="containsText" text="[AIM]">
      <formula>NOT(ISERROR(SEARCH(("[AIM]"),(I36))))</formula>
    </cfRule>
  </conditionalFormatting>
  <conditionalFormatting sqref="E23">
    <cfRule type="containsText" dxfId="3" priority="316" operator="containsText" text="ENG">
      <formula>NOT(ISERROR(SEARCH(("ENG"),(E23))))</formula>
    </cfRule>
  </conditionalFormatting>
  <conditionalFormatting sqref="E23">
    <cfRule type="containsText" dxfId="1" priority="317" operator="containsText" text="CHE-1262">
      <formula>NOT(ISERROR(SEARCH(("CHE-1262"),(E23))))</formula>
    </cfRule>
  </conditionalFormatting>
  <conditionalFormatting sqref="E23">
    <cfRule type="containsText" dxfId="2" priority="318" operator="containsText" text="[GR]">
      <formula>NOT(ISERROR(SEARCH(("[GR]"),(E23))))</formula>
    </cfRule>
  </conditionalFormatting>
  <conditionalFormatting sqref="E23">
    <cfRule type="containsText" dxfId="1" priority="319" operator="containsText" text="[AU]">
      <formula>NOT(ISERROR(SEARCH(("[AU]"),(E23))))</formula>
    </cfRule>
  </conditionalFormatting>
  <conditionalFormatting sqref="E23">
    <cfRule type="containsText" dxfId="1" priority="320" operator="containsText" text="[NIS]">
      <formula>NOT(ISERROR(SEARCH(("[NIS]"),(E23))))</formula>
    </cfRule>
  </conditionalFormatting>
  <conditionalFormatting sqref="E23">
    <cfRule type="containsText" dxfId="4" priority="321" operator="containsText" text="[NEW1]">
      <formula>NOT(ISERROR(SEARCH(("[NEW1]"),(E23))))</formula>
    </cfRule>
  </conditionalFormatting>
  <conditionalFormatting sqref="E23">
    <cfRule type="containsText" dxfId="1" priority="322" operator="containsText" text="[MAR]">
      <formula>NOT(ISERROR(SEARCH(("[MAR]"),(E23))))</formula>
    </cfRule>
  </conditionalFormatting>
  <conditionalFormatting sqref="E23">
    <cfRule type="containsText" dxfId="1" priority="323" operator="containsText" text="[SKC]">
      <formula>NOT(ISERROR(SEARCH(("[SKC]"),(E23))))</formula>
    </cfRule>
  </conditionalFormatting>
  <conditionalFormatting sqref="E23">
    <cfRule type="containsText" dxfId="1" priority="324" operator="containsText" text="[NIM]">
      <formula>NOT(ISERROR(SEARCH(("[NIM]"),(E23))))</formula>
    </cfRule>
  </conditionalFormatting>
  <conditionalFormatting sqref="E23">
    <cfRule type="containsText" dxfId="3" priority="325" operator="containsText" text="BAN">
      <formula>NOT(ISERROR(SEARCH(("BAN"),(E23))))</formula>
    </cfRule>
  </conditionalFormatting>
  <conditionalFormatting sqref="E23">
    <cfRule type="containsText" dxfId="1" priority="326" operator="containsText" text="[BSH]">
      <formula>NOT(ISERROR(SEARCH(("[BSH]"),(E23))))</formula>
    </cfRule>
  </conditionalFormatting>
  <conditionalFormatting sqref="E23">
    <cfRule type="containsText" dxfId="1" priority="327" operator="containsText" text="[EH]">
      <formula>NOT(ISERROR(SEARCH(("[EH]"),(E23))))</formula>
    </cfRule>
  </conditionalFormatting>
  <conditionalFormatting sqref="E23">
    <cfRule type="containsText" dxfId="1" priority="328" operator="containsText" text="[RUM]">
      <formula>NOT(ISERROR(SEARCH(("[RUM]"),(E23))))</formula>
    </cfRule>
  </conditionalFormatting>
  <conditionalFormatting sqref="E23">
    <cfRule type="containsText" dxfId="3" priority="329" operator="containsText" text="[ECO]">
      <formula>NOT(ISERROR(SEARCH(("[ECO]"),(E23))))</formula>
    </cfRule>
  </conditionalFormatting>
  <conditionalFormatting sqref="E23">
    <cfRule type="containsText" dxfId="1" priority="330" operator="containsText" text="[MAH]">
      <formula>NOT(ISERROR(SEARCH(("[MAH]"),(E23))))</formula>
    </cfRule>
  </conditionalFormatting>
  <conditionalFormatting sqref="E23">
    <cfRule type="containsText" dxfId="1" priority="331" operator="containsText" text="[DD]">
      <formula>NOT(ISERROR(SEARCH(("[DD]"),(E23))))</formula>
    </cfRule>
  </conditionalFormatting>
  <conditionalFormatting sqref="E23">
    <cfRule type="containsText" dxfId="1" priority="332" operator="containsText" text="[JI]">
      <formula>NOT(ISERROR(SEARCH(("[JI]"),(E23))))</formula>
    </cfRule>
  </conditionalFormatting>
  <conditionalFormatting sqref="E23">
    <cfRule type="containsText" dxfId="1" priority="333" operator="containsText" text="[AIM]">
      <formula>NOT(ISERROR(SEARCH(("[AIM]"),(E23))))</formula>
    </cfRule>
  </conditionalFormatting>
  <conditionalFormatting sqref="H29">
    <cfRule type="containsText" dxfId="0" priority="334" operator="containsText" text="ENG">
      <formula>NOT(ISERROR(SEARCH(("ENG"),(H29))))</formula>
    </cfRule>
  </conditionalFormatting>
  <conditionalFormatting sqref="H29">
    <cfRule type="containsText" dxfId="2" priority="335" operator="containsText" text="CHE-1262">
      <formula>NOT(ISERROR(SEARCH(("CHE-1262"),(H29))))</formula>
    </cfRule>
  </conditionalFormatting>
  <conditionalFormatting sqref="H29">
    <cfRule type="containsText" dxfId="1" priority="336" operator="containsText" text="[MAR]">
      <formula>NOT(ISERROR(SEARCH(("[MAR]"),(H29))))</formula>
    </cfRule>
  </conditionalFormatting>
  <conditionalFormatting sqref="H29">
    <cfRule type="containsText" dxfId="1" priority="337" operator="containsText" text="[SKC]">
      <formula>NOT(ISERROR(SEARCH(("[SKC]"),(H29))))</formula>
    </cfRule>
  </conditionalFormatting>
  <conditionalFormatting sqref="H29">
    <cfRule type="containsText" dxfId="1" priority="338" operator="containsText" text="[NIM]">
      <formula>NOT(ISERROR(SEARCH(("[NIM]"),(H29))))</formula>
    </cfRule>
  </conditionalFormatting>
  <conditionalFormatting sqref="H29">
    <cfRule type="containsText" dxfId="1" priority="339" operator="containsText" text="[GR]">
      <formula>NOT(ISERROR(SEARCH(("[GR]"),(H29))))</formula>
    </cfRule>
  </conditionalFormatting>
  <conditionalFormatting sqref="H29">
    <cfRule type="containsText" dxfId="3" priority="340" operator="containsText" text="BAN">
      <formula>NOT(ISERROR(SEARCH(("BAN"),(H29))))</formula>
    </cfRule>
  </conditionalFormatting>
  <conditionalFormatting sqref="H29">
    <cfRule type="containsText" dxfId="1" priority="341" operator="containsText" text="[BSH]">
      <formula>NOT(ISERROR(SEARCH(("[BSH]"),(H29))))</formula>
    </cfRule>
  </conditionalFormatting>
  <conditionalFormatting sqref="H29">
    <cfRule type="containsText" dxfId="1" priority="342" operator="containsText" text="[EH]">
      <formula>NOT(ISERROR(SEARCH(("[EH]"),(H29))))</formula>
    </cfRule>
  </conditionalFormatting>
  <conditionalFormatting sqref="H29">
    <cfRule type="containsText" dxfId="1" priority="343" operator="containsText" text="[RUM]">
      <formula>NOT(ISERROR(SEARCH(("[RUM]"),(H29))))</formula>
    </cfRule>
  </conditionalFormatting>
  <conditionalFormatting sqref="H29">
    <cfRule type="containsText" dxfId="3" priority="344" operator="containsText" text="[ECO]">
      <formula>NOT(ISERROR(SEARCH(("[ECO]"),(H29))))</formula>
    </cfRule>
  </conditionalFormatting>
  <conditionalFormatting sqref="H29">
    <cfRule type="containsText" dxfId="1" priority="345" operator="containsText" text="[MAH]">
      <formula>NOT(ISERROR(SEARCH(("[MAH]"),(H29))))</formula>
    </cfRule>
  </conditionalFormatting>
  <conditionalFormatting sqref="H29">
    <cfRule type="containsText" dxfId="1" priority="346" operator="containsText" text="[DD]">
      <formula>NOT(ISERROR(SEARCH(("[DD]"),(H29))))</formula>
    </cfRule>
  </conditionalFormatting>
  <conditionalFormatting sqref="H29">
    <cfRule type="containsText" dxfId="1" priority="347" operator="containsText" text="[JI]">
      <formula>NOT(ISERROR(SEARCH(("[JI]"),(H29))))</formula>
    </cfRule>
  </conditionalFormatting>
  <conditionalFormatting sqref="H29">
    <cfRule type="containsText" dxfId="1" priority="348" operator="containsText" text="[AIM]">
      <formula>NOT(ISERROR(SEARCH(("[AIM]"),(H29))))</formula>
    </cfRule>
  </conditionalFormatting>
  <conditionalFormatting sqref="E32 E42">
    <cfRule type="containsText" dxfId="2" priority="349" operator="containsText" text="[GR]">
      <formula>NOT(ISERROR(SEARCH(("[GR]"),(E32))))</formula>
    </cfRule>
  </conditionalFormatting>
  <conditionalFormatting sqref="E32 E42">
    <cfRule type="containsText" dxfId="4" priority="350" operator="containsText" text="[NEW1]">
      <formula>NOT(ISERROR(SEARCH(("[NEW1]"),(E32))))</formula>
    </cfRule>
  </conditionalFormatting>
  <conditionalFormatting sqref="D51:J76">
    <cfRule type="cellIs" dxfId="5" priority="351" operator="equal">
      <formula>"Available"</formula>
    </cfRule>
  </conditionalFormatting>
  <conditionalFormatting sqref="D51:J76">
    <cfRule type="cellIs" dxfId="6" priority="352" operator="equal">
      <formula>"Not Available"</formula>
    </cfRule>
  </conditionalFormatting>
  <conditionalFormatting sqref="D51:J76">
    <cfRule type="cellIs" dxfId="7" priority="353" operator="equal">
      <formula>"Overlapped"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3" priority="354" operator="containsText" text="ENG">
      <formula>NOT(ISERROR(SEARCH(("ENG"),(E3))))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55" operator="containsText" text="[MAR]">
      <formula>NOT(ISERROR(SEARCH(("[MAR]"),(E3))))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56" operator="containsText" text="[SKC]">
      <formula>NOT(ISERROR(SEARCH(("[SKC]"),(E3))))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57" operator="containsText" text="CHE-1262">
      <formula>NOT(ISERROR(SEARCH(("CHE-1262"),(E3))))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58" operator="containsText" text="[NIM]">
      <formula>NOT(ISERROR(SEARCH(("[NIM]"),(E3))))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59" operator="containsText" text="[GR]">
      <formula>NOT(ISERROR(SEARCH(("[GR]"),(E3))))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3" priority="360" operator="containsText" text="BAN">
      <formula>NOT(ISERROR(SEARCH(("BAN"),(E3))))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1" operator="containsText" text="[BSH]">
      <formula>NOT(ISERROR(SEARCH(("[BSH]"),(E3))))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2" operator="containsText" text="[EH]">
      <formula>NOT(ISERROR(SEARCH(("[EH]"),(E3))))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3" operator="containsText" text="[RUM]">
      <formula>NOT(ISERROR(SEARCH(("[RUM]"),(E3))))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3" priority="364" operator="containsText" text="[ECO]">
      <formula>NOT(ISERROR(SEARCH(("[ECO]"),(E3))))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5" operator="containsText" text="[MAH]">
      <formula>NOT(ISERROR(SEARCH(("[MAH]"),(E3))))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6" operator="containsText" text="[DD]">
      <formula>NOT(ISERROR(SEARCH(("[DD]"),(E3))))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7" operator="containsText" text="[JI]">
      <formula>NOT(ISERROR(SEARCH(("[JI]"),(E3))))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8" operator="containsText" text="[KIM]">
      <formula>NOT(ISERROR(SEARCH(("[KIM]"),(E3))))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69" operator="containsText" text="[AU]">
      <formula>NOT(ISERROR(SEARCH(("[AU]"),(E3))))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0" operator="containsText" text="[IFF]">
      <formula>NOT(ISERROR(SEARCH(("[IFF]"),(E3))))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1" operator="containsText" text="[AT]">
      <formula>NOT(ISERROR(SEARCH(("[AT]"),(E3))))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2" operator="containsText" text="[MKS]">
      <formula>NOT(ISERROR(SEARCH(("[MKS]"),(E3))))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3" operator="containsText" text="[DMA]">
      <formula>NOT(ISERROR(SEARCH(("[DMA]"),(E3))))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4" operator="containsText" text="[NIS]">
      <formula>NOT(ISERROR(SEARCH(("[NIS]"),(E3))))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5" operator="containsText" text="[AIM]">
      <formula>NOT(ISERROR(SEARCH(("[AIM]"),(E3))))</formula>
    </cfRule>
  </conditionalFormatting>
  <conditionalFormatting sqref="E3:E11 F3:H4 I3:I7 J3:J11 D4:D24 F6:H6 F8:F14 G8:H11 I9:I14 E13:E14 G13:H13 J13:J19 E16:E19 F16:F17 G16:H24 I16:I19 F19 F21:F27 I21:I28 J21:J27 E22 E24 D26:D35 E27:E32 G27:H28 F29:F33 J29:J34 G30:H32 I30:I34 E34:E40 G34:H36 F35 J36:J38 F37:F42 I37:I38 D38:D46 G38:H38 G40:I40 J40:J46 E42:E46 G42:I46 F44:F46">
    <cfRule type="containsText" dxfId="1" priority="376" operator="containsText" text="[PRC]">
      <formula>NOT(ISERROR(SEARCH(("[PRC]"),(E3))))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75"/>
    <col customWidth="1" min="2" max="2" width="10.25"/>
    <col customWidth="1" min="3" max="3" width="9.75"/>
    <col customWidth="1" min="4" max="4" width="29.25"/>
    <col customWidth="1" min="5" max="5" width="27.38"/>
    <col customWidth="1" min="6" max="6" width="28.63"/>
    <col customWidth="1" min="7" max="8" width="28.0"/>
    <col customWidth="1" min="9" max="9" width="29.5"/>
    <col customWidth="1" min="10" max="10" width="27.25"/>
  </cols>
  <sheetData>
    <row r="1">
      <c r="A1" s="1" t="s">
        <v>162</v>
      </c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6"/>
      <c r="C2" s="6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8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374</v>
      </c>
      <c r="B3" s="10" t="s">
        <v>11</v>
      </c>
      <c r="C3" s="11" t="s">
        <v>12</v>
      </c>
      <c r="D3" s="109"/>
      <c r="E3" s="109"/>
      <c r="F3" s="104" t="s">
        <v>272</v>
      </c>
      <c r="G3" s="14"/>
      <c r="H3" s="15" t="s">
        <v>172</v>
      </c>
      <c r="I3" s="49" t="s">
        <v>375</v>
      </c>
      <c r="J3" s="2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8"/>
      <c r="B4" s="18"/>
      <c r="C4" s="11" t="s">
        <v>15</v>
      </c>
      <c r="D4" s="108"/>
      <c r="E4" s="22"/>
      <c r="F4" s="108"/>
      <c r="G4" s="21"/>
      <c r="H4" s="20" t="s">
        <v>376</v>
      </c>
      <c r="I4" s="49" t="s">
        <v>377</v>
      </c>
      <c r="J4" s="108"/>
      <c r="K4" s="5"/>
      <c r="L4" s="110"/>
      <c r="M4" s="1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8"/>
      <c r="B5" s="6"/>
      <c r="C5" s="11" t="s">
        <v>19</v>
      </c>
      <c r="D5" s="36" t="s">
        <v>378</v>
      </c>
      <c r="E5" s="73" t="s">
        <v>379</v>
      </c>
      <c r="F5" s="28"/>
      <c r="G5" s="18"/>
      <c r="H5" s="28"/>
      <c r="I5" s="28"/>
      <c r="J5" s="34"/>
      <c r="K5" s="5"/>
      <c r="L5" s="110"/>
      <c r="M5" s="1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8"/>
      <c r="B6" s="26" t="s">
        <v>22</v>
      </c>
      <c r="C6" s="27" t="s">
        <v>12</v>
      </c>
      <c r="D6" s="27" t="s">
        <v>380</v>
      </c>
      <c r="E6" s="27" t="s">
        <v>381</v>
      </c>
      <c r="F6" s="28"/>
      <c r="G6" s="18"/>
      <c r="H6" s="28"/>
      <c r="I6" s="27" t="s">
        <v>382</v>
      </c>
      <c r="J6" s="30"/>
      <c r="K6" s="5"/>
      <c r="L6" s="110"/>
      <c r="M6" s="1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/>
      <c r="B7" s="18"/>
      <c r="C7" s="27" t="s">
        <v>15</v>
      </c>
      <c r="D7" s="29" t="s">
        <v>383</v>
      </c>
      <c r="E7" s="27" t="s">
        <v>384</v>
      </c>
      <c r="F7" s="28"/>
      <c r="G7" s="18"/>
      <c r="H7" s="46" t="s">
        <v>385</v>
      </c>
      <c r="I7" s="4"/>
      <c r="J7" s="30"/>
      <c r="K7" s="5"/>
      <c r="L7" s="110"/>
      <c r="M7" s="1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8"/>
      <c r="B8" s="18"/>
      <c r="C8" s="27" t="s">
        <v>19</v>
      </c>
      <c r="D8" s="27" t="s">
        <v>386</v>
      </c>
      <c r="E8" s="27" t="s">
        <v>282</v>
      </c>
      <c r="F8" s="27" t="s">
        <v>384</v>
      </c>
      <c r="G8" s="18"/>
      <c r="H8" s="28"/>
      <c r="I8" s="28"/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8"/>
      <c r="B9" s="18"/>
      <c r="C9" s="27" t="s">
        <v>32</v>
      </c>
      <c r="D9" s="30"/>
      <c r="E9" s="27" t="s">
        <v>387</v>
      </c>
      <c r="F9" s="28"/>
      <c r="G9" s="18"/>
      <c r="H9" s="32" t="s">
        <v>39</v>
      </c>
      <c r="I9" s="27" t="s">
        <v>388</v>
      </c>
      <c r="J9" s="3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/>
      <c r="B10" s="18"/>
      <c r="C10" s="27" t="s">
        <v>36</v>
      </c>
      <c r="D10" s="30"/>
      <c r="E10" s="30"/>
      <c r="F10" s="27" t="s">
        <v>284</v>
      </c>
      <c r="G10" s="18"/>
      <c r="H10" s="27" t="s">
        <v>389</v>
      </c>
      <c r="I10" s="27" t="s">
        <v>390</v>
      </c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/>
      <c r="B11" s="18"/>
      <c r="C11" s="27" t="s">
        <v>40</v>
      </c>
      <c r="D11" s="27" t="s">
        <v>391</v>
      </c>
      <c r="E11" s="30"/>
      <c r="F11" s="32" t="s">
        <v>39</v>
      </c>
      <c r="G11" s="18"/>
      <c r="H11" s="27" t="s">
        <v>392</v>
      </c>
      <c r="J11" s="3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8"/>
      <c r="B12" s="6"/>
      <c r="C12" s="27" t="s">
        <v>44</v>
      </c>
      <c r="G12" s="18"/>
      <c r="H12" s="27" t="s">
        <v>393</v>
      </c>
      <c r="I12" s="27" t="s">
        <v>394</v>
      </c>
      <c r="J12" s="27" t="s">
        <v>395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8"/>
      <c r="B13" s="10" t="s">
        <v>48</v>
      </c>
      <c r="C13" s="11" t="s">
        <v>12</v>
      </c>
      <c r="D13" s="46" t="s">
        <v>396</v>
      </c>
      <c r="E13" s="4"/>
      <c r="F13" s="11" t="s">
        <v>397</v>
      </c>
      <c r="G13" s="18"/>
      <c r="H13" s="28"/>
      <c r="I13" s="34"/>
      <c r="J13" s="3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8"/>
      <c r="B14" s="18"/>
      <c r="C14" s="11" t="s">
        <v>15</v>
      </c>
      <c r="D14" s="28"/>
      <c r="E14" s="11" t="s">
        <v>398</v>
      </c>
      <c r="F14" s="28"/>
      <c r="G14" s="18"/>
      <c r="H14" s="11" t="s">
        <v>50</v>
      </c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8"/>
      <c r="B15" s="18"/>
      <c r="C15" s="11" t="s">
        <v>19</v>
      </c>
      <c r="D15" s="27" t="s">
        <v>399</v>
      </c>
      <c r="E15" s="27" t="s">
        <v>400</v>
      </c>
      <c r="F15" s="32" t="s">
        <v>53</v>
      </c>
      <c r="G15" s="18"/>
      <c r="H15" s="28"/>
      <c r="I15" s="34"/>
      <c r="J15" s="3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/>
      <c r="B16" s="18"/>
      <c r="C16" s="11" t="s">
        <v>32</v>
      </c>
      <c r="D16" s="28"/>
      <c r="E16" s="28"/>
      <c r="F16" s="46" t="s">
        <v>401</v>
      </c>
      <c r="G16" s="18"/>
      <c r="H16" s="47"/>
      <c r="I16" s="46" t="s">
        <v>402</v>
      </c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8"/>
      <c r="B17" s="6"/>
      <c r="C17" s="11" t="s">
        <v>36</v>
      </c>
      <c r="D17" s="103" t="s">
        <v>403</v>
      </c>
      <c r="E17" s="4"/>
      <c r="F17" s="11" t="s">
        <v>404</v>
      </c>
      <c r="G17" s="18"/>
      <c r="H17" s="11" t="s">
        <v>57</v>
      </c>
      <c r="I17" s="34"/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8"/>
      <c r="B18" s="26" t="s">
        <v>62</v>
      </c>
      <c r="C18" s="27" t="s">
        <v>12</v>
      </c>
      <c r="D18" s="27" t="s">
        <v>306</v>
      </c>
      <c r="E18" s="27" t="s">
        <v>405</v>
      </c>
      <c r="F18" s="28"/>
      <c r="G18" s="18"/>
      <c r="H18" s="30"/>
      <c r="I18" s="30"/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8"/>
      <c r="B19" s="18"/>
      <c r="C19" s="27" t="s">
        <v>15</v>
      </c>
      <c r="D19" s="36"/>
      <c r="E19" s="27" t="s">
        <v>406</v>
      </c>
      <c r="F19" s="32" t="s">
        <v>407</v>
      </c>
      <c r="G19" s="18"/>
      <c r="H19" s="36" t="s">
        <v>408</v>
      </c>
      <c r="I19" s="28"/>
      <c r="J19" s="3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8"/>
      <c r="B20" s="18"/>
      <c r="C20" s="27" t="s">
        <v>19</v>
      </c>
      <c r="D20" s="36"/>
      <c r="E20" s="28"/>
      <c r="F20" s="27" t="s">
        <v>64</v>
      </c>
      <c r="G20" s="18"/>
      <c r="H20" s="27" t="s">
        <v>63</v>
      </c>
      <c r="I20" s="27" t="s">
        <v>409</v>
      </c>
      <c r="J20" s="2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/>
      <c r="B21" s="18"/>
      <c r="C21" s="27" t="s">
        <v>32</v>
      </c>
      <c r="E21" s="30"/>
      <c r="F21" s="28"/>
      <c r="G21" s="18"/>
      <c r="H21" s="37" t="s">
        <v>410</v>
      </c>
      <c r="I21" s="33" t="s">
        <v>207</v>
      </c>
      <c r="J21" s="3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/>
      <c r="B22" s="18"/>
      <c r="C22" s="27" t="s">
        <v>36</v>
      </c>
      <c r="D22" s="27" t="s">
        <v>411</v>
      </c>
      <c r="E22" s="30"/>
      <c r="F22" s="36" t="s">
        <v>412</v>
      </c>
      <c r="G22" s="18"/>
      <c r="H22" s="36" t="s">
        <v>413</v>
      </c>
      <c r="I22" s="36"/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/>
      <c r="B23" s="18"/>
      <c r="C23" s="27" t="s">
        <v>40</v>
      </c>
      <c r="D23" s="36" t="s">
        <v>314</v>
      </c>
      <c r="E23" s="76" t="s">
        <v>414</v>
      </c>
      <c r="F23" s="40"/>
      <c r="G23" s="18"/>
      <c r="H23" s="36" t="s">
        <v>415</v>
      </c>
      <c r="I23" s="28"/>
      <c r="J23" s="2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8"/>
      <c r="B24" s="18"/>
      <c r="C24" s="27" t="s">
        <v>44</v>
      </c>
      <c r="D24" s="28"/>
      <c r="E24" s="28"/>
      <c r="F24" s="27" t="s">
        <v>416</v>
      </c>
      <c r="G24" s="18"/>
      <c r="H24" s="27" t="s">
        <v>417</v>
      </c>
      <c r="I24" s="48"/>
      <c r="J24" s="4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8"/>
      <c r="B25" s="6"/>
      <c r="C25" s="27" t="s">
        <v>82</v>
      </c>
      <c r="D25" s="27"/>
      <c r="E25" s="36" t="s">
        <v>418</v>
      </c>
      <c r="F25" s="27" t="s">
        <v>419</v>
      </c>
      <c r="G25" s="18"/>
      <c r="H25" s="80" t="s">
        <v>420</v>
      </c>
      <c r="I25" s="4"/>
      <c r="J25" s="3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8"/>
      <c r="B26" s="10" t="s">
        <v>85</v>
      </c>
      <c r="C26" s="11" t="s">
        <v>12</v>
      </c>
      <c r="D26" s="11"/>
      <c r="E26" s="34"/>
      <c r="F26" s="11" t="s">
        <v>91</v>
      </c>
      <c r="G26" s="18"/>
      <c r="H26" s="11" t="s">
        <v>421</v>
      </c>
      <c r="I26" s="11" t="s">
        <v>216</v>
      </c>
      <c r="J26" s="3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8"/>
      <c r="B27" s="18"/>
      <c r="C27" s="11" t="s">
        <v>15</v>
      </c>
      <c r="D27" s="11" t="s">
        <v>422</v>
      </c>
      <c r="E27" s="110" t="s">
        <v>423</v>
      </c>
      <c r="F27" s="34"/>
      <c r="G27" s="18"/>
      <c r="H27" s="34"/>
      <c r="I27" s="34"/>
      <c r="J27" s="3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/>
      <c r="B28" s="6"/>
      <c r="C28" s="11" t="s">
        <v>19</v>
      </c>
      <c r="D28" s="11" t="s">
        <v>424</v>
      </c>
      <c r="E28" s="36" t="s">
        <v>423</v>
      </c>
      <c r="F28" s="11" t="s">
        <v>425</v>
      </c>
      <c r="G28" s="18"/>
      <c r="I28" s="11"/>
      <c r="J28" s="3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8"/>
      <c r="B29" s="26" t="s">
        <v>94</v>
      </c>
      <c r="C29" s="27" t="s">
        <v>12</v>
      </c>
      <c r="D29" s="30"/>
      <c r="E29" s="30"/>
      <c r="F29" s="31" t="s">
        <v>426</v>
      </c>
      <c r="G29" s="18"/>
      <c r="H29" s="32" t="s">
        <v>427</v>
      </c>
      <c r="I29" s="27" t="s">
        <v>428</v>
      </c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8"/>
      <c r="B30" s="18"/>
      <c r="C30" s="27" t="s">
        <v>15</v>
      </c>
      <c r="D30" s="30"/>
      <c r="E30" s="27" t="s">
        <v>228</v>
      </c>
      <c r="F30" s="28"/>
      <c r="G30" s="18"/>
      <c r="H30" s="27" t="s">
        <v>429</v>
      </c>
      <c r="I30" s="27" t="s">
        <v>430</v>
      </c>
      <c r="J30" s="3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8"/>
      <c r="B31" s="18"/>
      <c r="C31" s="27" t="s">
        <v>19</v>
      </c>
      <c r="D31" s="27" t="s">
        <v>431</v>
      </c>
      <c r="E31" s="27" t="s">
        <v>432</v>
      </c>
      <c r="F31" s="31" t="s">
        <v>98</v>
      </c>
      <c r="G31" s="18"/>
      <c r="H31" s="27"/>
      <c r="I31" s="27"/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8"/>
      <c r="B32" s="18"/>
      <c r="C32" s="27" t="s">
        <v>32</v>
      </c>
      <c r="D32" s="30"/>
      <c r="E32" s="30"/>
      <c r="F32" s="30"/>
      <c r="G32" s="18"/>
      <c r="H32" s="27" t="s">
        <v>433</v>
      </c>
      <c r="I32" s="27" t="s">
        <v>230</v>
      </c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8"/>
      <c r="B33" s="18"/>
      <c r="C33" s="27" t="s">
        <v>36</v>
      </c>
      <c r="D33" s="27" t="s">
        <v>343</v>
      </c>
      <c r="F33" s="27" t="s">
        <v>434</v>
      </c>
      <c r="G33" s="18"/>
      <c r="H33" s="32" t="s">
        <v>435</v>
      </c>
      <c r="I33" s="28"/>
      <c r="J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8"/>
      <c r="B34" s="6"/>
      <c r="C34" s="27" t="s">
        <v>40</v>
      </c>
      <c r="D34" s="32" t="s">
        <v>436</v>
      </c>
      <c r="E34" s="32" t="s">
        <v>437</v>
      </c>
      <c r="F34" s="28"/>
      <c r="G34" s="18"/>
      <c r="I34" s="27"/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8"/>
      <c r="B35" s="10" t="s">
        <v>110</v>
      </c>
      <c r="C35" s="11" t="s">
        <v>12</v>
      </c>
      <c r="D35" s="11" t="s">
        <v>438</v>
      </c>
      <c r="E35" s="11" t="s">
        <v>242</v>
      </c>
      <c r="F35" s="31" t="s">
        <v>439</v>
      </c>
      <c r="G35" s="18"/>
      <c r="H35" s="34"/>
      <c r="I35" s="34"/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8"/>
      <c r="B36" s="18"/>
      <c r="C36" s="11" t="s">
        <v>15</v>
      </c>
      <c r="D36" s="32" t="s">
        <v>440</v>
      </c>
      <c r="E36" s="28"/>
      <c r="F36" s="11" t="s">
        <v>441</v>
      </c>
      <c r="G36" s="18"/>
      <c r="H36" s="34"/>
      <c r="I36" s="34"/>
      <c r="J36" s="3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8"/>
      <c r="B37" s="6"/>
      <c r="C37" s="11" t="s">
        <v>19</v>
      </c>
      <c r="D37" s="28"/>
      <c r="E37" s="27" t="s">
        <v>109</v>
      </c>
      <c r="F37" s="11" t="s">
        <v>244</v>
      </c>
      <c r="G37" s="18"/>
      <c r="H37" s="34"/>
      <c r="I37" s="11" t="s">
        <v>442</v>
      </c>
      <c r="J37" s="3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8"/>
      <c r="B38" s="26" t="s">
        <v>120</v>
      </c>
      <c r="C38" s="27" t="s">
        <v>12</v>
      </c>
      <c r="D38" s="27" t="s">
        <v>124</v>
      </c>
      <c r="E38" s="27" t="s">
        <v>125</v>
      </c>
      <c r="F38" s="27" t="s">
        <v>443</v>
      </c>
      <c r="G38" s="18"/>
      <c r="H38" s="28"/>
      <c r="I38" s="30"/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8"/>
      <c r="B39" s="18"/>
      <c r="C39" s="27" t="s">
        <v>15</v>
      </c>
      <c r="D39" s="27"/>
      <c r="E39" s="38"/>
      <c r="F39" s="27" t="s">
        <v>444</v>
      </c>
      <c r="G39" s="18"/>
      <c r="H39" s="27" t="s">
        <v>445</v>
      </c>
      <c r="I39" s="27" t="s">
        <v>446</v>
      </c>
      <c r="J39" s="3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8"/>
      <c r="B40" s="18"/>
      <c r="C40" s="27" t="s">
        <v>19</v>
      </c>
      <c r="D40" s="27"/>
      <c r="E40" s="30"/>
      <c r="F40" s="27" t="s">
        <v>447</v>
      </c>
      <c r="G40" s="18"/>
      <c r="H40" s="31" t="s">
        <v>448</v>
      </c>
      <c r="I40" s="27" t="s">
        <v>449</v>
      </c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8"/>
      <c r="B41" s="18"/>
      <c r="C41" s="27" t="s">
        <v>32</v>
      </c>
      <c r="D41" s="28"/>
      <c r="F41" s="31" t="s">
        <v>450</v>
      </c>
      <c r="G41" s="18"/>
      <c r="H41" s="31" t="s">
        <v>451</v>
      </c>
      <c r="I41" s="27" t="s">
        <v>124</v>
      </c>
      <c r="J41" s="3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/>
      <c r="B42" s="6"/>
      <c r="C42" s="50" t="s">
        <v>36</v>
      </c>
      <c r="D42" s="50" t="s">
        <v>452</v>
      </c>
      <c r="E42" s="38" t="s">
        <v>453</v>
      </c>
      <c r="F42" s="36" t="s">
        <v>454</v>
      </c>
      <c r="G42" s="18"/>
      <c r="H42" s="28"/>
      <c r="I42" s="28"/>
      <c r="J42" s="3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8"/>
      <c r="B43" s="11" t="s">
        <v>135</v>
      </c>
      <c r="C43" s="11" t="s">
        <v>12</v>
      </c>
      <c r="D43" s="31" t="s">
        <v>455</v>
      </c>
      <c r="E43" s="11" t="s">
        <v>138</v>
      </c>
      <c r="F43" s="34"/>
      <c r="G43" s="18"/>
      <c r="H43" s="34"/>
      <c r="I43" s="34"/>
      <c r="J43" s="3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8"/>
      <c r="B44" s="27" t="s">
        <v>139</v>
      </c>
      <c r="C44" s="27" t="s">
        <v>12</v>
      </c>
      <c r="D44" s="27" t="s">
        <v>456</v>
      </c>
      <c r="E44" s="31" t="s">
        <v>457</v>
      </c>
      <c r="F44" s="27" t="s">
        <v>458</v>
      </c>
      <c r="G44" s="18"/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/>
      <c r="B45" s="11"/>
      <c r="C45" s="54" t="s">
        <v>143</v>
      </c>
      <c r="D45" s="112"/>
      <c r="E45" s="54"/>
      <c r="F45" s="54"/>
      <c r="G45" s="6"/>
      <c r="H45" s="54"/>
      <c r="I45" s="54" t="s">
        <v>459</v>
      </c>
      <c r="J45" s="5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6" t="s">
        <v>146</v>
      </c>
      <c r="D48" s="57" t="s">
        <v>147</v>
      </c>
      <c r="E48" s="3"/>
      <c r="F48" s="3"/>
      <c r="G48" s="3"/>
      <c r="H48" s="3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6"/>
      <c r="D49" s="58" t="s">
        <v>148</v>
      </c>
      <c r="E49" s="58" t="s">
        <v>149</v>
      </c>
      <c r="F49" s="58" t="s">
        <v>150</v>
      </c>
      <c r="G49" s="58"/>
      <c r="H49" s="58" t="s">
        <v>151</v>
      </c>
      <c r="I49" s="58" t="s">
        <v>152</v>
      </c>
      <c r="J49" s="58" t="s">
        <v>153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30">
        <v>311.0</v>
      </c>
      <c r="D50" s="30" t="str">
        <f>IFERROR(__xludf.DUMMYFUNCTION("IFS(SUM(ARRAYFORMULA(IF(REGEXMATCH(D3:D45, ""\(311\)""), 1, 0))) = 1, ""Not Available"", SUM(ARRAYFORMULA(IF(REGEXMATCH(D3:D45, ""\(311\)""), 1, 0))) = 0, ""Available"", SUM(ARRAYFORMULA(IF(REGEXMATCH(D3:D45, ""\(311\)""), 1, 0))) &gt;= 2, ""Overlapped"")"),"Not Available")</f>
        <v>Not Available</v>
      </c>
      <c r="E50" s="30" t="str">
        <f>IFERROR(__xludf.DUMMYFUNCTION("IFS(SUM(ARRAYFORMULA(IF(REGEXMATCH(E3:E45, ""\(311\)""), 1, 0))) = 1, ""Not Available"", SUM(ARRAYFORMULA(IF(REGEXMATCH(E3:E45, ""\(311\)""), 1, 0))) = 0, ""Available"", SUM(ARRAYFORMULA(IF(REGEXMATCH(E3:E45, ""\(311\)""), 1, 0))) &gt;= 2, ""Overlapped"")"),"Not Available")</f>
        <v>Not Available</v>
      </c>
      <c r="F50" s="30" t="str">
        <f>IFERROR(__xludf.DUMMYFUNCTION("IFS(SUM(ARRAYFORMULA(IF(REGEXMATCH(F3:F45, ""\(311\)""), 1, 0))) = 1, ""Not Available"", SUM(ARRAYFORMULA(IF(REGEXMATCH(F3:F45, ""\(311\)""), 1, 0))) = 0, ""Available"", SUM(ARRAYFORMULA(IF(REGEXMATCH(F3:F45, ""\(311\)""), 1, 0))) &gt;= 2, ""Overlapped"")"),"Not Available")</f>
        <v>Not Available</v>
      </c>
      <c r="G50" s="30"/>
      <c r="H50" s="30" t="str">
        <f>IFERROR(__xludf.DUMMYFUNCTION("IFS(SUM(ARRAYFORMULA(IF(REGEXMATCH(H3:H45, ""\(311\)""), 1, 0))) = 1, ""Not Available"", SUM(ARRAYFORMULA(IF(REGEXMATCH(H3:H45, ""\(311\)""), 1, 0))) = 0, ""Available"", SUM(ARRAYFORMULA(IF(REGEXMATCH(H3:H45, ""\(311\)""), 1, 0))) &gt;= 2, ""Overlapped"")"),"Not Available")</f>
        <v>Not Available</v>
      </c>
      <c r="I50" s="30" t="str">
        <f>IFERROR(__xludf.DUMMYFUNCTION("IFS(SUM(ARRAYFORMULA(IF(REGEXMATCH(I3:I45, ""\(311\)""), 1, 0))) = 1, ""Not Available"", SUM(ARRAYFORMULA(IF(REGEXMATCH(I3:I45, ""\(311\)""), 1, 0))) = 0, ""Available"", SUM(ARRAYFORMULA(IF(REGEXMATCH(I3:I45, ""\(311\)""), 1, 0))) &gt;= 2, ""Overlapped"")"),"Not Available")</f>
        <v>Not Available</v>
      </c>
      <c r="J50" s="30" t="str">
        <f>IFERROR(__xludf.DUMMYFUNCTION("IFS(SUM(ARRAYFORMULA(IF(REGEXMATCH(J3:J45, ""\(311\)""), 1, 0))) = 1, ""Not Available"", SUM(ARRAYFORMULA(IF(REGEXMATCH(J3:J45, ""\(311\)""), 1, 0))) = 0, ""Available"", SUM(ARRAYFORMULA(IF(REGEXMATCH(J3:J45, ""\(311\)""), 1, 0))) &gt;= 2, ""Overlapped"")"),"Available")</f>
        <v>Available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30">
        <v>313.0</v>
      </c>
      <c r="D51" s="30" t="str">
        <f>IFERROR(__xludf.DUMMYFUNCTION("IFS(SUM(ARRAYFORMULA(IF(REGEXMATCH(D3:D45, ""\(313\)""), 1, 0))) = 1, ""Not Available"", SUM(ARRAYFORMULA(IF(REGEXMATCH(D3:D45, ""\(313\)""), 1, 0))) = 0, ""Available"", SUM(ARRAYFORMULA(IF(REGEXMATCH(D3:D45, ""\(313\)""), 1, 0))) &gt;= 2, ""Overlapped"")"),"Not Available")</f>
        <v>Not Available</v>
      </c>
      <c r="E51" s="30" t="str">
        <f>IFERROR(__xludf.DUMMYFUNCTION("IFS(SUM(ARRAYFORMULA(IF(REGEXMATCH(E3:E45, ""\(313\)""), 1, 0))) = 1, ""Not Available"", SUM(ARRAYFORMULA(IF(REGEXMATCH(E3:E45, ""\(313\)""), 1, 0))) = 0, ""Available"", SUM(ARRAYFORMULA(IF(REGEXMATCH(E3:E45, ""\(313\)""), 1, 0))) &gt;= 2, ""Overlapped"")"),"Not Available")</f>
        <v>Not Available</v>
      </c>
      <c r="F51" s="30" t="str">
        <f>IFERROR(__xludf.DUMMYFUNCTION("IFS(SUM(ARRAYFORMULA(IF(REGEXMATCH(F3:F45, ""\(313\)""), 1, 0))) = 1, ""Not Available"", SUM(ARRAYFORMULA(IF(REGEXMATCH(F3:F45, ""\(313\)""), 1, 0))) = 0, ""Available"", SUM(ARRAYFORMULA(IF(REGEXMATCH(F3:F45, ""\(313\)""), 1, 0))) &gt;= 2, ""Overlapped"")"),"Not Available")</f>
        <v>Not Available</v>
      </c>
      <c r="G51" s="30"/>
      <c r="H51" s="30" t="str">
        <f>IFERROR(__xludf.DUMMYFUNCTION("IFS(SUM(ARRAYFORMULA(IF(REGEXMATCH(H3:H45, ""\(313\)""), 1, 0))) = 1, ""Not Available"", SUM(ARRAYFORMULA(IF(REGEXMATCH(H3:H45, ""\(313\)""), 1, 0))) = 0, ""Available"", SUM(ARRAYFORMULA(IF(REGEXMATCH(H3:H45, ""\(313\)""), 1, 0))) &gt;= 2, ""Overlapped"")"),"Not Available")</f>
        <v>Not Available</v>
      </c>
      <c r="I51" s="30" t="str">
        <f>IFERROR(__xludf.DUMMYFUNCTION("IFS(SUM(ARRAYFORMULA(IF(REGEXMATCH(I3:I45, ""\(313\)""), 1, 0))) = 1, ""Not Available"", SUM(ARRAYFORMULA(IF(REGEXMATCH(I3:I45, ""\(313\)""), 1, 0))) = 0, ""Available"", SUM(ARRAYFORMULA(IF(REGEXMATCH(I3:I45, ""\(313\)""), 1, 0))) &gt;= 2, ""Overlapped"")"),"Not Available")</f>
        <v>Not Available</v>
      </c>
      <c r="J51" s="30" t="str">
        <f>IFERROR(__xludf.DUMMYFUNCTION("IFS(SUM(ARRAYFORMULA(IF(REGEXMATCH(J3:J45, ""\(313\)""), 1, 0))) = 1, ""Not Available"", SUM(ARRAYFORMULA(IF(REGEXMATCH(J3:J45, ""\(313\)""), 1, 0))) = 0, ""Available"", SUM(ARRAYFORMULA(IF(REGEXMATCH(J3:J45, ""\(313\)""), 1, 0))) &gt;= 2, ""Overlapped"")"),"Available")</f>
        <v>Available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30">
        <v>314.0</v>
      </c>
      <c r="D52" s="30" t="str">
        <f>IFERROR(__xludf.DUMMYFUNCTION("IFS(SUM(ARRAYFORMULA(IF(REGEXMATCH(D3:D45, ""\(314\)""), 1, 0))) = 1, ""Not Available"", SUM(ARRAYFORMULA(IF(REGEXMATCH(D3:D45, ""\(314\)""), 1, 0))) = 0, ""Available"", SUM(ARRAYFORMULA(IF(REGEXMATCH(D3:D45, ""\(314\)""), 1, 0))) &gt;= 2, ""Overlapped"")"),"Not Available")</f>
        <v>Not Available</v>
      </c>
      <c r="E52" s="30" t="str">
        <f>IFERROR(__xludf.DUMMYFUNCTION("IFS(SUM(ARRAYFORMULA(IF(REGEXMATCH(E3:E45, ""\(314\)""), 1, 0))) = 1, ""Not Available"", SUM(ARRAYFORMULA(IF(REGEXMATCH(E3:E45, ""\(314\)""), 1, 0))) = 0, ""Available"", SUM(ARRAYFORMULA(IF(REGEXMATCH(E3:E45, ""\(314\)""), 1, 0))) &gt;= 2, ""Overlapped"")"),"Not Available")</f>
        <v>Not Available</v>
      </c>
      <c r="F52" s="30" t="str">
        <f>IFERROR(__xludf.DUMMYFUNCTION("IFS(SUM(ARRAYFORMULA(IF(REGEXMATCH(F3:F45, ""\(314\)""), 1, 0))) = 1, ""Not Available"", SUM(ARRAYFORMULA(IF(REGEXMATCH(F3:F45, ""\(314\)""), 1, 0))) = 0, ""Available"", SUM(ARRAYFORMULA(IF(REGEXMATCH(F3:F45, ""\(314\)""), 1, 0))) &gt;= 2, ""Overlapped"")"),"Not Available")</f>
        <v>Not Available</v>
      </c>
      <c r="G52" s="30"/>
      <c r="H52" s="30" t="str">
        <f>IFERROR(__xludf.DUMMYFUNCTION("IFS(SUM(ARRAYFORMULA(IF(REGEXMATCH(H3:H45, ""\(314\)""), 1, 0))) = 1, ""Not Available"", SUM(ARRAYFORMULA(IF(REGEXMATCH(H3:H45, ""\(314\)""), 1, 0))) = 0, ""Available"", SUM(ARRAYFORMULA(IF(REGEXMATCH(H3:H45, ""\(314\)""), 1, 0))) &gt;= 2, ""Overlapped"")"),"Not Available")</f>
        <v>Not Available</v>
      </c>
      <c r="I52" s="30" t="str">
        <f>IFERROR(__xludf.DUMMYFUNCTION("IFS(SUM(ARRAYFORMULA(IF(REGEXMATCH(I3:I45, ""\(314\)""), 1, 0))) = 1, ""Not Available"", SUM(ARRAYFORMULA(IF(REGEXMATCH(I3:I45, ""\(314\)""), 1, 0))) = 0, ""Available"", SUM(ARRAYFORMULA(IF(REGEXMATCH(I3:I45, ""\(314\)""), 1, 0))) &gt;= 2, ""Overlapped"")"),"Not Available")</f>
        <v>Not Available</v>
      </c>
      <c r="J52" s="30" t="str">
        <f>IFERROR(__xludf.DUMMYFUNCTION("IFS(SUM(ARRAYFORMULA(IF(REGEXMATCH(J3:J45, ""\(314\)""), 1, 0))) = 1, ""Not Available"", SUM(ARRAYFORMULA(IF(REGEXMATCH(J3:J45, ""\(314\)""), 1, 0))) = 0, ""Available"", SUM(ARRAYFORMULA(IF(REGEXMATCH(J3:J45, ""\(314\)""), 1, 0))) &gt;= 2, ""Overlapped"")"),"Available")</f>
        <v>Available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30">
        <v>408.0</v>
      </c>
      <c r="D53" s="30" t="str">
        <f>IFERROR(__xludf.DUMMYFUNCTION("IFS(SUM(ARRAYFORMULA(IF(REGEXMATCH(D3:D45, ""\(408\)""), 1, 0))) = 1, ""Not Available"", SUM(ARRAYFORMULA(IF(REGEXMATCH(D3:D45, ""\(408\)""), 1, 0))) = 0, ""Available"", SUM(ARRAYFORMULA(IF(REGEXMATCH(D3:D45, ""\(408\)""), 1, 0))) &gt;= 2, ""Overlapped"")"),"Not Available")</f>
        <v>Not Available</v>
      </c>
      <c r="E53" s="30" t="str">
        <f>IFERROR(__xludf.DUMMYFUNCTION("IFS(SUM(ARRAYFORMULA(IF(REGEXMATCH(E3:E45, ""\(408\)""), 1, 0))) = 1, ""Not Available"", SUM(ARRAYFORMULA(IF(REGEXMATCH(E3:E45, ""\(408\)""), 1, 0))) = 0, ""Available"", SUM(ARRAYFORMULA(IF(REGEXMATCH(E3:E45, ""\(408\)""), 1, 0))) &gt;= 2, ""Overlapped"")"),"Not Available")</f>
        <v>Not Available</v>
      </c>
      <c r="F53" s="30" t="str">
        <f>IFERROR(__xludf.DUMMYFUNCTION("IFS(SUM(ARRAYFORMULA(IF(REGEXMATCH(F3:F45, ""\(408\)""), 1, 0))) = 1, ""Not Available"", SUM(ARRAYFORMULA(IF(REGEXMATCH(F3:F45, ""\(408\)""), 1, 0))) = 0, ""Available"", SUM(ARRAYFORMULA(IF(REGEXMATCH(F3:F45, ""\(408\)""), 1, 0))) &gt;= 2, ""Overlapped"")"),"Not Available")</f>
        <v>Not Available</v>
      </c>
      <c r="G53" s="30"/>
      <c r="H53" s="30" t="str">
        <f>IFERROR(__xludf.DUMMYFUNCTION("IFS(SUM(ARRAYFORMULA(IF(REGEXMATCH(H3:H45, ""\(408\)""), 1, 0))) = 1, ""Not Available"", SUM(ARRAYFORMULA(IF(REGEXMATCH(H3:H45, ""\(408\)""), 1, 0))) = 0, ""Available"", SUM(ARRAYFORMULA(IF(REGEXMATCH(H3:H45, ""\(408\)""), 1, 0))) &gt;= 2, ""Overlapped"")"),"Not Available")</f>
        <v>Not Available</v>
      </c>
      <c r="I53" s="30" t="str">
        <f>IFERROR(__xludf.DUMMYFUNCTION("IFS(SUM(ARRAYFORMULA(IF(REGEXMATCH(I3:I45, ""\(408\)""), 1, 0))) = 1, ""Not Available"", SUM(ARRAYFORMULA(IF(REGEXMATCH(I3:I45, ""\(408\)""), 1, 0))) = 0, ""Available"", SUM(ARRAYFORMULA(IF(REGEXMATCH(I3:I45, ""\(408\)""), 1, 0))) &gt;= 2, ""Overlapped"")"),"Not Available")</f>
        <v>Not Available</v>
      </c>
      <c r="J53" s="30" t="str">
        <f>IFERROR(__xludf.DUMMYFUNCTION("IFS(SUM(ARRAYFORMULA(IF(REGEXMATCH(J3:J45, ""\(408\)""), 1, 0))) = 1, ""Not Available"", SUM(ARRAYFORMULA(IF(REGEXMATCH(J3:J45, ""\(408\)""), 1, 0))) = 0, ""Available"", SUM(ARRAYFORMULA(IF(REGEXMATCH(J3:J45, ""\(408\)""), 1, 0))) &gt;= 2, ""Overlapped"")"),"Available")</f>
        <v>Available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30">
        <v>411.0</v>
      </c>
      <c r="D54" s="30" t="str">
        <f>IFERROR(__xludf.DUMMYFUNCTION("IFS(SUM(ARRAYFORMULA(IF(REGEXMATCH(D3:D45, ""\(411\)""), 1, 0))) = 1, ""Not Available"", SUM(ARRAYFORMULA(IF(REGEXMATCH(D3:D45, ""\(411\)""), 1, 0))) = 0, ""Available"", SUM(ARRAYFORMULA(IF(REGEXMATCH(D3:D45, ""\(411\)""), 1, 0))) &gt;= 2, ""Overlapped"")"),"Not Available")</f>
        <v>Not Available</v>
      </c>
      <c r="E54" s="30" t="str">
        <f>IFERROR(__xludf.DUMMYFUNCTION("IFS(SUM(ARRAYFORMULA(IF(REGEXMATCH(E3:E45, ""\(411\)""), 1, 0))) = 1, ""Not Available"", SUM(ARRAYFORMULA(IF(REGEXMATCH(E3:E45, ""\(411\)""), 1, 0))) = 0, ""Available"", SUM(ARRAYFORMULA(IF(REGEXMATCH(E3:E45, ""\(411\)""), 1, 0))) &gt;= 2, ""Overlapped"")"),"Not Available")</f>
        <v>Not Available</v>
      </c>
      <c r="F54" s="30" t="str">
        <f>IFERROR(__xludf.DUMMYFUNCTION("IFS(SUM(ARRAYFORMULA(IF(REGEXMATCH(F3:F45, ""\(411\)""), 1, 0))) = 1, ""Not Available"", SUM(ARRAYFORMULA(IF(REGEXMATCH(F3:F45, ""\(411\)""), 1, 0))) = 0, ""Available"", SUM(ARRAYFORMULA(IF(REGEXMATCH(F3:F45, ""\(411\)""), 1, 0))) &gt;= 2, ""Overlapped"")"),"Not Available")</f>
        <v>Not Available</v>
      </c>
      <c r="G54" s="30"/>
      <c r="H54" s="30" t="str">
        <f>IFERROR(__xludf.DUMMYFUNCTION("IFS(SUM(ARRAYFORMULA(IF(REGEXMATCH(H3:H45, ""\(411\)""), 1, 0))) = 1, ""Not Available"", SUM(ARRAYFORMULA(IF(REGEXMATCH(H3:H45, ""\(411\)""), 1, 0))) = 0, ""Available"", SUM(ARRAYFORMULA(IF(REGEXMATCH(H3:H45, ""\(411\)""), 1, 0))) &gt;= 2, ""Overlapped"")"),"Not Available")</f>
        <v>Not Available</v>
      </c>
      <c r="I54" s="30" t="str">
        <f>IFERROR(__xludf.DUMMYFUNCTION("IFS(SUM(ARRAYFORMULA(IF(REGEXMATCH(I3:I45, ""\(411\)""), 1, 0))) = 1, ""Not Available"", SUM(ARRAYFORMULA(IF(REGEXMATCH(I3:I45, ""\(411\)""), 1, 0))) = 0, ""Available"", SUM(ARRAYFORMULA(IF(REGEXMATCH(I3:I45, ""\(411\)""), 1, 0))) &gt;= 2, ""Overlapped"")"),"Not Available")</f>
        <v>Not Available</v>
      </c>
      <c r="J54" s="30" t="str">
        <f>IFERROR(__xludf.DUMMYFUNCTION("IFS(SUM(ARRAYFORMULA(IF(REGEXMATCH(J3:J45, ""\(411\)""), 1, 0))) = 1, ""Not Available"", SUM(ARRAYFORMULA(IF(REGEXMATCH(J3:J45, ""\(411\)""), 1, 0))) = 0, ""Available"", SUM(ARRAYFORMULA(IF(REGEXMATCH(J3:J45, ""\(411\)""), 1, 0))) &gt;= 2, ""Overlapped"")"),"Available")</f>
        <v>Available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30">
        <v>412.0</v>
      </c>
      <c r="D55" s="30" t="str">
        <f>IFERROR(__xludf.DUMMYFUNCTION("IFS(SUM(ARRAYFORMULA(IF(REGEXMATCH(D3:D45, ""\(412\)""), 1, 0))) = 1, ""Not Available"", SUM(ARRAYFORMULA(IF(REGEXMATCH(D3:D45, ""\(412\)""), 1, 0))) = 0, ""Available"", SUM(ARRAYFORMULA(IF(REGEXMATCH(D3:D45, ""\(412\)""), 1, 0))) &gt;= 2, ""Overlapped"")"),"Not Available")</f>
        <v>Not Available</v>
      </c>
      <c r="E55" s="30" t="str">
        <f>IFERROR(__xludf.DUMMYFUNCTION("IFS(SUM(ARRAYFORMULA(IF(REGEXMATCH(E3:E45, ""\(412\)""), 1, 0))) = 1, ""Not Available"", SUM(ARRAYFORMULA(IF(REGEXMATCH(E3:E45, ""\(412\)""), 1, 0))) = 0, ""Available"", SUM(ARRAYFORMULA(IF(REGEXMATCH(E3:E45, ""\(412\)""), 1, 0))) &gt;= 2, ""Overlapped"")"),"Not Available")</f>
        <v>Not Available</v>
      </c>
      <c r="F55" s="30" t="str">
        <f>IFERROR(__xludf.DUMMYFUNCTION("IFS(SUM(ARRAYFORMULA(IF(REGEXMATCH(F3:F45, ""\(412\)""), 1, 0))) = 1, ""Not Available"", SUM(ARRAYFORMULA(IF(REGEXMATCH(F3:F45, ""\(412\)""), 1, 0))) = 0, ""Available"", SUM(ARRAYFORMULA(IF(REGEXMATCH(F3:F45, ""\(412\)""), 1, 0))) &gt;= 2, ""Overlapped"")"),"Not Available")</f>
        <v>Not Available</v>
      </c>
      <c r="G55" s="30"/>
      <c r="H55" s="30" t="str">
        <f>IFERROR(__xludf.DUMMYFUNCTION("IFS(SUM(ARRAYFORMULA(IF(REGEXMATCH(H3:H45, ""\(412\)""), 1, 0))) = 1, ""Not Available"", SUM(ARRAYFORMULA(IF(REGEXMATCH(H3:H45, ""\(412\)""), 1, 0))) = 0, ""Available"", SUM(ARRAYFORMULA(IF(REGEXMATCH(H3:H45, ""\(412\)""), 1, 0))) &gt;= 2, ""Overlapped"")"),"Not Available")</f>
        <v>Not Available</v>
      </c>
      <c r="I55" s="30" t="str">
        <f>IFERROR(__xludf.DUMMYFUNCTION("IFS(SUM(ARRAYFORMULA(IF(REGEXMATCH(I3:I45, ""\(412\)""), 1, 0))) = 1, ""Not Available"", SUM(ARRAYFORMULA(IF(REGEXMATCH(I3:I45, ""\(412\)""), 1, 0))) = 0, ""Available"", SUM(ARRAYFORMULA(IF(REGEXMATCH(I3:I45, ""\(412\)""), 1, 0))) &gt;= 2, ""Overlapped"")"),"Not Available")</f>
        <v>Not Available</v>
      </c>
      <c r="J55" s="30" t="str">
        <f>IFERROR(__xludf.DUMMYFUNCTION("IFS(SUM(ARRAYFORMULA(IF(REGEXMATCH(J3:J45, ""\(412\)""), 1, 0))) = 1, ""Not Available"", SUM(ARRAYFORMULA(IF(REGEXMATCH(J3:J45, ""\(412\)""), 1, 0))) = 0, ""Available"", SUM(ARRAYFORMULA(IF(REGEXMATCH(J3:J45, ""\(412\)""), 1, 0))) &gt;= 2, ""Overlapped"")"),"Not Available")</f>
        <v>Not Available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30">
        <v>413.0</v>
      </c>
      <c r="D56" s="30" t="str">
        <f>IFERROR(__xludf.DUMMYFUNCTION("IFS(SUM(ARRAYFORMULA(IF(REGEXMATCH(D3:D45, ""\(413\)""), 1, 0))) = 1, ""Not Available"", SUM(ARRAYFORMULA(IF(REGEXMATCH(D3:D45, ""\(413\)""), 1, 0))) = 0, ""Available"", SUM(ARRAYFORMULA(IF(REGEXMATCH(D3:D45, ""\(413\)""), 1, 0))) &gt;= 2, ""Overlapped"")"),"Not Available")</f>
        <v>Not Available</v>
      </c>
      <c r="E56" s="30" t="str">
        <f>IFERROR(__xludf.DUMMYFUNCTION("IFS(SUM(ARRAYFORMULA(IF(REGEXMATCH(E3:E45, ""\(413\)""), 1, 0))) = 1, ""Not Available"", SUM(ARRAYFORMULA(IF(REGEXMATCH(E3:E45, ""\(413\)""), 1, 0))) = 0, ""Available"", SUM(ARRAYFORMULA(IF(REGEXMATCH(E3:E45, ""\(413\)""), 1, 0))) &gt;= 2, ""Overlapped"")"),"Not Available")</f>
        <v>Not Available</v>
      </c>
      <c r="F56" s="30" t="str">
        <f>IFERROR(__xludf.DUMMYFUNCTION("IFS(SUM(ARRAYFORMULA(IF(REGEXMATCH(F3:F45, ""\(413\)""), 1, 0))) = 1, ""Not Available"", SUM(ARRAYFORMULA(IF(REGEXMATCH(F3:F45, ""\(413\)""), 1, 0))) = 0, ""Available"", SUM(ARRAYFORMULA(IF(REGEXMATCH(F3:F45, ""\(413\)""), 1, 0))) &gt;= 2, ""Overlapped"")"),"Not Available")</f>
        <v>Not Available</v>
      </c>
      <c r="G56" s="30"/>
      <c r="H56" s="30" t="str">
        <f>IFERROR(__xludf.DUMMYFUNCTION("IFS(SUM(ARRAYFORMULA(IF(REGEXMATCH(H3:H45, ""\(413\)""), 1, 0))) = 1, ""Not Available"", SUM(ARRAYFORMULA(IF(REGEXMATCH(H3:H45, ""\(413\)""), 1, 0))) = 0, ""Available"", SUM(ARRAYFORMULA(IF(REGEXMATCH(H3:H45, ""\(413\)""), 1, 0))) &gt;= 2, ""Overlapped"")"),"Not Available")</f>
        <v>Not Available</v>
      </c>
      <c r="I56" s="30" t="str">
        <f>IFERROR(__xludf.DUMMYFUNCTION("IFS(SUM(ARRAYFORMULA(IF(REGEXMATCH(I3:I45, ""\(413\)""), 1, 0))) = 1, ""Not Available"", SUM(ARRAYFORMULA(IF(REGEXMATCH(I3:I45, ""\(413\)""), 1, 0))) = 0, ""Available"", SUM(ARRAYFORMULA(IF(REGEXMATCH(I3:I45, ""\(413\)""), 1, 0))) &gt;= 2, ""Overlapped"")"),"Not Available")</f>
        <v>Not Available</v>
      </c>
      <c r="J56" s="30" t="str">
        <f>IFERROR(__xludf.DUMMYFUNCTION("IFS(SUM(ARRAYFORMULA(IF(REGEXMATCH(J3:J45, ""\(413\)""), 1, 0))) = 1, ""Not Available"", SUM(ARRAYFORMULA(IF(REGEXMATCH(J3:J45, ""\(413\)""), 1, 0))) = 0, ""Available"", SUM(ARRAYFORMULA(IF(REGEXMATCH(J3:J45, ""\(413\)""), 1, 0))) &gt;= 2, ""Overlapped"")"),"Available")</f>
        <v>Available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30">
        <v>414.0</v>
      </c>
      <c r="D57" s="59" t="str">
        <f>IFERROR(__xludf.DUMMYFUNCTION("IFS(SUM(ARRAYFORMULA(IF(REGEXMATCH(D3:D45, ""\(414\)""), 1, 0))) = 1, ""Not Available"", SUM(ARRAYFORMULA(IF(REGEXMATCH(D3:D45, ""\(414\)""), 1, 0))) = 0, ""Available"", SUM(ARRAYFORMULA(IF(REGEXMATCH(D3:D45, ""\(414\)""), 1, 0))) &gt;= 2, ""Overlapped"")"),"Not Available")</f>
        <v>Not Available</v>
      </c>
      <c r="E57" s="59" t="str">
        <f>IFERROR(__xludf.DUMMYFUNCTION("IFS(SUM(ARRAYFORMULA(IF(REGEXMATCH(E3:E45, ""\(414\)""), 1, 0))) = 1, ""Not Available"", SUM(ARRAYFORMULA(IF(REGEXMATCH(E3:E45, ""\(414\)""), 1, 0))) = 0, ""Available"", SUM(ARRAYFORMULA(IF(REGEXMATCH(E3:E45, ""\(414\)""), 1, 0))) &gt;= 2, ""Overlapped"")"),"Not Available")</f>
        <v>Not Available</v>
      </c>
      <c r="F57" s="59" t="str">
        <f>IFERROR(__xludf.DUMMYFUNCTION("IFS(SUM(ARRAYFORMULA(IF(REGEXMATCH(F3:F45, ""\(414\)""), 1, 0))) = 1, ""Not Available"", SUM(ARRAYFORMULA(IF(REGEXMATCH(F3:F45, ""\(414\)""), 1, 0))) = 0, ""Available"", SUM(ARRAYFORMULA(IF(REGEXMATCH(F3:F45, ""\(414\)""), 1, 0))) &gt;= 2, ""Overlapped"")"),"Not Available")</f>
        <v>Not Available</v>
      </c>
      <c r="G57" s="59"/>
      <c r="H57" s="59" t="str">
        <f>IFERROR(__xludf.DUMMYFUNCTION("IFS(SUM(ARRAYFORMULA(IF(REGEXMATCH(H3:H45, ""\(414\)""), 1, 0))) = 1, ""Not Available"", SUM(ARRAYFORMULA(IF(REGEXMATCH(H3:H45, ""\(414\)""), 1, 0))) = 0, ""Available"", SUM(ARRAYFORMULA(IF(REGEXMATCH(H3:H45, ""\(414\)""), 1, 0))) &gt;= 2, ""Overlapped"")"),"Available")</f>
        <v>Available</v>
      </c>
      <c r="I57" s="59" t="str">
        <f>IFERROR(__xludf.DUMMYFUNCTION("IFS(SUM(ARRAYFORMULA(IF(REGEXMATCH(I3:I45, ""\(414\)""), 1, 0))) = 1, ""Not Available"", SUM(ARRAYFORMULA(IF(REGEXMATCH(I3:I45, ""\(414\)""), 1, 0))) = 0, ""Available"", SUM(ARRAYFORMULA(IF(REGEXMATCH(I3:I45, ""\(414\)""), 1, 0))) &gt;= 2, ""Overlapped"")"),"Available")</f>
        <v>Available</v>
      </c>
      <c r="J57" s="59" t="str">
        <f>IFERROR(__xludf.DUMMYFUNCTION("IFS(SUM(ARRAYFORMULA(IF(REGEXMATCH(J3:J45, ""\(414\)""), 1, 0))) = 1, ""Not Available"", SUM(ARRAYFORMULA(IF(REGEXMATCH(J3:J45, ""\(414\)""), 1, 0))) = 0, ""Available"", SUM(ARRAYFORMULA(IF(REGEXMATCH(J3:J45, ""\(414\)""), 1, 0))) &gt;= 2, ""Overlapped"")"),"Available")</f>
        <v>Available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30">
        <v>509.0</v>
      </c>
      <c r="D58" s="30" t="str">
        <f>IFERROR(__xludf.DUMMYFUNCTION("IFS(SUM(ARRAYFORMULA(IF(REGEXMATCH(D3:D45, ""\(509\)""), 1, 0))) = 1, ""Not Available"", SUM(ARRAYFORMULA(IF(REGEXMATCH(D3:D45, ""\(509\)""), 1, 0))) = 0, ""Available"", SUM(ARRAYFORMULA(IF(REGEXMATCH(D3:D45, ""\(509\)""), 1, 0))) &gt;= 2, ""Overlapped"")"),"Not Available")</f>
        <v>Not Available</v>
      </c>
      <c r="E58" s="30" t="str">
        <f>IFERROR(__xludf.DUMMYFUNCTION("IFS(SUM(ARRAYFORMULA(IF(REGEXMATCH(E3:E45, ""\(509\)""), 1, 0))) = 1, ""Not Available"", SUM(ARRAYFORMULA(IF(REGEXMATCH(E3:E45, ""\(509\)""), 1, 0))) = 0, ""Available"", SUM(ARRAYFORMULA(IF(REGEXMATCH(E3:E45, ""\(509\)""), 1, 0))) &gt;= 2, ""Overlapped"")"),"Not Available")</f>
        <v>Not Available</v>
      </c>
      <c r="F58" s="30" t="str">
        <f>IFERROR(__xludf.DUMMYFUNCTION("IFS(SUM(ARRAYFORMULA(IF(REGEXMATCH(F3:F45, ""\(509\)""), 1, 0))) = 1, ""Not Available"", SUM(ARRAYFORMULA(IF(REGEXMATCH(F3:F45, ""\(509\)""), 1, 0))) = 0, ""Available"", SUM(ARRAYFORMULA(IF(REGEXMATCH(F3:F45, ""\(509\)""), 1, 0))) &gt;= 2, ""Overlapped"")"),"Not Available")</f>
        <v>Not Available</v>
      </c>
      <c r="G58" s="30"/>
      <c r="H58" s="30" t="str">
        <f>IFERROR(__xludf.DUMMYFUNCTION("IFS(SUM(ARRAYFORMULA(IF(REGEXMATCH(H3:H45, ""\(509\)""), 1, 0))) = 1, ""Not Available"", SUM(ARRAYFORMULA(IF(REGEXMATCH(H3:H45, ""\(509\)""), 1, 0))) = 0, ""Available"", SUM(ARRAYFORMULA(IF(REGEXMATCH(H3:H45, ""\(509\)""), 1, 0))) &gt;= 2, ""Overlapped"")"),"Not Available")</f>
        <v>Not Available</v>
      </c>
      <c r="I58" s="30" t="str">
        <f>IFERROR(__xludf.DUMMYFUNCTION("IFS(SUM(ARRAYFORMULA(IF(REGEXMATCH(I3:I45, ""\(509\)""), 1, 0))) = 1, ""Not Available"", SUM(ARRAYFORMULA(IF(REGEXMATCH(I3:I45, ""\(509\)""), 1, 0))) = 0, ""Available"", SUM(ARRAYFORMULA(IF(REGEXMATCH(I3:I45, ""\(509\)""), 1, 0))) &gt;= 2, ""Overlapped"")"),"Not Available")</f>
        <v>Not Available</v>
      </c>
      <c r="J58" s="30" t="str">
        <f>IFERROR(__xludf.DUMMYFUNCTION("IFS(SUM(ARRAYFORMULA(IF(REGEXMATCH(J3:J45, ""\(509\)""), 1, 0))) = 1, ""Not Available"", SUM(ARRAYFORMULA(IF(REGEXMATCH(J3:J45, ""\(509\)""), 1, 0))) = 0, ""Available"", SUM(ARRAYFORMULA(IF(REGEXMATCH(J3:J45, ""\(509\)""), 1, 0))) &gt;= 2, ""Overlapped"")"),"Available")</f>
        <v>Available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30">
        <v>511.0</v>
      </c>
      <c r="D59" s="30" t="str">
        <f>IFERROR(__xludf.DUMMYFUNCTION("IFS(SUM(ARRAYFORMULA(IF(REGEXMATCH(D3:D45, ""\(511\)""), 1, 0))) = 1, ""Not Available"", SUM(ARRAYFORMULA(IF(REGEXMATCH(D3:D45, ""\(511\)""), 1, 0))) = 0, ""Available"", SUM(ARRAYFORMULA(IF(REGEXMATCH(D3:D45, ""\(511\)""), 1, 0))) &gt;= 2, ""Overlapped"")"),"Not Available")</f>
        <v>Not Available</v>
      </c>
      <c r="E59" s="30" t="str">
        <f>IFERROR(__xludf.DUMMYFUNCTION("IFS(SUM(ARRAYFORMULA(IF(REGEXMATCH(E3:E45, ""\(511\)""), 1, 0))) = 1, ""Not Available"", SUM(ARRAYFORMULA(IF(REGEXMATCH(E3:E45, ""\(511\)""), 1, 0))) = 0, ""Available"", SUM(ARRAYFORMULA(IF(REGEXMATCH(E3:E45, ""\(511\)""), 1, 0))) &gt;= 2, ""Overlapped"")"),"Not Available")</f>
        <v>Not Available</v>
      </c>
      <c r="F59" s="30" t="str">
        <f>IFERROR(__xludf.DUMMYFUNCTION("IFS(SUM(ARRAYFORMULA(IF(REGEXMATCH(F3:F45, ""\(511\)""), 1, 0))) = 1, ""Not Available"", SUM(ARRAYFORMULA(IF(REGEXMATCH(F3:F45, ""\(511\)""), 1, 0))) = 0, ""Available"", SUM(ARRAYFORMULA(IF(REGEXMATCH(F3:F45, ""\(511\)""), 1, 0))) &gt;= 2, ""Overlapped"")"),"Not Available")</f>
        <v>Not Available</v>
      </c>
      <c r="G59" s="30"/>
      <c r="H59" s="30" t="str">
        <f>IFERROR(__xludf.DUMMYFUNCTION("IFS(SUM(ARRAYFORMULA(IF(REGEXMATCH(H3:H45, ""\(511\)""), 1, 0))) = 1, ""Not Available"", SUM(ARRAYFORMULA(IF(REGEXMATCH(H3:H45, ""\(511\)""), 1, 0))) = 0, ""Available"", SUM(ARRAYFORMULA(IF(REGEXMATCH(H3:H45, ""\(511\)""), 1, 0))) &gt;= 2, ""Overlapped"")"),"Not Available")</f>
        <v>Not Available</v>
      </c>
      <c r="I59" s="30" t="str">
        <f>IFERROR(__xludf.DUMMYFUNCTION("IFS(SUM(ARRAYFORMULA(IF(REGEXMATCH(I3:I45, ""\(511\)""), 1, 0))) = 1, ""Not Available"", SUM(ARRAYFORMULA(IF(REGEXMATCH(I3:I45, ""\(511\)""), 1, 0))) = 0, ""Available"", SUM(ARRAYFORMULA(IF(REGEXMATCH(I3:I45, ""\(511\)""), 1, 0))) &gt;= 2, ""Overlapped"")"),"Not Available")</f>
        <v>Not Available</v>
      </c>
      <c r="J59" s="30" t="str">
        <f>IFERROR(__xludf.DUMMYFUNCTION("IFS(SUM(ARRAYFORMULA(IF(REGEXMATCH(J3:J45, ""\(511\)""), 1, 0))) = 1, ""Not Available"", SUM(ARRAYFORMULA(IF(REGEXMATCH(J3:J45, ""\(511\)""), 1, 0))) = 0, ""Available"", SUM(ARRAYFORMULA(IF(REGEXMATCH(J3:J45, ""\(511\)""), 1, 0))) &gt;= 2, ""Overlapped"")"),"Available")</f>
        <v>Available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30">
        <v>512.0</v>
      </c>
      <c r="D60" s="30" t="str">
        <f>IFERROR(__xludf.DUMMYFUNCTION("IFS(SUM(ARRAYFORMULA(IF(REGEXMATCH(D3:D45, ""\(512\)""), 1, 0))) = 1, ""Not Available"", SUM(ARRAYFORMULA(IF(REGEXMATCH(D3:D45, ""\(512\)""), 1, 0))) = 0, ""Available"", SUM(ARRAYFORMULA(IF(REGEXMATCH(D3:D45, ""\(512\)""), 1, 0))) &gt;= 2, ""Overlapped"")"),"Not Available")</f>
        <v>Not Available</v>
      </c>
      <c r="E60" s="30" t="str">
        <f>IFERROR(__xludf.DUMMYFUNCTION("IFS(SUM(ARRAYFORMULA(IF(REGEXMATCH(E3:E45, ""\(512\)""), 1, 0))) = 1, ""Not Available"", SUM(ARRAYFORMULA(IF(REGEXMATCH(E3:E45, ""\(512\)""), 1, 0))) = 0, ""Available"", SUM(ARRAYFORMULA(IF(REGEXMATCH(E3:E45, ""\(512\)""), 1, 0))) &gt;= 2, ""Overlapped"")"),"Not Available")</f>
        <v>Not Available</v>
      </c>
      <c r="F60" s="30" t="str">
        <f>IFERROR(__xludf.DUMMYFUNCTION("IFS(SUM(ARRAYFORMULA(IF(REGEXMATCH(F3:F45, ""\(512\)""), 1, 0))) = 1, ""Not Available"", SUM(ARRAYFORMULA(IF(REGEXMATCH(F3:F45, ""\(512\)""), 1, 0))) = 0, ""Available"", SUM(ARRAYFORMULA(IF(REGEXMATCH(F3:F45, ""\(512\)""), 1, 0))) &gt;= 2, ""Overlapped"")"),"Not Available")</f>
        <v>Not Available</v>
      </c>
      <c r="G60" s="30"/>
      <c r="H60" s="30" t="str">
        <f>IFERROR(__xludf.DUMMYFUNCTION("IFS(SUM(ARRAYFORMULA(IF(REGEXMATCH(H3:H45, ""\(512\)""), 1, 0))) = 1, ""Not Available"", SUM(ARRAYFORMULA(IF(REGEXMATCH(H3:H45, ""\(512\)""), 1, 0))) = 0, ""Available"", SUM(ARRAYFORMULA(IF(REGEXMATCH(H3:H45, ""\(512\)""), 1, 0))) &gt;= 2, ""Overlapped"")"),"Not Available")</f>
        <v>Not Available</v>
      </c>
      <c r="I60" s="30" t="str">
        <f>IFERROR(__xludf.DUMMYFUNCTION("IFS(SUM(ARRAYFORMULA(IF(REGEXMATCH(I3:I45, ""\(512\)""), 1, 0))) = 1, ""Not Available"", SUM(ARRAYFORMULA(IF(REGEXMATCH(I3:I45, ""\(512\)""), 1, 0))) = 0, ""Available"", SUM(ARRAYFORMULA(IF(REGEXMATCH(I3:I45, ""\(512\)""), 1, 0))) &gt;= 2, ""Overlapped"")"),"Not Available")</f>
        <v>Not Available</v>
      </c>
      <c r="J60" s="30" t="str">
        <f>IFERROR(__xludf.DUMMYFUNCTION("IFS(SUM(ARRAYFORMULA(IF(REGEXMATCH(J3:J45, ""\(512\)""), 1, 0))) = 1, ""Not Available"", SUM(ARRAYFORMULA(IF(REGEXMATCH(J3:J45, ""\(512\)""), 1, 0))) = 0, ""Available"", SUM(ARRAYFORMULA(IF(REGEXMATCH(J3:J45, ""\(512\)""), 1, 0))) &gt;= 2, ""Overlapped"")"),"Available")</f>
        <v>Available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30">
        <v>513.0</v>
      </c>
      <c r="D61" s="30" t="str">
        <f>IFERROR(__xludf.DUMMYFUNCTION("IFS(SUM(ARRAYFORMULA(IF(REGEXMATCH(D3:D45, ""\(513\)""), 1, 0))) = 1, ""Not Available"", SUM(ARRAYFORMULA(IF(REGEXMATCH(D3:D45, ""\(513\)""), 1, 0))) = 0, ""Available"", SUM(ARRAYFORMULA(IF(REGEXMATCH(D3:D45, ""\(513\)""), 1, 0))) &gt;= 2, ""Overlapped"")"),"Not Available")</f>
        <v>Not Available</v>
      </c>
      <c r="E61" s="30" t="str">
        <f>IFERROR(__xludf.DUMMYFUNCTION("IFS(SUM(ARRAYFORMULA(IF(REGEXMATCH(E3:E45, ""\(513\)""), 1, 0))) = 1, ""Not Available"", SUM(ARRAYFORMULA(IF(REGEXMATCH(E3:E45, ""\(513\)""), 1, 0))) = 0, ""Available"", SUM(ARRAYFORMULA(IF(REGEXMATCH(E3:E45, ""\(513\)""), 1, 0))) &gt;= 2, ""Overlapped"")"),"Not Available")</f>
        <v>Not Available</v>
      </c>
      <c r="F61" s="30" t="str">
        <f>IFERROR(__xludf.DUMMYFUNCTION("IFS(SUM(ARRAYFORMULA(IF(REGEXMATCH(F3:F45, ""\(513\)""), 1, 0))) = 1, ""Not Available"", SUM(ARRAYFORMULA(IF(REGEXMATCH(F3:F45, ""\(513\)""), 1, 0))) = 0, ""Available"", SUM(ARRAYFORMULA(IF(REGEXMATCH(F3:F45, ""\(513\)""), 1, 0))) &gt;= 2, ""Overlapped"")"),"Not Available")</f>
        <v>Not Available</v>
      </c>
      <c r="G61" s="30"/>
      <c r="H61" s="30" t="str">
        <f>IFERROR(__xludf.DUMMYFUNCTION("IFS(SUM(ARRAYFORMULA(IF(REGEXMATCH(H3:H45, ""\(513\)""), 1, 0))) = 1, ""Not Available"", SUM(ARRAYFORMULA(IF(REGEXMATCH(H3:H45, ""\(513\)""), 1, 0))) = 0, ""Available"", SUM(ARRAYFORMULA(IF(REGEXMATCH(H3:H45, ""\(513\)""), 1, 0))) &gt;= 2, ""Overlapped"")"),"Not Available")</f>
        <v>Not Available</v>
      </c>
      <c r="I61" s="30" t="str">
        <f>IFERROR(__xludf.DUMMYFUNCTION("IFS(SUM(ARRAYFORMULA(IF(REGEXMATCH(I3:I45, ""\(513\)""), 1, 0))) = 1, ""Not Available"", SUM(ARRAYFORMULA(IF(REGEXMATCH(I3:I45, ""\(513\)""), 1, 0))) = 0, ""Available"", SUM(ARRAYFORMULA(IF(REGEXMATCH(I3:I45, ""\(513\)""), 1, 0))) &gt;= 2, ""Overlapped"")"),"Not Available")</f>
        <v>Not Available</v>
      </c>
      <c r="J61" s="30" t="str">
        <f>IFERROR(__xludf.DUMMYFUNCTION("IFS(SUM(ARRAYFORMULA(IF(REGEXMATCH(J3:J45, ""\(513\)""), 1, 0))) = 1, ""Not Available"", SUM(ARRAYFORMULA(IF(REGEXMATCH(J3:J45, ""\(513\)""), 1, 0))) = 0, ""Available"", SUM(ARRAYFORMULA(IF(REGEXMATCH(J3:J45, ""\(513\)""), 1, 0))) &gt;= 2, ""Overlapped"")"),"Available")</f>
        <v>Available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30">
        <v>514.0</v>
      </c>
      <c r="D62" s="30" t="str">
        <f>IFERROR(__xludf.DUMMYFUNCTION("IFS(SUM(ARRAYFORMULA(IF(REGEXMATCH(D3:D45, ""\(514\)""), 1, 0))) = 1, ""Not Available"", SUM(ARRAYFORMULA(IF(REGEXMATCH(D3:D45, ""\(514\)""), 1, 0))) = 0, ""Available"", SUM(ARRAYFORMULA(IF(REGEXMATCH(D3:D45, ""\(514\)""), 1, 0))) &gt;= 2, ""Overlapped"")"),"Not Available")</f>
        <v>Not Available</v>
      </c>
      <c r="E62" s="30" t="str">
        <f>IFERROR(__xludf.DUMMYFUNCTION("IFS(SUM(ARRAYFORMULA(IF(REGEXMATCH(E3:E45, ""\(514\)""), 1, 0))) = 1, ""Not Available"", SUM(ARRAYFORMULA(IF(REGEXMATCH(E3:E45, ""\(514\)""), 1, 0))) = 0, ""Available"", SUM(ARRAYFORMULA(IF(REGEXMATCH(E3:E45, ""\(514\)""), 1, 0))) &gt;= 2, ""Overlapped"")"),"Available")</f>
        <v>Available</v>
      </c>
      <c r="F62" s="30" t="str">
        <f>IFERROR(__xludf.DUMMYFUNCTION("IFS(SUM(ARRAYFORMULA(IF(REGEXMATCH(F3:F45, ""\(514\)""), 1, 0))) = 1, ""Not Available"", SUM(ARRAYFORMULA(IF(REGEXMATCH(F3:F45, ""\(514\)""), 1, 0))) = 0, ""Available"", SUM(ARRAYFORMULA(IF(REGEXMATCH(F3:F45, ""\(514\)""), 1, 0))) &gt;= 2, ""Overlapped"")"),"Not Available")</f>
        <v>Not Available</v>
      </c>
      <c r="G62" s="30"/>
      <c r="H62" s="30" t="str">
        <f>IFERROR(__xludf.DUMMYFUNCTION("IFS(SUM(ARRAYFORMULA(IF(REGEXMATCH(H3:H45, ""\(514\)""), 1, 0))) = 1, ""Not Available"", SUM(ARRAYFORMULA(IF(REGEXMATCH(H3:H45, ""\(514\)""), 1, 0))) = 0, ""Available"", SUM(ARRAYFORMULA(IF(REGEXMATCH(H3:H45, ""\(514\)""), 1, 0))) &gt;= 2, ""Overlapped"")"),"Not Available")</f>
        <v>Not Available</v>
      </c>
      <c r="I62" s="30" t="str">
        <f>IFERROR(__xludf.DUMMYFUNCTION("IFS(SUM(ARRAYFORMULA(IF(REGEXMATCH(I3:I45, ""\(514\)""), 1, 0))) = 1, ""Not Available"", SUM(ARRAYFORMULA(IF(REGEXMATCH(I3:I45, ""\(514\)""), 1, 0))) = 0, ""Available"", SUM(ARRAYFORMULA(IF(REGEXMATCH(I3:I45, ""\(514\)""), 1, 0))) &gt;= 2, ""Overlapped"")"),"Not Available")</f>
        <v>Not Available</v>
      </c>
      <c r="J62" s="30" t="str">
        <f>IFERROR(__xludf.DUMMYFUNCTION("IFS(SUM(ARRAYFORMULA(IF(REGEXMATCH(J3:J45, ""\(514\)""), 1, 0))) = 1, ""Not Available"", SUM(ARRAYFORMULA(IF(REGEXMATCH(J3:J45, ""\(514\)""), 1, 0))) = 0, ""Available"", SUM(ARRAYFORMULA(IF(REGEXMATCH(J3:J45, ""\(514\)""), 1, 0))) &gt;= 2, ""Overlapped"")"),"Available")</f>
        <v>Available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30">
        <v>812.0</v>
      </c>
      <c r="D63" s="59" t="str">
        <f>IFERROR(__xludf.DUMMYFUNCTION("IFS(SUM(ARRAYFORMULA(IF(REGEXMATCH(D3:D45, ""\(812\)""), 1, 0))) = 1, ""Not Available"", SUM(ARRAYFORMULA(IF(REGEXMATCH(D3:D45, ""\(812\)""), 1, 0))) = 0, ""Available"", SUM(ARRAYFORMULA(IF(REGEXMATCH(D3:D45, ""\(812\)""), 1, 0))) &gt;= 2, ""Overlapped"")"),"Not Available")</f>
        <v>Not Available</v>
      </c>
      <c r="E63" s="59" t="str">
        <f>IFERROR(__xludf.DUMMYFUNCTION("IFS(SUM(ARRAYFORMULA(IF(REGEXMATCH(E3:E45, ""\(812\)""), 1, 0))) = 1, ""Not Available"", SUM(ARRAYFORMULA(IF(REGEXMATCH(E3:E45, ""\(812\)""), 1, 0))) = 0, ""Available"", SUM(ARRAYFORMULA(IF(REGEXMATCH(E3:E45, ""\(812\)""), 1, 0))) &gt;= 2, ""Overlapped"")"),"Not Available")</f>
        <v>Not Available</v>
      </c>
      <c r="F63" s="59" t="str">
        <f>IFERROR(__xludf.DUMMYFUNCTION("IFS(SUM(ARRAYFORMULA(IF(REGEXMATCH(F3:F45, ""\(812\)""), 1, 0))) = 1, ""Not Available"", SUM(ARRAYFORMULA(IF(REGEXMATCH(F3:F45, ""\(812\)""), 1, 0))) = 0, ""Available"", SUM(ARRAYFORMULA(IF(REGEXMATCH(F3:F45, ""\(812\)""), 1, 0))) &gt;= 2, ""Overlapped"")"),"Not Available")</f>
        <v>Not Available</v>
      </c>
      <c r="G63" s="59"/>
      <c r="H63" s="59" t="str">
        <f>IFERROR(__xludf.DUMMYFUNCTION("IFS(SUM(ARRAYFORMULA(IF(REGEXMATCH(H3:H45, ""\(812\)""), 1, 0))) = 1, ""Not Available"", SUM(ARRAYFORMULA(IF(REGEXMATCH(H3:H45, ""\(812\)""), 1, 0))) = 0, ""Available"", SUM(ARRAYFORMULA(IF(REGEXMATCH(H3:H45, ""\(812\)""), 1, 0))) &gt;= 2, ""Overlapped"")"),"Available")</f>
        <v>Available</v>
      </c>
      <c r="I63" s="59" t="str">
        <f>IFERROR(__xludf.DUMMYFUNCTION("IFS(SUM(ARRAYFORMULA(IF(REGEXMATCH(I3:I45, ""\(812\)""), 1, 0))) = 1, ""Not Available"", SUM(ARRAYFORMULA(IF(REGEXMATCH(I3:I45, ""\(812\)""), 1, 0))) = 0, ""Available"", SUM(ARRAYFORMULA(IF(REGEXMATCH(I3:I45, ""\(812\)""), 1, 0))) &gt;= 2, ""Overlapped"")"),"Not Available")</f>
        <v>Not Available</v>
      </c>
      <c r="J63" s="59" t="str">
        <f>IFERROR(__xludf.DUMMYFUNCTION("IFS(SUM(ARRAYFORMULA(IF(REGEXMATCH(J3:J45, ""\(812\)""), 1, 0))) = 1, ""Not Available"", SUM(ARRAYFORMULA(IF(REGEXMATCH(J3:J45, ""\(812\)""), 1, 0))) = 0, ""Available"", SUM(ARRAYFORMULA(IF(REGEXMATCH(J3:J45, ""\(812\)""), 1, 0))) &gt;= 2, ""Overlapped"")"),"Available")</f>
        <v>Available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30">
        <v>814.0</v>
      </c>
      <c r="D64" s="59" t="str">
        <f>IFERROR(__xludf.DUMMYFUNCTION("IFS(SUM(ARRAYFORMULA(IF(REGEXMATCH(D3:D45, ""\(814\)""), 1, 0))) = 1, ""Not Available"", SUM(ARRAYFORMULA(IF(REGEXMATCH(D3:D45, ""\(814\)""), 1, 0))) = 0, ""Available"", SUM(ARRAYFORMULA(IF(REGEXMATCH(D3:D45, ""\(814\)""), 1, 0))) &gt;= 2, ""Overlapped"")"),"Not Available")</f>
        <v>Not Available</v>
      </c>
      <c r="E64" s="59" t="str">
        <f>IFERROR(__xludf.DUMMYFUNCTION("IFS(SUM(ARRAYFORMULA(IF(REGEXMATCH(E3:E45, ""\(814\)""), 1, 0))) = 1, ""Not Available"", SUM(ARRAYFORMULA(IF(REGEXMATCH(E3:E45, ""\(814\)""), 1, 0))) = 0, ""Available"", SUM(ARRAYFORMULA(IF(REGEXMATCH(E3:E45, ""\(814\)""), 1, 0))) &gt;= 2, ""Overlapped"")"),"Not Available")</f>
        <v>Not Available</v>
      </c>
      <c r="F64" s="59" t="str">
        <f>IFERROR(__xludf.DUMMYFUNCTION("IFS(SUM(ARRAYFORMULA(IF(REGEXMATCH(F3:F45, ""\(814\)""), 1, 0))) = 1, ""Not Available"", SUM(ARRAYFORMULA(IF(REGEXMATCH(F3:F45, ""\(814\)""), 1, 0))) = 0, ""Available"", SUM(ARRAYFORMULA(IF(REGEXMATCH(F3:F45, ""\(814\)""), 1, 0))) &gt;= 2, ""Overlapped"")"),"Not Available")</f>
        <v>Not Available</v>
      </c>
      <c r="G64" s="59"/>
      <c r="H64" s="59" t="str">
        <f>IFERROR(__xludf.DUMMYFUNCTION("IFS(SUM(ARRAYFORMULA(IF(REGEXMATCH(H3:H45, ""\(814\)""), 1, 0))) = 1, ""Not Available"", SUM(ARRAYFORMULA(IF(REGEXMATCH(H3:H45, ""\(814\)""), 1, 0))) = 0, ""Available"", SUM(ARRAYFORMULA(IF(REGEXMATCH(H3:H45, ""\(814\)""), 1, 0))) &gt;= 2, ""Overlapped"")"),"Not Available")</f>
        <v>Not Available</v>
      </c>
      <c r="I64" s="59" t="str">
        <f>IFERROR(__xludf.DUMMYFUNCTION("IFS(SUM(ARRAYFORMULA(IF(REGEXMATCH(I3:I45, ""\(814\)""), 1, 0))) = 1, ""Not Available"", SUM(ARRAYFORMULA(IF(REGEXMATCH(I3:I45, ""\(814\)""), 1, 0))) = 0, ""Available"", SUM(ARRAYFORMULA(IF(REGEXMATCH(I3:I45, ""\(814\)""), 1, 0))) &gt;= 2, ""Overlapped"")"),"Not Available")</f>
        <v>Not Available</v>
      </c>
      <c r="J64" s="59" t="str">
        <f>IFERROR(__xludf.DUMMYFUNCTION("IFS(SUM(ARRAYFORMULA(IF(REGEXMATCH(J3:J45, ""\(814\)""), 1, 0))) = 1, ""Not Available"", SUM(ARRAYFORMULA(IF(REGEXMATCH(J3:J45, ""\(814\)""), 1, 0))) = 0, ""Available"", SUM(ARRAYFORMULA(IF(REGEXMATCH(J3:J45, ""\(814\)""), 1, 0))) &gt;= 2, ""Overlapped"")"),"Available")</f>
        <v>Available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27">
        <v>1011.0</v>
      </c>
      <c r="D65" s="30" t="str">
        <f>IFERROR(__xludf.DUMMYFUNCTION("IFS(SUM(ARRAYFORMULA(IF(REGEXMATCH(D3:D45, ""\(1011\)""), 1, 0))) = 1, ""Not Available"", SUM(ARRAYFORMULA(IF(REGEXMATCH(D3:D45, ""\(1011\)""), 1, 0))) = 0, ""Available"", SUM(ARRAYFORMULA(IF(REGEXMATCH(D3:D45, ""\(1011\)""), 1, 0))) &gt;= 2, ""Overlapped"")"),"Not Available")</f>
        <v>Not Available</v>
      </c>
      <c r="E65" s="30" t="str">
        <f>IFERROR(__xludf.DUMMYFUNCTION("IFS(SUM(ARRAYFORMULA(IF(REGEXMATCH(E3:E45, ""\(1011\)""), 1, 0))) = 1, ""Not Available"", SUM(ARRAYFORMULA(IF(REGEXMATCH(E3:E45, ""\(1011\)""), 1, 0))) = 0, ""Available"", SUM(ARRAYFORMULA(IF(REGEXMATCH(E3:E45, ""\(1011\)""), 1, 0))) &gt;= 2, ""Overlapped"")"),"Not Available")</f>
        <v>Not Available</v>
      </c>
      <c r="F65" s="30" t="str">
        <f>IFERROR(__xludf.DUMMYFUNCTION("IFS(SUM(ARRAYFORMULA(IF(REGEXMATCH(F3:F45, ""\(1011\)""), 1, 0))) = 1, ""Not Available"", SUM(ARRAYFORMULA(IF(REGEXMATCH(F3:F45, ""\(1011\)""), 1, 0))) = 0, ""Available"", SUM(ARRAYFORMULA(IF(REGEXMATCH(F3:F45, ""\(1011\)""), 1, 0))) &gt;= 2, ""Overlapped"")"),"Not Available")</f>
        <v>Not Available</v>
      </c>
      <c r="G65" s="30"/>
      <c r="H65" s="30" t="str">
        <f>IFERROR(__xludf.DUMMYFUNCTION("IFS(SUM(ARRAYFORMULA(IF(REGEXMATCH(H3:H45, ""\(1011\)""), 1, 0))) = 1, ""Not Available"", SUM(ARRAYFORMULA(IF(REGEXMATCH(H3:H45, ""\(1011\)""), 1, 0))) = 0, ""Available"", SUM(ARRAYFORMULA(IF(REGEXMATCH(H3:H45, ""\(1011\)""), 1, 0))) &gt;= 2, ""Overlapped"")"),"Not Available")</f>
        <v>Not Available</v>
      </c>
      <c r="I65" s="30" t="str">
        <f>IFERROR(__xludf.DUMMYFUNCTION("IFS(SUM(ARRAYFORMULA(IF(REGEXMATCH(I3:I45, ""\(1011\)""), 1, 0))) = 1, ""Not Available"", SUM(ARRAYFORMULA(IF(REGEXMATCH(I3:I45, ""\(1011\)""), 1, 0))) = 0, ""Available"", SUM(ARRAYFORMULA(IF(REGEXMATCH(I3:I45, ""\(1011\)""), 1, 0))) &gt;= 2, ""Overlapped"")"),"Available")</f>
        <v>Available</v>
      </c>
      <c r="J65" s="30" t="str">
        <f>IFERROR(__xludf.DUMMYFUNCTION("IFS(SUM(ARRAYFORMULA(IF(REGEXMATCH(J3:J45, ""\(1011\)""), 1, 0))) = 1, ""Not Available"", SUM(ARRAYFORMULA(IF(REGEXMATCH(J3:J45, ""\(1011\)""), 1, 0))) = 0, ""Available"", SUM(ARRAYFORMULA(IF(REGEXMATCH(J3:J45, ""\(1011\)""), 1, 0))) &gt;= 2, ""Overlapped"")"),"Available")</f>
        <v>Available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27">
        <v>1012.0</v>
      </c>
      <c r="D66" s="30" t="str">
        <f>IFERROR(__xludf.DUMMYFUNCTION("IFS(SUM(ARRAYFORMULA(IF(REGEXMATCH(D3:D45, ""\(1012\)""), 1, 0))) = 1, ""Not Available"", SUM(ARRAYFORMULA(IF(REGEXMATCH(D3:D45, ""\(1012\)""), 1, 0))) = 0, ""Available"", SUM(ARRAYFORMULA(IF(REGEXMATCH(D3:D45, ""\(1012\)""), 1, 0))) &gt;= 2, ""Overlapped"")"),"Available")</f>
        <v>Available</v>
      </c>
      <c r="E66" s="30" t="str">
        <f>IFERROR(__xludf.DUMMYFUNCTION("IFS(SUM(ARRAYFORMULA(IF(REGEXMATCH(E3:E45, ""\(1012\)""), 1, 0))) = 1, ""Not Available"", SUM(ARRAYFORMULA(IF(REGEXMATCH(E3:E45, ""\(1012\)""), 1, 0))) = 0, ""Available"", SUM(ARRAYFORMULA(IF(REGEXMATCH(E3:E45, ""\(1012\)""), 1, 0))) &gt;= 2, ""Overlapped"")"),"Overlapped")</f>
        <v>Overlapped</v>
      </c>
      <c r="F66" s="30" t="str">
        <f>IFERROR(__xludf.DUMMYFUNCTION("IFS(SUM(ARRAYFORMULA(IF(REGEXMATCH(F3:F45, ""\(1012\)""), 1, 0))) = 1, ""Not Available"", SUM(ARRAYFORMULA(IF(REGEXMATCH(F3:F45, ""\(1012\)""), 1, 0))) = 0, ""Available"", SUM(ARRAYFORMULA(IF(REGEXMATCH(F3:F45, ""\(1012\)""), 1, 0))) &gt;= 2, ""Overlapped"")"),"Not Available")</f>
        <v>Not Available</v>
      </c>
      <c r="G66" s="30"/>
      <c r="H66" s="30" t="str">
        <f>IFERROR(__xludf.DUMMYFUNCTION("IFS(SUM(ARRAYFORMULA(IF(REGEXMATCH(H3:H45, ""\(1012\)""), 1, 0))) = 1, ""Not Available"", SUM(ARRAYFORMULA(IF(REGEXMATCH(H3:H45, ""\(1012\)""), 1, 0))) = 0, ""Available"", SUM(ARRAYFORMULA(IF(REGEXMATCH(H3:H45, ""\(1012\)""), 1, 0))) &gt;= 2, ""Overlapped"")"),"Not Available")</f>
        <v>Not Available</v>
      </c>
      <c r="I66" s="30" t="str">
        <f>IFERROR(__xludf.DUMMYFUNCTION("IFS(SUM(ARRAYFORMULA(IF(REGEXMATCH(I3:I45, ""\(1012\)""), 1, 0))) = 1, ""Not Available"", SUM(ARRAYFORMULA(IF(REGEXMATCH(I3:I45, ""\(1012\)""), 1, 0))) = 0, ""Available"", SUM(ARRAYFORMULA(IF(REGEXMATCH(I3:I45, ""\(1012\)""), 1, 0))) &gt;= 2, ""Overlapped"")"),"Not Available")</f>
        <v>Not Available</v>
      </c>
      <c r="J66" s="30" t="str">
        <f>IFERROR(__xludf.DUMMYFUNCTION("IFS(SUM(ARRAYFORMULA(IF(REGEXMATCH(J3:J45, ""\(1012\)""), 1, 0))) = 1, ""Not Available"", SUM(ARRAYFORMULA(IF(REGEXMATCH(J3:J45, ""\(1012\)""), 1, 0))) = 0, ""Available"", SUM(ARRAYFORMULA(IF(REGEXMATCH(J3:J45, ""\(1012\)""), 1, 0))) &gt;= 2, ""Overlapped"")"),"Available")</f>
        <v>Available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27">
        <v>1013.0</v>
      </c>
      <c r="D67" s="30" t="str">
        <f>IFERROR(__xludf.DUMMYFUNCTION("IFS(SUM(ARRAYFORMULA(IF(REGEXMATCH(D3:D45, ""\(1013\)""), 1, 0))) = 1, ""Not Available"", SUM(ARRAYFORMULA(IF(REGEXMATCH(D3:D45, ""\(1013\)""), 1, 0))) = 0, ""Available"", SUM(ARRAYFORMULA(IF(REGEXMATCH(D3:D45, ""\(1013\)""), 1, 0))) &gt;= 2, ""Overlapped"")"),"Available")</f>
        <v>Available</v>
      </c>
      <c r="E67" s="30" t="str">
        <f>IFERROR(__xludf.DUMMYFUNCTION("IFS(SUM(ARRAYFORMULA(IF(REGEXMATCH(E3:E45, ""\(1013\)""), 1, 0))) = 1, ""Not Available"", SUM(ARRAYFORMULA(IF(REGEXMATCH(E3:E45, ""\(1013\)""), 1, 0))) = 0, ""Available"", SUM(ARRAYFORMULA(IF(REGEXMATCH(E3:E45, ""\(1013\)""), 1, 0))) &gt;= 2, ""Overlapped"")"),"Not Available")</f>
        <v>Not Available</v>
      </c>
      <c r="F67" s="30" t="str">
        <f>IFERROR(__xludf.DUMMYFUNCTION("IFS(SUM(ARRAYFORMULA(IF(REGEXMATCH(F3:F45, ""\(1013\)""), 1, 0))) = 1, ""Not Available"", SUM(ARRAYFORMULA(IF(REGEXMATCH(F3:F45, ""\(1013\)""), 1, 0))) = 0, ""Available"", SUM(ARRAYFORMULA(IF(REGEXMATCH(F3:F45, ""\(1013\)""), 1, 0))) &gt;= 2, ""Overlapped"")"),"Not Available")</f>
        <v>Not Available</v>
      </c>
      <c r="G67" s="30"/>
      <c r="H67" s="30" t="str">
        <f>IFERROR(__xludf.DUMMYFUNCTION("IFS(SUM(ARRAYFORMULA(IF(REGEXMATCH(H3:H45, ""\(1013\)""), 1, 0))) = 1, ""Not Available"", SUM(ARRAYFORMULA(IF(REGEXMATCH(H3:H45, ""\(1013\)""), 1, 0))) = 0, ""Available"", SUM(ARRAYFORMULA(IF(REGEXMATCH(H3:H45, ""\(1013\)""), 1, 0))) &gt;= 2, ""Overlapped"")"),"Not Available")</f>
        <v>Not Available</v>
      </c>
      <c r="I67" s="30" t="str">
        <f>IFERROR(__xludf.DUMMYFUNCTION("IFS(SUM(ARRAYFORMULA(IF(REGEXMATCH(I3:I45, ""\(1013\)""), 1, 0))) = 1, ""Not Available"", SUM(ARRAYFORMULA(IF(REGEXMATCH(I3:I45, ""\(1013\)""), 1, 0))) = 0, ""Available"", SUM(ARRAYFORMULA(IF(REGEXMATCH(I3:I45, ""\(1013\)""), 1, 0))) &gt;= 2, ""Overlapped"")"),"Not Available")</f>
        <v>Not Available</v>
      </c>
      <c r="J67" s="30" t="str">
        <f>IFERROR(__xludf.DUMMYFUNCTION("IFS(SUM(ARRAYFORMULA(IF(REGEXMATCH(J3:J45, ""\(1013\)""), 1, 0))) = 1, ""Not Available"", SUM(ARRAYFORMULA(IF(REGEXMATCH(J3:J45, ""\(1013\)""), 1, 0))) = 0, ""Available"", SUM(ARRAYFORMULA(IF(REGEXMATCH(J3:J45, ""\(1013\)""), 1, 0))) &gt;= 2, ""Overlapped"")"),"Available")</f>
        <v>Available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30" t="s">
        <v>154</v>
      </c>
      <c r="D68" s="30" t="str">
        <f>IFERROR(__xludf.DUMMYFUNCTION("IFS(SUM(ARRAYFORMULA(IF(REGEXMATCH(D3:D45, ""\(NL\)""), 1, 0))) = 1, ""Not Available"", SUM(ARRAYFORMULA(IF(REGEXMATCH(D3:D45, ""\(NL\)""), 1, 0))) = 0, ""Available"", SUM(ARRAYFORMULA(IF(REGEXMATCH(D3:D45, ""\(NL\)""), 1, 0))) &gt;= 2, ""Overlapped"")"),"Available")</f>
        <v>Available</v>
      </c>
      <c r="E68" s="30" t="str">
        <f>IFERROR(__xludf.DUMMYFUNCTION("IFS(SUM(ARRAYFORMULA(IF(REGEXMATCH(E3:E45, ""\(NL\)""), 1, 0))) = 1, ""Not Available"", SUM(ARRAYFORMULA(IF(REGEXMATCH(E3:E45, ""\(NL\)""), 1, 0))) = 0, ""Available"", SUM(ARRAYFORMULA(IF(REGEXMATCH(E3:E45, ""\(NL\)""), 1, 0))) &gt;= 2, ""Overlapped"")"),"Not Available")</f>
        <v>Not Available</v>
      </c>
      <c r="F68" s="30" t="str">
        <f>IFERROR(__xludf.DUMMYFUNCTION("IFS(SUM(ARRAYFORMULA(IF(REGEXMATCH(F3:F45, ""\(NL\)""), 1, 0))) = 1, ""Not Available"", SUM(ARRAYFORMULA(IF(REGEXMATCH(F3:F45, ""\(NL\)""), 1, 0))) = 0, ""Available"", SUM(ARRAYFORMULA(IF(REGEXMATCH(F3:F45, ""\(NL\)""), 1, 0))) &gt;= 2, ""Overlapped"")"),"Not Available")</f>
        <v>Not Available</v>
      </c>
      <c r="G68" s="30"/>
      <c r="H68" s="30" t="str">
        <f>IFERROR(__xludf.DUMMYFUNCTION("IFS(SUM(ARRAYFORMULA(IF(REGEXMATCH(H3:H45, ""\(NL\)""), 1, 0))) = 1, ""Not Available"", SUM(ARRAYFORMULA(IF(REGEXMATCH(H3:H45, ""\(NL\)""), 1, 0))) = 0, ""Available"", SUM(ARRAYFORMULA(IF(REGEXMATCH(H3:H45, ""\(NL\)""), 1, 0))) &gt;= 2, ""Overlapped"")"),"Available")</f>
        <v>Available</v>
      </c>
      <c r="I68" s="30" t="str">
        <f>IFERROR(__xludf.DUMMYFUNCTION("IFS(SUM(ARRAYFORMULA(IF(REGEXMATCH(I3:I45, ""\(NL\)""), 1, 0))) = 1, ""Not Available"", SUM(ARRAYFORMULA(IF(REGEXMATCH(I3:I45, ""\(NL\)""), 1, 0))) = 0, ""Available"", SUM(ARRAYFORMULA(IF(REGEXMATCH(I3:I45, ""\(NL\)""), 1, 0))) &gt;= 2, ""Overlapped"")"),"Not Available")</f>
        <v>Not Available</v>
      </c>
      <c r="J68" s="30" t="str">
        <f>IFERROR(__xludf.DUMMYFUNCTION("IFS(SUM(ARRAYFORMULA(IF(REGEXMATCH(J3:J45, ""\(NL\)""), 1, 0))) = 1, ""Not Available"", SUM(ARRAYFORMULA(IF(REGEXMATCH(J3:J45, ""\(NL\)""), 1, 0))) = 0, ""Available"", SUM(ARRAYFORMULA(IF(REGEXMATCH(J3:J45, ""\(NL\)""), 1, 0))) &gt;= 2, ""Overlapped"")"),"Available")</f>
        <v>Available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30" t="s">
        <v>155</v>
      </c>
      <c r="D69" s="59" t="str">
        <f>IFERROR(__xludf.DUMMYFUNCTION("IFS(SUM(ARRAYFORMULA(IF(REGEXMATCH(D3:D45, ""\(SEL\)""), 1, 0))) = 1, ""Not Available"", SUM(ARRAYFORMULA(IF(REGEXMATCH(D3:D45, ""\(SEL\)""), 1, 0))) = 0, ""Available"", SUM(ARRAYFORMULA(IF(REGEXMATCH(D3:D45, ""\(SEL\)""), 1, 0))) &gt;= 2, ""Overlapped"")"),"Available")</f>
        <v>Available</v>
      </c>
      <c r="E69" s="59" t="str">
        <f>IFERROR(__xludf.DUMMYFUNCTION("IFS(SUM(ARRAYFORMULA(IF(REGEXMATCH(E3:E45, ""\(SEL\)""), 1, 0))) = 1, ""Not Available"", SUM(ARRAYFORMULA(IF(REGEXMATCH(E3:E45, ""\(SEL\)""), 1, 0))) = 0, ""Available"", SUM(ARRAYFORMULA(IF(REGEXMATCH(E3:E45, ""\(SEL\)""), 1, 0))) &gt;= 2, ""Overlapped"")"),"Not Available")</f>
        <v>Not Available</v>
      </c>
      <c r="F69" s="59" t="str">
        <f>IFERROR(__xludf.DUMMYFUNCTION("IFS(SUM(ARRAYFORMULA(IF(REGEXMATCH(F3:F45, ""\(SEL\)""), 1, 0))) = 1, ""Not Available"", SUM(ARRAYFORMULA(IF(REGEXMATCH(F3:F45, ""\(SEL\)""), 1, 0))) = 0, ""Available"", SUM(ARRAYFORMULA(IF(REGEXMATCH(F3:F45, ""\(SEL\)""), 1, 0))) &gt;= 2, ""Overlapped"")"),"Not Available")</f>
        <v>Not Available</v>
      </c>
      <c r="G69" s="59"/>
      <c r="H69" s="59" t="str">
        <f>IFERROR(__xludf.DUMMYFUNCTION("IFS(SUM(ARRAYFORMULA(IF(REGEXMATCH(H3:H45, ""\(SEL\)""), 1, 0))) = 1, ""Not Available"", SUM(ARRAYFORMULA(IF(REGEXMATCH(H3:H45, ""\(SEL\)""), 1, 0))) = 0, ""Available"", SUM(ARRAYFORMULA(IF(REGEXMATCH(H3:H45, ""\(SEL\)""), 1, 0))) &gt;= 2, ""Overlapped"")"),"Not Available")</f>
        <v>Not Available</v>
      </c>
      <c r="I69" s="59" t="str">
        <f>IFERROR(__xludf.DUMMYFUNCTION("IFS(SUM(ARRAYFORMULA(IF(REGEXMATCH(I3:I45, ""\(SEL\)""), 1, 0))) = 1, ""Not Available"", SUM(ARRAYFORMULA(IF(REGEXMATCH(I3:I45, ""\(SEL\)""), 1, 0))) = 0, ""Available"", SUM(ARRAYFORMULA(IF(REGEXMATCH(I3:I45, ""\(SEL\)""), 1, 0))) &gt;= 2, ""Overlapped"")"),"Available")</f>
        <v>Available</v>
      </c>
      <c r="J69" s="59" t="str">
        <f>IFERROR(__xludf.DUMMYFUNCTION("IFS(SUM(ARRAYFORMULA(IF(REGEXMATCH(J3:J45, ""\(SEL\)""), 1, 0))) = 1, ""Not Available"", SUM(ARRAYFORMULA(IF(REGEXMATCH(J3:J45, ""\(SEL\)""), 1, 0))) = 0, ""Available"", SUM(ARRAYFORMULA(IF(REGEXMATCH(J3:J45, ""\(SEL\)""), 1, 0))) &gt;= 2, ""Overlapped"")"),"Available")</f>
        <v>Available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30" t="s">
        <v>156</v>
      </c>
      <c r="D70" s="30" t="str">
        <f>IFERROR(__xludf.DUMMYFUNCTION("IFS(SUM(ARRAYFORMULA(IF(REGEXMATCH(D3:D45, ""\(BCL\)""), 1, 0))) = 1, ""Not Available"", SUM(ARRAYFORMULA(IF(REGEXMATCH(D3:D45, ""\(BCL\)""), 1, 0))) = 0, ""Available"", SUM(ARRAYFORMULA(IF(REGEXMATCH(D3:D45, ""\(BCL\)""), 1, 0))) &gt;= 2, ""Overlapped"")"),"Not Available")</f>
        <v>Not Available</v>
      </c>
      <c r="E70" s="30" t="str">
        <f>IFERROR(__xludf.DUMMYFUNCTION("IFS(SUM(ARRAYFORMULA(IF(REGEXMATCH(E3:E45, ""\(BCL\)""), 1, 0))) = 1, ""Not Available"", SUM(ARRAYFORMULA(IF(REGEXMATCH(E3:E45, ""\(BCL\)""), 1, 0))) = 0, ""Available"", SUM(ARRAYFORMULA(IF(REGEXMATCH(E3:E45, ""\(BCL\)""), 1, 0))) &gt;= 2, ""Overlapped"")"),"Available")</f>
        <v>Available</v>
      </c>
      <c r="F70" s="30" t="str">
        <f>IFERROR(__xludf.DUMMYFUNCTION("IFS(SUM(ARRAYFORMULA(IF(REGEXMATCH(F3:F45, ""\(BCL\)""), 1, 0))) = 1, ""Not Available"", SUM(ARRAYFORMULA(IF(REGEXMATCH(F3:F45, ""\(BCL\)""), 1, 0))) = 0, ""Available"", SUM(ARRAYFORMULA(IF(REGEXMATCH(F3:F45, ""\(BCL\)""), 1, 0))) &gt;= 2, ""Overlapped"")"),"Not Available")</f>
        <v>Not Available</v>
      </c>
      <c r="G70" s="30"/>
      <c r="H70" s="30" t="str">
        <f>IFERROR(__xludf.DUMMYFUNCTION("IFS(SUM(ARRAYFORMULA(IF(REGEXMATCH(H3:H45, ""\(BCL\)""), 1, 0))) = 1, ""Not Available"", SUM(ARRAYFORMULA(IF(REGEXMATCH(H3:H45, ""\(BCL\)""), 1, 0))) = 0, ""Available"", SUM(ARRAYFORMULA(IF(REGEXMATCH(H3:H45, ""\(BCL\)""), 1, 0))) &gt;= 2, ""Overlapped"")"),"Not Available")</f>
        <v>Not Available</v>
      </c>
      <c r="I70" s="30" t="str">
        <f>IFERROR(__xludf.DUMMYFUNCTION("IFS(SUM(ARRAYFORMULA(IF(REGEXMATCH(I3:I45, ""\(BCL\)""), 1, 0))) = 1, ""Not Available"", SUM(ARRAYFORMULA(IF(REGEXMATCH(I3:I45, ""\(BCL\)""), 1, 0))) = 0, ""Available"", SUM(ARRAYFORMULA(IF(REGEXMATCH(I3:I45, ""\(BCL\)""), 1, 0))) &gt;= 2, ""Overlapped"")"),"Available")</f>
        <v>Available</v>
      </c>
      <c r="J70" s="30" t="str">
        <f>IFERROR(__xludf.DUMMYFUNCTION("IFS(SUM(ARRAYFORMULA(IF(REGEXMATCH(J3:J45, ""\(BCL\)""), 1, 0))) = 1, ""Not Available"", SUM(ARRAYFORMULA(IF(REGEXMATCH(J3:J45, ""\(BCL\)""), 1, 0))) = 0, ""Available"", SUM(ARRAYFORMULA(IF(REGEXMATCH(J3:J45, ""\(BCL\)""), 1, 0))) &gt;= 2, ""Overlapped"")"),"Available")</f>
        <v>Available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30" t="s">
        <v>157</v>
      </c>
      <c r="D71" s="30" t="str">
        <f>IFERROR(__xludf.DUMMYFUNCTION("IFS(SUM(ARRAYFORMULA(IF(REGEXMATCH(D3:D45, ""\(DMSL\)""), 1, 0))) = 1, ""Not Available"", SUM(ARRAYFORMULA(IF(REGEXMATCH(D3:D45, ""\(DMSL\)""), 1, 0))) = 0, ""Available"", SUM(ARRAYFORMULA(IF(REGEXMATCH(D3:D45, ""\(DMSL\)""), 1, 0))) &gt;= 2, ""Overlapped"")"),"Not Available")</f>
        <v>Not Available</v>
      </c>
      <c r="E71" s="30" t="str">
        <f>IFERROR(__xludf.DUMMYFUNCTION("IFS(SUM(ARRAYFORMULA(IF(REGEXMATCH(E3:E45, ""\(DMSL\)""), 1, 0))) = 1, ""Not Available"", SUM(ARRAYFORMULA(IF(REGEXMATCH(E3:E45, ""\(DMSL\)""), 1, 0))) = 0, ""Available"", SUM(ARRAYFORMULA(IF(REGEXMATCH(E3:E45, ""\(DMSL\)""), 1, 0))) &gt;= 2, ""Overlapped"")"),"Available")</f>
        <v>Available</v>
      </c>
      <c r="F71" s="30" t="str">
        <f>IFERROR(__xludf.DUMMYFUNCTION("IFS(SUM(ARRAYFORMULA(IF(REGEXMATCH(F3:F45, ""\(DMSL\)""), 1, 0))) = 1, ""Not Available"", SUM(ARRAYFORMULA(IF(REGEXMATCH(F3:F45, ""\(DMSL\)""), 1, 0))) = 0, ""Available"", SUM(ARRAYFORMULA(IF(REGEXMATCH(F3:F45, ""\(DMSL\)""), 1, 0))) &gt;= 2, ""Overlapped"")"),"Not Available")</f>
        <v>Not Available</v>
      </c>
      <c r="G71" s="30"/>
      <c r="H71" s="30" t="str">
        <f>IFERROR(__xludf.DUMMYFUNCTION("IFS(SUM(ARRAYFORMULA(IF(REGEXMATCH(H3:H45, ""\(DMSL\)""), 1, 0))) = 1, ""Not Available"", SUM(ARRAYFORMULA(IF(REGEXMATCH(H3:H45, ""\(DMSL\)""), 1, 0))) = 0, ""Available"", SUM(ARRAYFORMULA(IF(REGEXMATCH(H3:H45, ""\(DMSL\)""), 1, 0))) &gt;= 2, ""Overlapped"")"),"Not Available")</f>
        <v>Not Available</v>
      </c>
      <c r="I71" s="30" t="str">
        <f>IFERROR(__xludf.DUMMYFUNCTION("IFS(SUM(ARRAYFORMULA(IF(REGEXMATCH(I3:I45, ""\(DMSL\)""), 1, 0))) = 1, ""Not Available"", SUM(ARRAYFORMULA(IF(REGEXMATCH(I3:I45, ""\(DMSL\)""), 1, 0))) = 0, ""Available"", SUM(ARRAYFORMULA(IF(REGEXMATCH(I3:I45, ""\(DMSL\)""), 1, 0))) &gt;= 2, ""Overlapped"")"),"Available")</f>
        <v>Available</v>
      </c>
      <c r="J71" s="30" t="str">
        <f>IFERROR(__xludf.DUMMYFUNCTION("IFS(SUM(ARRAYFORMULA(IF(REGEXMATCH(J3:J45, ""\(DMSL\)""), 1, 0))) = 1, ""Not Available"", SUM(ARRAYFORMULA(IF(REGEXMATCH(J3:J45, ""\(DMSL\)""), 1, 0))) = 0, ""Available"", SUM(ARRAYFORMULA(IF(REGEXMATCH(J3:J45, ""\(DMSL\)""), 1, 0))) &gt;= 2, ""Overlapped"")"),"Available")</f>
        <v>Available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30" t="s">
        <v>158</v>
      </c>
      <c r="D72" s="59" t="str">
        <f>IFERROR(__xludf.DUMMYFUNCTION("IFS(SUM(ARRAYFORMULA(IF(REGEXMATCH(D3:D45, ""\(ADSL\)""), 1, 0))) = 1, ""Not Available"", SUM(ARRAYFORMULA(IF(REGEXMATCH(D3:D45, ""\(ADSL\)""), 1, 0))) = 0, ""Available"", SUM(ARRAYFORMULA(IF(REGEXMATCH(D3:D45, ""\(ADSL\)""), 1, 0))) &gt;= 2, ""Overlapped"")"),"Not Available")</f>
        <v>Not Available</v>
      </c>
      <c r="E72" s="59" t="str">
        <f>IFERROR(__xludf.DUMMYFUNCTION("IFS(SUM(ARRAYFORMULA(IF(REGEXMATCH(E3:E45, ""\(ADSL\)""), 1, 0))) = 1, ""Not Available"", SUM(ARRAYFORMULA(IF(REGEXMATCH(E3:E45, ""\(ADSL\)""), 1, 0))) = 0, ""Available"", SUM(ARRAYFORMULA(IF(REGEXMATCH(E3:E45, ""\(ADSL\)""), 1, 0))) &gt;= 2, ""Overlapped"")"),"Available")</f>
        <v>Available</v>
      </c>
      <c r="F72" s="59" t="str">
        <f>IFERROR(__xludf.DUMMYFUNCTION("IFS(SUM(ARRAYFORMULA(IF(REGEXMATCH(F3:F45, ""\(ADSL\)""), 1, 0))) = 1, ""Not Available"", SUM(ARRAYFORMULA(IF(REGEXMATCH(F3:F45, ""\(ADSL\)""), 1, 0))) = 0, ""Available"", SUM(ARRAYFORMULA(IF(REGEXMATCH(F3:F45, ""\(ADSL\)""), 1, 0))) &gt;= 2, ""Overlapped"")"),"Not Available")</f>
        <v>Not Available</v>
      </c>
      <c r="G72" s="59"/>
      <c r="H72" s="59" t="str">
        <f>IFERROR(__xludf.DUMMYFUNCTION("IFS(SUM(ARRAYFORMULA(IF(REGEXMATCH(H3:H45, ""\(ADSL\)""), 1, 0))) = 1, ""Not Available"", SUM(ARRAYFORMULA(IF(REGEXMATCH(H3:H45, ""\(ADSL\)""), 1, 0))) = 0, ""Available"", SUM(ARRAYFORMULA(IF(REGEXMATCH(H3:H45, ""\(ADSL\)""), 1, 0))) &gt;= 2, ""Overlapped"")"),"Not Available")</f>
        <v>Not Available</v>
      </c>
      <c r="I72" s="59" t="str">
        <f>IFERROR(__xludf.DUMMYFUNCTION("IFS(SUM(ARRAYFORMULA(IF(REGEXMATCH(I3:I45, ""\(ADSL\)""), 1, 0))) = 1, ""Not Available"", SUM(ARRAYFORMULA(IF(REGEXMATCH(I3:I45, ""\(ADSL\)""), 1, 0))) = 0, ""Available"", SUM(ARRAYFORMULA(IF(REGEXMATCH(I3:I45, ""\(ADSL\)""), 1, 0))) &gt;= 2, ""Overlapped"")"),"Available")</f>
        <v>Available</v>
      </c>
      <c r="J72" s="59" t="str">
        <f>IFERROR(__xludf.DUMMYFUNCTION("IFS(SUM(ARRAYFORMULA(IF(REGEXMATCH(J3:J45, ""\(ADSL\)""), 1, 0))) = 1, ""Not Available"", SUM(ARRAYFORMULA(IF(REGEXMATCH(J3:J45, ""\(ADSL\)""), 1, 0))) = 0, ""Available"", SUM(ARRAYFORMULA(IF(REGEXMATCH(J3:J45, ""\(ADSL\)""), 1, 0))) &gt;= 2, ""Overlapped"")"),"Available")</f>
        <v>Available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30" t="s">
        <v>159</v>
      </c>
      <c r="D73" s="59" t="str">
        <f>IFERROR(__xludf.DUMMYFUNCTION("IFS(SUM(ARRAYFORMULA(IF(REGEXMATCH(D3:D45, ""\(MIL\)""), 1, 0))) = 1, ""Not Available"", SUM(ARRAYFORMULA(IF(REGEXMATCH(D3:D45, ""\(MIL\)""), 1, 0))) = 0, ""Available"", SUM(ARRAYFORMULA(IF(REGEXMATCH(D3:D45, ""\(MIL\)""), 1, 0))) &gt;= 2, ""Overlapped"")"),"Not Available")</f>
        <v>Not Available</v>
      </c>
      <c r="E73" s="59" t="str">
        <f>IFERROR(__xludf.DUMMYFUNCTION("IFS(SUM(ARRAYFORMULA(IF(REGEXMATCH(E3:E45, ""\(MIL\)""), 1, 0))) = 1, ""Not Available"", SUM(ARRAYFORMULA(IF(REGEXMATCH(E3:E45, ""\(MIL\)""), 1, 0))) = 0, ""Available"", SUM(ARRAYFORMULA(IF(REGEXMATCH(E3:E45, ""\(MIL\)""), 1, 0))) &gt;= 2, ""Overlapped"")"),"Available")</f>
        <v>Available</v>
      </c>
      <c r="F73" s="59" t="str">
        <f>IFERROR(__xludf.DUMMYFUNCTION("IFS(SUM(ARRAYFORMULA(IF(REGEXMATCH(F3:F45, ""\(MIL\)""), 1, 0))) = 1, ""Not Available"", SUM(ARRAYFORMULA(IF(REGEXMATCH(F3:F45, ""\(MIL\)""), 1, 0))) = 0, ""Available"", SUM(ARRAYFORMULA(IF(REGEXMATCH(F3:F45, ""\(MIL\)""), 1, 0))) &gt;= 2, ""Overlapped"")"),"Not Available")</f>
        <v>Not Available</v>
      </c>
      <c r="G73" s="59"/>
      <c r="H73" s="59" t="str">
        <f>IFERROR(__xludf.DUMMYFUNCTION("IFS(SUM(ARRAYFORMULA(IF(REGEXMATCH(H3:H45, ""\(MIL\)""), 1, 0))) = 1, ""Not Available"", SUM(ARRAYFORMULA(IF(REGEXMATCH(H3:H45, ""\(MIL\)""), 1, 0))) = 0, ""Available"", SUM(ARRAYFORMULA(IF(REGEXMATCH(H3:H45, ""\(MIL\)""), 1, 0))) &gt;= 2, ""Overlapped"")"),"Not Available")</f>
        <v>Not Available</v>
      </c>
      <c r="I73" s="59" t="str">
        <f>IFERROR(__xludf.DUMMYFUNCTION("IFS(SUM(ARRAYFORMULA(IF(REGEXMATCH(I3:I45, ""\(MIL\)""), 1, 0))) = 1, ""Not Available"", SUM(ARRAYFORMULA(IF(REGEXMATCH(I3:I45, ""\(MIL\)""), 1, 0))) = 0, ""Available"", SUM(ARRAYFORMULA(IF(REGEXMATCH(I3:I45, ""\(MIL\)""), 1, 0))) &gt;= 2, ""Overlapped"")"),"Available")</f>
        <v>Available</v>
      </c>
      <c r="J73" s="59" t="str">
        <f>IFERROR(__xludf.DUMMYFUNCTION("IFS(SUM(ARRAYFORMULA(IF(REGEXMATCH(J3:J45, ""\(MIL\)""), 1, 0))) = 1, ""Not Available"", SUM(ARRAYFORMULA(IF(REGEXMATCH(J3:J45, ""\(MIL\)""), 1, 0))) = 0, ""Available"", SUM(ARRAYFORMULA(IF(REGEXMATCH(J3:J45, ""\(MIL\)""), 1, 0))) &gt;= 2, ""Overlapped"")"),"Available")</f>
        <v>Available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30" t="s">
        <v>160</v>
      </c>
      <c r="D74" s="59" t="str">
        <f>IFERROR(__xludf.DUMMYFUNCTION("IFS(SUM(ARRAYFORMULA(IF(REGEXMATCH(D3:D45, ""\(EEL\)""), 1, 0))) = 1, ""Not Available"", SUM(ARRAYFORMULA(IF(REGEXMATCH(D3:D45, ""\(EEL\)""), 1, 0))) = 0, ""Available"", SUM(ARRAYFORMULA(IF(REGEXMATCH(D3:D45, ""\(EEL\)""), 1, 0))) &gt;= 2, ""Overlapped"")"),"Available")</f>
        <v>Available</v>
      </c>
      <c r="E74" s="59" t="str">
        <f>IFERROR(__xludf.DUMMYFUNCTION("IFS(SUM(ARRAYFORMULA(IF(REGEXMATCH(E3:E45, ""\(EEL\)""), 1, 0))) = 1, ""Not Available"", SUM(ARRAYFORMULA(IF(REGEXMATCH(E3:E45, ""\(EEL\)""), 1, 0))) = 0, ""Available"", SUM(ARRAYFORMULA(IF(REGEXMATCH(E3:E45, ""\(EEL\)""), 1, 0))) &gt;= 2, ""Overlapped"")"),"Not Available")</f>
        <v>Not Available</v>
      </c>
      <c r="F74" s="59" t="str">
        <f>IFERROR(__xludf.DUMMYFUNCTION("IFS(SUM(ARRAYFORMULA(IF(REGEXMATCH(F3:F45, ""\(EEL\)""), 1, 0))) = 1, ""Not Available"", SUM(ARRAYFORMULA(IF(REGEXMATCH(F3:F45, ""\(EEL\)""), 1, 0))) = 0, ""Available"", SUM(ARRAYFORMULA(IF(REGEXMATCH(F3:F45, ""\(EEL\)""), 1, 0))) &gt;= 2, ""Overlapped"")"),"Not Available")</f>
        <v>Not Available</v>
      </c>
      <c r="G74" s="59"/>
      <c r="H74" s="59" t="str">
        <f>IFERROR(__xludf.DUMMYFUNCTION("IFS(SUM(ARRAYFORMULA(IF(REGEXMATCH(H3:H45, ""\(EEL\)""), 1, 0))) = 1, ""Not Available"", SUM(ARRAYFORMULA(IF(REGEXMATCH(H3:H45, ""\(EEL\)""), 1, 0))) = 0, ""Available"", SUM(ARRAYFORMULA(IF(REGEXMATCH(H3:H45, ""\(EEL\)""), 1, 0))) &gt;= 2, ""Overlapped"")"),"Not Available")</f>
        <v>Not Available</v>
      </c>
      <c r="I74" s="59" t="str">
        <f>IFERROR(__xludf.DUMMYFUNCTION("IFS(SUM(ARRAYFORMULA(IF(REGEXMATCH(I3:I45, ""\(EEL\)""), 1, 0))) = 1, ""Not Available"", SUM(ARRAYFORMULA(IF(REGEXMATCH(I3:I45, ""\(EEL\)""), 1, 0))) = 0, ""Available"", SUM(ARRAYFORMULA(IF(REGEXMATCH(I3:I45, ""\(EEL\)""), 1, 0))) &gt;= 2, ""Overlapped"")"),"Available")</f>
        <v>Available</v>
      </c>
      <c r="J74" s="59" t="str">
        <f>IFERROR(__xludf.DUMMYFUNCTION("IFS(SUM(ARRAYFORMULA(IF(REGEXMATCH(J3:J45, ""\(EEL\)""), 1, 0))) = 1, ""Not Available"", SUM(ARRAYFORMULA(IF(REGEXMATCH(J3:J45, ""\(EEL\)""), 1, 0))) = 0, ""Available"", SUM(ARRAYFORMULA(IF(REGEXMATCH(J3:J45, ""\(EEL\)""), 1, 0))) &gt;= 2, ""Overlapped"")"),"Available")</f>
        <v>Available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30" t="s">
        <v>161</v>
      </c>
      <c r="D75" s="59" t="str">
        <f>IFERROR(__xludf.DUMMYFUNCTION("IFS(SUM(ARRAYFORMULA(IF(REGEXMATCH(D3:D45, ""\(DSAL\)""), 1, 0))) = 1, ""Not Available"", SUM(ARRAYFORMULA(IF(REGEXMATCH(D3:D45, ""\(DSAL\)""), 1, 0))) = 0, ""Available"", SUM(ARRAYFORMULA(IF(REGEXMATCH(D3:D45, ""\(DSAL\)""), 1, 0))) &gt;= 2, ""Overlapped"")"),"Not Available")</f>
        <v>Not Available</v>
      </c>
      <c r="E75" s="59" t="str">
        <f>IFERROR(__xludf.DUMMYFUNCTION("IFS(SUM(ARRAYFORMULA(IF(REGEXMATCH(E3:E45, ""\(DSAL\)""), 1, 0))) = 1, ""Not Available"", SUM(ARRAYFORMULA(IF(REGEXMATCH(E3:E45, ""\(DSAL\)""), 1, 0))) = 0, ""Available"", SUM(ARRAYFORMULA(IF(REGEXMATCH(E3:E45, ""\(DSAL\)""), 1, 0))) &gt;= 2, ""Overlapped"")"),"Not Available")</f>
        <v>Not Available</v>
      </c>
      <c r="F75" s="59" t="str">
        <f>IFERROR(__xludf.DUMMYFUNCTION("IFS(SUM(ARRAYFORMULA(IF(REGEXMATCH(F3:F45, ""\(DSAL\)""), 1, 0))) = 1, ""Not Available"", SUM(ARRAYFORMULA(IF(REGEXMATCH(F3:F45, ""\(DSAL\)""), 1, 0))) = 0, ""Available"", SUM(ARRAYFORMULA(IF(REGEXMATCH(F3:F45, ""\(DSAL\)""), 1, 0))) &gt;= 2, ""Overlapped"")"),"Not Available")</f>
        <v>Not Available</v>
      </c>
      <c r="G75" s="59"/>
      <c r="H75" s="59" t="str">
        <f>IFERROR(__xludf.DUMMYFUNCTION("IFS(SUM(ARRAYFORMULA(IF(REGEXMATCH(H3:H45, ""\(DSAL\)""), 1, 0))) = 1, ""Not Available"", SUM(ARRAYFORMULA(IF(REGEXMATCH(H3:H45, ""\(DSAL\)""), 1, 0))) = 0, ""Available"", SUM(ARRAYFORMULA(IF(REGEXMATCH(H3:H45, ""\(DSAL\)""), 1, 0))) &gt;= 2, ""Overlapped"")"),"Not Available")</f>
        <v>Not Available</v>
      </c>
      <c r="I75" s="59" t="str">
        <f>IFERROR(__xludf.DUMMYFUNCTION("IFS(SUM(ARRAYFORMULA(IF(REGEXMATCH(I3:I45, ""\(DSAL\)""), 1, 0))) = 1, ""Not Available"", SUM(ARRAYFORMULA(IF(REGEXMATCH(I3:I45, ""\(DSAL\)""), 1, 0))) = 0, ""Available"", SUM(ARRAYFORMULA(IF(REGEXMATCH(I3:I45, ""\(DSAL\)""), 1, 0))) &gt;= 2, ""Overlapped"")"),"Available")</f>
        <v>Available</v>
      </c>
      <c r="J75" s="59" t="str">
        <f>IFERROR(__xludf.DUMMYFUNCTION("IFS(SUM(ARRAYFORMULA(IF(REGEXMATCH(J3:J45, ""\(DSAL\)""), 1, 0))) = 1, ""Not Available"", SUM(ARRAYFORMULA(IF(REGEXMATCH(J3:J45, ""\(DSAL\)""), 1, 0))) = 0, ""Available"", SUM(ARRAYFORMULA(IF(REGEXMATCH(J3:J45, ""\(DSAL\)""), 1, 0))) &gt;= 2, ""Overlapped"")"),"Available")</f>
        <v>Available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</sheetData>
  <mergeCells count="21">
    <mergeCell ref="B3:B5"/>
    <mergeCell ref="H7:I7"/>
    <mergeCell ref="B13:B17"/>
    <mergeCell ref="D13:E13"/>
    <mergeCell ref="D17:E17"/>
    <mergeCell ref="B6:B12"/>
    <mergeCell ref="B18:B25"/>
    <mergeCell ref="B1:B2"/>
    <mergeCell ref="B26:B28"/>
    <mergeCell ref="B29:B34"/>
    <mergeCell ref="B35:B37"/>
    <mergeCell ref="C48:C49"/>
    <mergeCell ref="B38:B42"/>
    <mergeCell ref="D48:J48"/>
    <mergeCell ref="A1:A2"/>
    <mergeCell ref="C1:C2"/>
    <mergeCell ref="D1:J1"/>
    <mergeCell ref="A3:A45"/>
    <mergeCell ref="G3:G45"/>
    <mergeCell ref="I16:J16"/>
    <mergeCell ref="H25:I25"/>
  </mergeCells>
  <conditionalFormatting sqref="I24:J24">
    <cfRule type="containsText" dxfId="3" priority="1" operator="containsText" text="ENG">
      <formula>NOT(ISERROR(SEARCH(("ENG"),(I24))))</formula>
    </cfRule>
  </conditionalFormatting>
  <conditionalFormatting sqref="I24:J24">
    <cfRule type="containsText" dxfId="1" priority="2" operator="containsText" text="[MAR]">
      <formula>NOT(ISERROR(SEARCH(("[MAR]"),(I24))))</formula>
    </cfRule>
  </conditionalFormatting>
  <conditionalFormatting sqref="I24:J24">
    <cfRule type="containsText" dxfId="1" priority="3" operator="containsText" text="[SKC]">
      <formula>NOT(ISERROR(SEARCH(("[SKC]"),(I24))))</formula>
    </cfRule>
  </conditionalFormatting>
  <conditionalFormatting sqref="I24:J24">
    <cfRule type="containsText" dxfId="1" priority="4" operator="containsText" text="CHE-1262">
      <formula>NOT(ISERROR(SEARCH(("CHE-1262"),(I24))))</formula>
    </cfRule>
  </conditionalFormatting>
  <conditionalFormatting sqref="I24:J24">
    <cfRule type="containsText" dxfId="1" priority="5" operator="containsText" text="[NIM]">
      <formula>NOT(ISERROR(SEARCH(("[NIM]"),(I24))))</formula>
    </cfRule>
  </conditionalFormatting>
  <conditionalFormatting sqref="I24:J24">
    <cfRule type="containsText" dxfId="2" priority="6" operator="containsText" text="[GR]">
      <formula>NOT(ISERROR(SEARCH(("[GR]"),(I24))))</formula>
    </cfRule>
  </conditionalFormatting>
  <conditionalFormatting sqref="I24:J24">
    <cfRule type="containsText" dxfId="3" priority="7" operator="containsText" text="BAN">
      <formula>NOT(ISERROR(SEARCH(("BAN"),(I24))))</formula>
    </cfRule>
  </conditionalFormatting>
  <conditionalFormatting sqref="I24:J24">
    <cfRule type="containsText" dxfId="1" priority="8" operator="containsText" text="[BSH]">
      <formula>NOT(ISERROR(SEARCH(("[BSH]"),(I24))))</formula>
    </cfRule>
  </conditionalFormatting>
  <conditionalFormatting sqref="I24:J24">
    <cfRule type="containsText" dxfId="1" priority="9" operator="containsText" text="[EH]">
      <formula>NOT(ISERROR(SEARCH(("[EH]"),(I24))))</formula>
    </cfRule>
  </conditionalFormatting>
  <conditionalFormatting sqref="I24:J24">
    <cfRule type="containsText" dxfId="1" priority="10" operator="containsText" text="[RUM]">
      <formula>NOT(ISERROR(SEARCH(("[RUM]"),(I24))))</formula>
    </cfRule>
  </conditionalFormatting>
  <conditionalFormatting sqref="I24:J24">
    <cfRule type="containsText" dxfId="3" priority="11" operator="containsText" text="[ECO]">
      <formula>NOT(ISERROR(SEARCH(("[ECO]"),(I24))))</formula>
    </cfRule>
  </conditionalFormatting>
  <conditionalFormatting sqref="I24:J24">
    <cfRule type="containsText" dxfId="1" priority="12" operator="containsText" text="[MAH]">
      <formula>NOT(ISERROR(SEARCH(("[MAH]"),(I24))))</formula>
    </cfRule>
  </conditionalFormatting>
  <conditionalFormatting sqref="I24:J24">
    <cfRule type="containsText" dxfId="1" priority="13" operator="containsText" text="[DD]">
      <formula>NOT(ISERROR(SEARCH(("[DD]"),(I24))))</formula>
    </cfRule>
  </conditionalFormatting>
  <conditionalFormatting sqref="I24:J24">
    <cfRule type="containsText" dxfId="1" priority="14" operator="containsText" text="[JI]">
      <formula>NOT(ISERROR(SEARCH(("[JI]"),(I24))))</formula>
    </cfRule>
  </conditionalFormatting>
  <conditionalFormatting sqref="I24:J24">
    <cfRule type="containsText" dxfId="1" priority="15" operator="containsText" text="[AIM]">
      <formula>NOT(ISERROR(SEARCH(("[AIM]"),(I24))))</formula>
    </cfRule>
  </conditionalFormatting>
  <conditionalFormatting sqref="I24">
    <cfRule type="containsText" dxfId="3" priority="16" operator="containsText" text="ENG">
      <formula>NOT(ISERROR(SEARCH(("ENG"),(I24))))</formula>
    </cfRule>
  </conditionalFormatting>
  <conditionalFormatting sqref="I24">
    <cfRule type="containsText" dxfId="1" priority="17" operator="containsText" text="[MAR]">
      <formula>NOT(ISERROR(SEARCH(("[MAR]"),(I24))))</formula>
    </cfRule>
  </conditionalFormatting>
  <conditionalFormatting sqref="I24">
    <cfRule type="containsText" dxfId="1" priority="18" operator="containsText" text="[SKC]">
      <formula>NOT(ISERROR(SEARCH(("[SKC]"),(I24))))</formula>
    </cfRule>
  </conditionalFormatting>
  <conditionalFormatting sqref="I24">
    <cfRule type="containsText" dxfId="1" priority="19" operator="containsText" text="CHE-1262">
      <formula>NOT(ISERROR(SEARCH(("CHE-1262"),(I24))))</formula>
    </cfRule>
  </conditionalFormatting>
  <conditionalFormatting sqref="I24">
    <cfRule type="containsText" dxfId="1" priority="20" operator="containsText" text="[NIM]">
      <formula>NOT(ISERROR(SEARCH(("[NIM]"),(I24))))</formula>
    </cfRule>
  </conditionalFormatting>
  <conditionalFormatting sqref="I24">
    <cfRule type="containsText" dxfId="2" priority="21" operator="containsText" text="[GR]">
      <formula>NOT(ISERROR(SEARCH(("[GR]"),(I24))))</formula>
    </cfRule>
  </conditionalFormatting>
  <conditionalFormatting sqref="I24">
    <cfRule type="containsText" dxfId="3" priority="22" operator="containsText" text="BAN">
      <formula>NOT(ISERROR(SEARCH(("BAN"),(I24))))</formula>
    </cfRule>
  </conditionalFormatting>
  <conditionalFormatting sqref="I24">
    <cfRule type="containsText" dxfId="1" priority="23" operator="containsText" text="[BSH]">
      <formula>NOT(ISERROR(SEARCH(("[BSH]"),(I24))))</formula>
    </cfRule>
  </conditionalFormatting>
  <conditionalFormatting sqref="I24">
    <cfRule type="containsText" dxfId="1" priority="24" operator="containsText" text="[EH]">
      <formula>NOT(ISERROR(SEARCH(("[EH]"),(I24))))</formula>
    </cfRule>
  </conditionalFormatting>
  <conditionalFormatting sqref="I24">
    <cfRule type="containsText" dxfId="1" priority="25" operator="containsText" text="[RUM]">
      <formula>NOT(ISERROR(SEARCH(("[RUM]"),(I24))))</formula>
    </cfRule>
  </conditionalFormatting>
  <conditionalFormatting sqref="I24">
    <cfRule type="containsText" dxfId="3" priority="26" operator="containsText" text="[ECO]">
      <formula>NOT(ISERROR(SEARCH(("[ECO]"),(I24))))</formula>
    </cfRule>
  </conditionalFormatting>
  <conditionalFormatting sqref="I24">
    <cfRule type="containsText" dxfId="1" priority="27" operator="containsText" text="[MAH]">
      <formula>NOT(ISERROR(SEARCH(("[MAH]"),(I24))))</formula>
    </cfRule>
  </conditionalFormatting>
  <conditionalFormatting sqref="I24">
    <cfRule type="containsText" dxfId="1" priority="28" operator="containsText" text="[DD]">
      <formula>NOT(ISERROR(SEARCH(("[DD]"),(I24))))</formula>
    </cfRule>
  </conditionalFormatting>
  <conditionalFormatting sqref="I24">
    <cfRule type="containsText" dxfId="1" priority="29" operator="containsText" text="[JI]">
      <formula>NOT(ISERROR(SEARCH(("[JI]"),(I24))))</formula>
    </cfRule>
  </conditionalFormatting>
  <conditionalFormatting sqref="I24">
    <cfRule type="containsText" dxfId="1" priority="30" operator="containsText" text="[AIM]">
      <formula>NOT(ISERROR(SEARCH(("[AIM]"),(I24))))</formula>
    </cfRule>
  </conditionalFormatting>
  <conditionalFormatting sqref="H12">
    <cfRule type="containsText" dxfId="0" priority="31" operator="containsText" text="ENG">
      <formula>NOT(ISERROR(SEARCH(("ENG"),(H12))))</formula>
    </cfRule>
  </conditionalFormatting>
  <conditionalFormatting sqref="H12">
    <cfRule type="containsText" dxfId="1" priority="32" operator="containsText" text="[MAR]">
      <formula>NOT(ISERROR(SEARCH(("[MAR]"),(H12))))</formula>
    </cfRule>
  </conditionalFormatting>
  <conditionalFormatting sqref="H12">
    <cfRule type="containsText" dxfId="1" priority="33" operator="containsText" text="[SKC]">
      <formula>NOT(ISERROR(SEARCH(("[SKC]"),(H12))))</formula>
    </cfRule>
  </conditionalFormatting>
  <conditionalFormatting sqref="H12">
    <cfRule type="containsText" dxfId="2" priority="34" operator="containsText" text="CHE-1262">
      <formula>NOT(ISERROR(SEARCH(("CHE-1262"),(H12))))</formula>
    </cfRule>
  </conditionalFormatting>
  <conditionalFormatting sqref="H12">
    <cfRule type="containsText" dxfId="1" priority="35" operator="containsText" text="[NIM]">
      <formula>NOT(ISERROR(SEARCH(("[NIM]"),(H12))))</formula>
    </cfRule>
  </conditionalFormatting>
  <conditionalFormatting sqref="H12">
    <cfRule type="containsText" dxfId="1" priority="36" operator="containsText" text="[GR]">
      <formula>NOT(ISERROR(SEARCH(("[GR]"),(H12))))</formula>
    </cfRule>
  </conditionalFormatting>
  <conditionalFormatting sqref="H12">
    <cfRule type="containsText" dxfId="3" priority="37" operator="containsText" text="BAN">
      <formula>NOT(ISERROR(SEARCH(("BAN"),(H12))))</formula>
    </cfRule>
  </conditionalFormatting>
  <conditionalFormatting sqref="H12">
    <cfRule type="containsText" dxfId="1" priority="38" operator="containsText" text="[BSH]">
      <formula>NOT(ISERROR(SEARCH(("[BSH]"),(H12))))</formula>
    </cfRule>
  </conditionalFormatting>
  <conditionalFormatting sqref="H12">
    <cfRule type="containsText" dxfId="1" priority="39" operator="containsText" text="[EH]">
      <formula>NOT(ISERROR(SEARCH(("[EH]"),(H12))))</formula>
    </cfRule>
  </conditionalFormatting>
  <conditionalFormatting sqref="H12">
    <cfRule type="containsText" dxfId="1" priority="40" operator="containsText" text="[RUM]">
      <formula>NOT(ISERROR(SEARCH(("[RUM]"),(H12))))</formula>
    </cfRule>
  </conditionalFormatting>
  <conditionalFormatting sqref="H12">
    <cfRule type="containsText" dxfId="3" priority="41" operator="containsText" text="[ECO]">
      <formula>NOT(ISERROR(SEARCH(("[ECO]"),(H12))))</formula>
    </cfRule>
  </conditionalFormatting>
  <conditionalFormatting sqref="H12">
    <cfRule type="containsText" dxfId="1" priority="42" operator="containsText" text="[MAH]">
      <formula>NOT(ISERROR(SEARCH(("[MAH]"),(H12))))</formula>
    </cfRule>
  </conditionalFormatting>
  <conditionalFormatting sqref="H12">
    <cfRule type="containsText" dxfId="1" priority="43" operator="containsText" text="[DD]">
      <formula>NOT(ISERROR(SEARCH(("[DD]"),(H12))))</formula>
    </cfRule>
  </conditionalFormatting>
  <conditionalFormatting sqref="H12">
    <cfRule type="containsText" dxfId="1" priority="44" operator="containsText" text="[JI]">
      <formula>NOT(ISERROR(SEARCH(("[JI]"),(H12))))</formula>
    </cfRule>
  </conditionalFormatting>
  <conditionalFormatting sqref="H12">
    <cfRule type="containsText" dxfId="1" priority="45" operator="containsText" text="[AIM]">
      <formula>NOT(ISERROR(SEARCH(("[AIM]"),(H12))))</formula>
    </cfRule>
  </conditionalFormatting>
  <conditionalFormatting sqref="I12">
    <cfRule type="containsText" dxfId="3" priority="46" operator="containsText" text="ENG">
      <formula>NOT(ISERROR(SEARCH(("ENG"),(I12))))</formula>
    </cfRule>
  </conditionalFormatting>
  <conditionalFormatting sqref="I12">
    <cfRule type="containsText" dxfId="1" priority="47" operator="containsText" text="[MAR]">
      <formula>NOT(ISERROR(SEARCH(("[MAR]"),(I12))))</formula>
    </cfRule>
  </conditionalFormatting>
  <conditionalFormatting sqref="I12">
    <cfRule type="containsText" dxfId="1" priority="48" operator="containsText" text="[SKC]">
      <formula>NOT(ISERROR(SEARCH(("[SKC]"),(I12))))</formula>
    </cfRule>
  </conditionalFormatting>
  <conditionalFormatting sqref="I12">
    <cfRule type="containsText" dxfId="1" priority="49" operator="containsText" text="CHE-1262">
      <formula>NOT(ISERROR(SEARCH(("CHE-1262"),(I12))))</formula>
    </cfRule>
  </conditionalFormatting>
  <conditionalFormatting sqref="I12">
    <cfRule type="containsText" dxfId="1" priority="50" operator="containsText" text="[NIM]">
      <formula>NOT(ISERROR(SEARCH(("[NIM]"),(I12))))</formula>
    </cfRule>
  </conditionalFormatting>
  <conditionalFormatting sqref="I12">
    <cfRule type="containsText" dxfId="1" priority="51" operator="containsText" text="[GR]">
      <formula>NOT(ISERROR(SEARCH(("[GR]"),(I12))))</formula>
    </cfRule>
  </conditionalFormatting>
  <conditionalFormatting sqref="I12">
    <cfRule type="containsText" dxfId="3" priority="52" operator="containsText" text="BAN">
      <formula>NOT(ISERROR(SEARCH(("BAN"),(I12))))</formula>
    </cfRule>
  </conditionalFormatting>
  <conditionalFormatting sqref="I12">
    <cfRule type="containsText" dxfId="1" priority="53" operator="containsText" text="[BSH]">
      <formula>NOT(ISERROR(SEARCH(("[BSH]"),(I12))))</formula>
    </cfRule>
  </conditionalFormatting>
  <conditionalFormatting sqref="I12">
    <cfRule type="containsText" dxfId="1" priority="54" operator="containsText" text="[EH]">
      <formula>NOT(ISERROR(SEARCH(("[EH]"),(I12))))</formula>
    </cfRule>
  </conditionalFormatting>
  <conditionalFormatting sqref="I12">
    <cfRule type="containsText" dxfId="1" priority="55" operator="containsText" text="[RUM]">
      <formula>NOT(ISERROR(SEARCH(("[RUM]"),(I12))))</formula>
    </cfRule>
  </conditionalFormatting>
  <conditionalFormatting sqref="I12">
    <cfRule type="containsText" dxfId="3" priority="56" operator="containsText" text="[ECO]">
      <formula>NOT(ISERROR(SEARCH(("[ECO]"),(I12))))</formula>
    </cfRule>
  </conditionalFormatting>
  <conditionalFormatting sqref="I12">
    <cfRule type="containsText" dxfId="1" priority="57" operator="containsText" text="[MAH]">
      <formula>NOT(ISERROR(SEARCH(("[MAH]"),(I12))))</formula>
    </cfRule>
  </conditionalFormatting>
  <conditionalFormatting sqref="I12">
    <cfRule type="containsText" dxfId="1" priority="58" operator="containsText" text="[DD]">
      <formula>NOT(ISERROR(SEARCH(("[DD]"),(I12))))</formula>
    </cfRule>
  </conditionalFormatting>
  <conditionalFormatting sqref="I12">
    <cfRule type="containsText" dxfId="1" priority="59" operator="containsText" text="[JI]">
      <formula>NOT(ISERROR(SEARCH(("[JI]"),(I12))))</formula>
    </cfRule>
  </conditionalFormatting>
  <conditionalFormatting sqref="I12">
    <cfRule type="containsText" dxfId="1" priority="60" operator="containsText" text="[NEW1]">
      <formula>NOT(ISERROR(SEARCH(("[NEW1]"),(I12))))</formula>
    </cfRule>
  </conditionalFormatting>
  <conditionalFormatting sqref="I12">
    <cfRule type="containsText" dxfId="1" priority="61" operator="containsText" text="[AIM]">
      <formula>NOT(ISERROR(SEARCH(("[AIM]"),(I12))))</formula>
    </cfRule>
  </conditionalFormatting>
  <conditionalFormatting sqref="I32">
    <cfRule type="containsText" dxfId="1" priority="62" operator="containsText" text="[NEW1]">
      <formula>NOT(ISERROR(SEARCH(("[NEW1]"),(I32))))</formula>
    </cfRule>
  </conditionalFormatting>
  <conditionalFormatting sqref="I32">
    <cfRule type="containsText" dxfId="1" priority="63" operator="containsText" text="[RUM]">
      <formula>NOT(ISERROR(SEARCH(("[RUM]"),(I32))))</formula>
    </cfRule>
  </conditionalFormatting>
  <conditionalFormatting sqref="I32">
    <cfRule type="containsText" dxfId="3" priority="64" operator="containsText" text="[ECO]">
      <formula>NOT(ISERROR(SEARCH(("[ECO]"),(I32))))</formula>
    </cfRule>
  </conditionalFormatting>
  <conditionalFormatting sqref="I32">
    <cfRule type="containsText" dxfId="1" priority="65" operator="containsText" text="[BSH]">
      <formula>NOT(ISERROR(SEARCH(("[BSH]"),(I32))))</formula>
    </cfRule>
  </conditionalFormatting>
  <conditionalFormatting sqref="I32">
    <cfRule type="containsText" dxfId="3" priority="66" operator="containsText" text="BAN">
      <formula>NOT(ISERROR(SEARCH(("BAN"),(I32))))</formula>
    </cfRule>
  </conditionalFormatting>
  <conditionalFormatting sqref="I32">
    <cfRule type="containsText" dxfId="1" priority="67" operator="containsText" text="[GR]">
      <formula>NOT(ISERROR(SEARCH(("[GR]"),(I32))))</formula>
    </cfRule>
  </conditionalFormatting>
  <conditionalFormatting sqref="I32">
    <cfRule type="containsText" dxfId="1" priority="68" operator="containsText" text="[EH]">
      <formula>NOT(ISERROR(SEARCH(("[EH]"),(I32))))</formula>
    </cfRule>
  </conditionalFormatting>
  <conditionalFormatting sqref="I32">
    <cfRule type="containsText" dxfId="1" priority="69" operator="containsText" text="CHE-1262">
      <formula>NOT(ISERROR(SEARCH(("CHE-1262"),(I32))))</formula>
    </cfRule>
  </conditionalFormatting>
  <conditionalFormatting sqref="I32">
    <cfRule type="containsText" dxfId="1" priority="70" operator="containsText" text="[AIM]">
      <formula>NOT(ISERROR(SEARCH(("[AIM]"),(I32))))</formula>
    </cfRule>
  </conditionalFormatting>
  <conditionalFormatting sqref="I32">
    <cfRule type="containsText" dxfId="1" priority="71" operator="containsText" text="[DD]">
      <formula>NOT(ISERROR(SEARCH(("[DD]"),(I32))))</formula>
    </cfRule>
  </conditionalFormatting>
  <conditionalFormatting sqref="I32">
    <cfRule type="containsText" dxfId="3" priority="72" operator="containsText" text="ENG">
      <formula>NOT(ISERROR(SEARCH(("ENG"),(I32))))</formula>
    </cfRule>
  </conditionalFormatting>
  <conditionalFormatting sqref="I32">
    <cfRule type="containsText" dxfId="1" priority="73" operator="containsText" text="[MAH]">
      <formula>NOT(ISERROR(SEARCH(("[MAH]"),(I32))))</formula>
    </cfRule>
  </conditionalFormatting>
  <conditionalFormatting sqref="I32">
    <cfRule type="containsText" dxfId="1" priority="74" operator="containsText" text="[NIM]">
      <formula>NOT(ISERROR(SEARCH(("[NIM]"),(I32))))</formula>
    </cfRule>
  </conditionalFormatting>
  <conditionalFormatting sqref="I32">
    <cfRule type="containsText" dxfId="1" priority="75" operator="containsText" text="[JI]">
      <formula>NOT(ISERROR(SEARCH(("[JI]"),(I32))))</formula>
    </cfRule>
  </conditionalFormatting>
  <conditionalFormatting sqref="I32">
    <cfRule type="containsText" dxfId="1" priority="76" operator="containsText" text="[IFF]">
      <formula>NOT(ISERROR(SEARCH(("[IFF]"),(I32))))</formula>
    </cfRule>
  </conditionalFormatting>
  <conditionalFormatting sqref="I32">
    <cfRule type="containsText" dxfId="1" priority="77" operator="containsText" text="[MAR]">
      <formula>NOT(ISERROR(SEARCH(("[MAR]"),(I32))))</formula>
    </cfRule>
  </conditionalFormatting>
  <conditionalFormatting sqref="I32">
    <cfRule type="containsText" dxfId="1" priority="78" operator="containsText" text="[SKC]">
      <formula>NOT(ISERROR(SEARCH(("[SKC]"),(I32))))</formula>
    </cfRule>
  </conditionalFormatting>
  <conditionalFormatting sqref="I32">
    <cfRule type="containsText" dxfId="1" priority="79" operator="containsText" text="[MAH]">
      <formula>NOT(ISERROR(SEARCH(("[MAH]"),(I32))))</formula>
    </cfRule>
  </conditionalFormatting>
  <conditionalFormatting sqref="E14">
    <cfRule type="containsText" dxfId="4" priority="80" operator="containsText" text="[PRC]">
      <formula>NOT(ISERROR(SEARCH(("[PRC]"),(E14))))</formula>
    </cfRule>
  </conditionalFormatting>
  <conditionalFormatting sqref="E14">
    <cfRule type="containsText" dxfId="4" priority="81" operator="containsText" text="[FNN]">
      <formula>NOT(ISERROR(SEARCH(("[FNN]"),(E14))))</formula>
    </cfRule>
  </conditionalFormatting>
  <conditionalFormatting sqref="E14">
    <cfRule type="containsText" dxfId="4" priority="82" operator="containsText" text="[JC]">
      <formula>NOT(ISERROR(SEARCH(("[JC]"),(E14))))</formula>
    </cfRule>
  </conditionalFormatting>
  <conditionalFormatting sqref="E14">
    <cfRule type="containsText" dxfId="4" priority="83" operator="containsText" text="[AIM]">
      <formula>NOT(ISERROR(SEARCH(("[AIM]"),(E14))))</formula>
    </cfRule>
  </conditionalFormatting>
  <conditionalFormatting sqref="E14">
    <cfRule type="containsText" dxfId="4" priority="84" operator="containsText" text="[NIS]">
      <formula>NOT(ISERROR(SEARCH(("[NIS]"),(E14))))</formula>
    </cfRule>
  </conditionalFormatting>
  <conditionalFormatting sqref="E14">
    <cfRule type="containsText" dxfId="4" priority="85" operator="containsText" text="[DMA]">
      <formula>NOT(ISERROR(SEARCH(("[DMA]"),(E14))))</formula>
    </cfRule>
  </conditionalFormatting>
  <conditionalFormatting sqref="E14">
    <cfRule type="containsText" dxfId="4" priority="86" operator="containsText" text="[MKS]">
      <formula>NOT(ISERROR(SEARCH(("[MKS]"),(E14))))</formula>
    </cfRule>
  </conditionalFormatting>
  <conditionalFormatting sqref="E14">
    <cfRule type="containsText" dxfId="4" priority="87" operator="containsText" text="[NEW1]">
      <formula>NOT(ISERROR(SEARCH(("[NEW1]"),(E14))))</formula>
    </cfRule>
  </conditionalFormatting>
  <conditionalFormatting sqref="E14">
    <cfRule type="containsText" dxfId="4" priority="88" operator="containsText" text="[AT]">
      <formula>NOT(ISERROR(SEARCH(("[AT]"),(E14))))</formula>
    </cfRule>
  </conditionalFormatting>
  <conditionalFormatting sqref="E14">
    <cfRule type="containsText" dxfId="4" priority="89" operator="containsText" text="[IFF]">
      <formula>NOT(ISERROR(SEARCH(("[IFF]"),(E14))))</formula>
    </cfRule>
  </conditionalFormatting>
  <conditionalFormatting sqref="E14">
    <cfRule type="containsText" dxfId="4" priority="90" operator="containsText" text="[AU]">
      <formula>NOT(ISERROR(SEARCH(("[AU]"),(E14))))</formula>
    </cfRule>
  </conditionalFormatting>
  <conditionalFormatting sqref="E14">
    <cfRule type="containsText" dxfId="4" priority="91" operator="containsText" text="[KIM]">
      <formula>NOT(ISERROR(SEARCH(("[KIM]"),(E14))))</formula>
    </cfRule>
  </conditionalFormatting>
  <conditionalFormatting sqref="E14">
    <cfRule type="containsText" dxfId="4" priority="92" operator="containsText" text="[JI]">
      <formula>NOT(ISERROR(SEARCH(("[JI]"),(E14))))</formula>
    </cfRule>
  </conditionalFormatting>
  <conditionalFormatting sqref="E14">
    <cfRule type="containsText" dxfId="4" priority="93" operator="containsText" text="[DD]">
      <formula>NOT(ISERROR(SEARCH(("[DD]"),(E14))))</formula>
    </cfRule>
  </conditionalFormatting>
  <conditionalFormatting sqref="E14">
    <cfRule type="containsText" dxfId="4" priority="94" operator="containsText" text="[MAH]">
      <formula>NOT(ISERROR(SEARCH(("[MAH]"),(E14))))</formula>
    </cfRule>
  </conditionalFormatting>
  <conditionalFormatting sqref="E14">
    <cfRule type="containsText" dxfId="4" priority="95" operator="containsText" text="[ECO]">
      <formula>NOT(ISERROR(SEARCH(("[ECO]"),(E14))))</formula>
    </cfRule>
  </conditionalFormatting>
  <conditionalFormatting sqref="E14">
    <cfRule type="containsText" dxfId="4" priority="96" operator="containsText" text="[RUM]">
      <formula>NOT(ISERROR(SEARCH(("[RUM]"),(E14))))</formula>
    </cfRule>
  </conditionalFormatting>
  <conditionalFormatting sqref="E14">
    <cfRule type="containsText" dxfId="4" priority="97" operator="containsText" text="[EH]">
      <formula>NOT(ISERROR(SEARCH(("[EH]"),(E14))))</formula>
    </cfRule>
  </conditionalFormatting>
  <conditionalFormatting sqref="E14">
    <cfRule type="containsText" dxfId="4" priority="98" operator="containsText" text="[BSH]">
      <formula>NOT(ISERROR(SEARCH(("[BSH]"),(E14))))</formula>
    </cfRule>
  </conditionalFormatting>
  <conditionalFormatting sqref="E14">
    <cfRule type="containsText" dxfId="4" priority="99" operator="containsText" text="BAN">
      <formula>NOT(ISERROR(SEARCH(("BAN"),(E14))))</formula>
    </cfRule>
  </conditionalFormatting>
  <conditionalFormatting sqref="E14">
    <cfRule type="containsText" dxfId="4" priority="100" operator="containsText" text="[GR]">
      <formula>NOT(ISERROR(SEARCH(("[GR]"),(E14))))</formula>
    </cfRule>
  </conditionalFormatting>
  <conditionalFormatting sqref="E14">
    <cfRule type="containsText" dxfId="4" priority="101" operator="containsText" text="[NIM]">
      <formula>NOT(ISERROR(SEARCH(("[NIM]"),(E14))))</formula>
    </cfRule>
  </conditionalFormatting>
  <conditionalFormatting sqref="E14">
    <cfRule type="containsText" dxfId="4" priority="102" operator="containsText" text="CHE-1262">
      <formula>NOT(ISERROR(SEARCH(("CHE-1262"),(E14))))</formula>
    </cfRule>
  </conditionalFormatting>
  <conditionalFormatting sqref="E14">
    <cfRule type="containsText" dxfId="4" priority="103" operator="containsText" text="[SKC]">
      <formula>NOT(ISERROR(SEARCH(("[SKC]"),(E14))))</formula>
    </cfRule>
  </conditionalFormatting>
  <conditionalFormatting sqref="E14">
    <cfRule type="containsText" dxfId="4" priority="104" operator="containsText" text="[MAR]">
      <formula>NOT(ISERROR(SEARCH(("[MAR]"),(E14))))</formula>
    </cfRule>
  </conditionalFormatting>
  <conditionalFormatting sqref="E14">
    <cfRule type="containsText" dxfId="4" priority="105" operator="containsText" text="ENG">
      <formula>NOT(ISERROR(SEARCH(("ENG"),(E14))))</formula>
    </cfRule>
  </conditionalFormatting>
  <conditionalFormatting sqref="E6">
    <cfRule type="containsText" dxfId="3" priority="106" operator="containsText" text="ENG">
      <formula>NOT(ISERROR(SEARCH(("ENG"),(E6))))</formula>
    </cfRule>
  </conditionalFormatting>
  <conditionalFormatting sqref="E6">
    <cfRule type="containsText" dxfId="1" priority="107" operator="containsText" text="[MAR]">
      <formula>NOT(ISERROR(SEARCH(("[MAR]"),(E6))))</formula>
    </cfRule>
  </conditionalFormatting>
  <conditionalFormatting sqref="E6">
    <cfRule type="containsText" dxfId="1" priority="108" operator="containsText" text="[SKC]">
      <formula>NOT(ISERROR(SEARCH(("[SKC]"),(E6))))</formula>
    </cfRule>
  </conditionalFormatting>
  <conditionalFormatting sqref="E6">
    <cfRule type="containsText" dxfId="1" priority="109" operator="containsText" text="CHE-1262">
      <formula>NOT(ISERROR(SEARCH(("CHE-1262"),(E6))))</formula>
    </cfRule>
  </conditionalFormatting>
  <conditionalFormatting sqref="E6">
    <cfRule type="containsText" dxfId="1" priority="110" operator="containsText" text="[NIM]">
      <formula>NOT(ISERROR(SEARCH(("[NIM]"),(E6))))</formula>
    </cfRule>
  </conditionalFormatting>
  <conditionalFormatting sqref="E6">
    <cfRule type="containsText" dxfId="2" priority="111" operator="containsText" text="[GR]">
      <formula>NOT(ISERROR(SEARCH(("[GR]"),(E6))))</formula>
    </cfRule>
  </conditionalFormatting>
  <conditionalFormatting sqref="E6">
    <cfRule type="containsText" dxfId="3" priority="112" operator="containsText" text="BAN">
      <formula>NOT(ISERROR(SEARCH(("BAN"),(E6))))</formula>
    </cfRule>
  </conditionalFormatting>
  <conditionalFormatting sqref="E6">
    <cfRule type="containsText" dxfId="1" priority="113" operator="containsText" text="[BSH]">
      <formula>NOT(ISERROR(SEARCH(("[BSH]"),(E6))))</formula>
    </cfRule>
  </conditionalFormatting>
  <conditionalFormatting sqref="E6">
    <cfRule type="containsText" dxfId="1" priority="114" operator="containsText" text="[EH]">
      <formula>NOT(ISERROR(SEARCH(("[EH]"),(E6))))</formula>
    </cfRule>
  </conditionalFormatting>
  <conditionalFormatting sqref="E6">
    <cfRule type="containsText" dxfId="1" priority="115" operator="containsText" text="[RUM]">
      <formula>NOT(ISERROR(SEARCH(("[RUM]"),(E6))))</formula>
    </cfRule>
  </conditionalFormatting>
  <conditionalFormatting sqref="E6">
    <cfRule type="containsText" dxfId="3" priority="116" operator="containsText" text="[ECO]">
      <formula>NOT(ISERROR(SEARCH(("[ECO]"),(E6))))</formula>
    </cfRule>
  </conditionalFormatting>
  <conditionalFormatting sqref="E6">
    <cfRule type="containsText" dxfId="1" priority="117" operator="containsText" text="[MAH]">
      <formula>NOT(ISERROR(SEARCH(("[MAH]"),(E6))))</formula>
    </cfRule>
  </conditionalFormatting>
  <conditionalFormatting sqref="E6">
    <cfRule type="containsText" dxfId="1" priority="118" operator="containsText" text="[DD]">
      <formula>NOT(ISERROR(SEARCH(("[DD]"),(E6))))</formula>
    </cfRule>
  </conditionalFormatting>
  <conditionalFormatting sqref="E6">
    <cfRule type="containsText" dxfId="1" priority="119" operator="containsText" text="[JI]">
      <formula>NOT(ISERROR(SEARCH(("[JI]"),(E6))))</formula>
    </cfRule>
  </conditionalFormatting>
  <conditionalFormatting sqref="E6">
    <cfRule type="containsText" dxfId="1" priority="120" operator="containsText" text="[AIM]">
      <formula>NOT(ISERROR(SEARCH(("[AIM]"),(E6))))</formula>
    </cfRule>
  </conditionalFormatting>
  <conditionalFormatting sqref="I22">
    <cfRule type="containsText" dxfId="0" priority="121" operator="containsText" text="ENG">
      <formula>NOT(ISERROR(SEARCH(("ENG"),(I22))))</formula>
    </cfRule>
  </conditionalFormatting>
  <conditionalFormatting sqref="I22">
    <cfRule type="containsText" dxfId="1" priority="122" operator="containsText" text="[MAR]">
      <formula>NOT(ISERROR(SEARCH(("[MAR]"),(I22))))</formula>
    </cfRule>
  </conditionalFormatting>
  <conditionalFormatting sqref="I22">
    <cfRule type="containsText" dxfId="1" priority="123" operator="containsText" text="[SKC]">
      <formula>NOT(ISERROR(SEARCH(("[SKC]"),(I22))))</formula>
    </cfRule>
  </conditionalFormatting>
  <conditionalFormatting sqref="I22">
    <cfRule type="containsText" dxfId="2" priority="124" operator="containsText" text="CHE-1262">
      <formula>NOT(ISERROR(SEARCH(("CHE-1262"),(I22))))</formula>
    </cfRule>
  </conditionalFormatting>
  <conditionalFormatting sqref="I22">
    <cfRule type="containsText" dxfId="1" priority="125" operator="containsText" text="[NIM]">
      <formula>NOT(ISERROR(SEARCH(("[NIM]"),(I22))))</formula>
    </cfRule>
  </conditionalFormatting>
  <conditionalFormatting sqref="I22">
    <cfRule type="containsText" dxfId="1" priority="126" operator="containsText" text="[GR]">
      <formula>NOT(ISERROR(SEARCH(("[GR]"),(I22))))</formula>
    </cfRule>
  </conditionalFormatting>
  <conditionalFormatting sqref="I22">
    <cfRule type="containsText" dxfId="3" priority="127" operator="containsText" text="BAN">
      <formula>NOT(ISERROR(SEARCH(("BAN"),(I22))))</formula>
    </cfRule>
  </conditionalFormatting>
  <conditionalFormatting sqref="I22">
    <cfRule type="containsText" dxfId="1" priority="128" operator="containsText" text="[BSH]">
      <formula>NOT(ISERROR(SEARCH(("[BSH]"),(I22))))</formula>
    </cfRule>
  </conditionalFormatting>
  <conditionalFormatting sqref="I22">
    <cfRule type="containsText" dxfId="1" priority="129" operator="containsText" text="[EH]">
      <formula>NOT(ISERROR(SEARCH(("[EH]"),(I22))))</formula>
    </cfRule>
  </conditionalFormatting>
  <conditionalFormatting sqref="I22">
    <cfRule type="containsText" dxfId="1" priority="130" operator="containsText" text="[RUM]">
      <formula>NOT(ISERROR(SEARCH(("[RUM]"),(I22))))</formula>
    </cfRule>
  </conditionalFormatting>
  <conditionalFormatting sqref="I22">
    <cfRule type="containsText" dxfId="3" priority="131" operator="containsText" text="[ECO]">
      <formula>NOT(ISERROR(SEARCH(("[ECO]"),(I22))))</formula>
    </cfRule>
  </conditionalFormatting>
  <conditionalFormatting sqref="I22">
    <cfRule type="containsText" dxfId="1" priority="132" operator="containsText" text="[MAH]">
      <formula>NOT(ISERROR(SEARCH(("[MAH]"),(I22))))</formula>
    </cfRule>
  </conditionalFormatting>
  <conditionalFormatting sqref="I22">
    <cfRule type="containsText" dxfId="1" priority="133" operator="containsText" text="[DD]">
      <formula>NOT(ISERROR(SEARCH(("[DD]"),(I22))))</formula>
    </cfRule>
  </conditionalFormatting>
  <conditionalFormatting sqref="I22">
    <cfRule type="containsText" dxfId="1" priority="134" operator="containsText" text="[JI]">
      <formula>NOT(ISERROR(SEARCH(("[JI]"),(I22))))</formula>
    </cfRule>
  </conditionalFormatting>
  <conditionalFormatting sqref="I22">
    <cfRule type="containsText" dxfId="1" priority="135" operator="containsText" text="[AIM]">
      <formula>NOT(ISERROR(SEARCH(("[AIM]"),(I22))))</formula>
    </cfRule>
  </conditionalFormatting>
  <conditionalFormatting sqref="H10">
    <cfRule type="containsText" dxfId="1" priority="136" operator="containsText" text="[MAH]">
      <formula>NOT(ISERROR(SEARCH(("[MAH]"),(H10))))</formula>
    </cfRule>
  </conditionalFormatting>
  <conditionalFormatting sqref="H10">
    <cfRule type="containsText" dxfId="1" priority="137" operator="containsText" text="[AIM]">
      <formula>NOT(ISERROR(SEARCH(("[AIM]"),(H10))))</formula>
    </cfRule>
  </conditionalFormatting>
  <conditionalFormatting sqref="H10">
    <cfRule type="containsText" dxfId="1" priority="138" operator="containsText" text="[NEW1]">
      <formula>NOT(ISERROR(SEARCH(("[NEW1]"),(H10))))</formula>
    </cfRule>
  </conditionalFormatting>
  <conditionalFormatting sqref="H10">
    <cfRule type="containsText" dxfId="1" priority="139" operator="containsText" text="[IFF]">
      <formula>NOT(ISERROR(SEARCH(("[IFF]"),(H10))))</formula>
    </cfRule>
  </conditionalFormatting>
  <conditionalFormatting sqref="H10">
    <cfRule type="containsText" dxfId="1" priority="140" operator="containsText" text="[JI]">
      <formula>NOT(ISERROR(SEARCH(("[JI]"),(H10))))</formula>
    </cfRule>
  </conditionalFormatting>
  <conditionalFormatting sqref="H10">
    <cfRule type="containsText" dxfId="1" priority="141" operator="containsText" text="[DD]">
      <formula>NOT(ISERROR(SEARCH(("[DD]"),(H10))))</formula>
    </cfRule>
  </conditionalFormatting>
  <conditionalFormatting sqref="H10">
    <cfRule type="containsText" dxfId="1" priority="142" operator="containsText" text="[MAH]">
      <formula>NOT(ISERROR(SEARCH(("[MAH]"),(H10))))</formula>
    </cfRule>
  </conditionalFormatting>
  <conditionalFormatting sqref="H10">
    <cfRule type="containsText" dxfId="3" priority="143" operator="containsText" text="[ECO]">
      <formula>NOT(ISERROR(SEARCH(("[ECO]"),(H10))))</formula>
    </cfRule>
  </conditionalFormatting>
  <conditionalFormatting sqref="H10">
    <cfRule type="containsText" dxfId="1" priority="144" operator="containsText" text="[RUM]">
      <formula>NOT(ISERROR(SEARCH(("[RUM]"),(H10))))</formula>
    </cfRule>
  </conditionalFormatting>
  <conditionalFormatting sqref="H10">
    <cfRule type="containsText" dxfId="1" priority="145" operator="containsText" text="[EH]">
      <formula>NOT(ISERROR(SEARCH(("[EH]"),(H10))))</formula>
    </cfRule>
  </conditionalFormatting>
  <conditionalFormatting sqref="H10">
    <cfRule type="containsText" dxfId="1" priority="146" operator="containsText" text="[BSH]">
      <formula>NOT(ISERROR(SEARCH(("[BSH]"),(H10))))</formula>
    </cfRule>
  </conditionalFormatting>
  <conditionalFormatting sqref="H10">
    <cfRule type="containsText" dxfId="3" priority="147" operator="containsText" text="BAN">
      <formula>NOT(ISERROR(SEARCH(("BAN"),(H10))))</formula>
    </cfRule>
  </conditionalFormatting>
  <conditionalFormatting sqref="H10">
    <cfRule type="containsText" dxfId="1" priority="148" operator="containsText" text="[GR]">
      <formula>NOT(ISERROR(SEARCH(("[GR]"),(H10))))</formula>
    </cfRule>
  </conditionalFormatting>
  <conditionalFormatting sqref="H10">
    <cfRule type="containsText" dxfId="1" priority="149" operator="containsText" text="[NIM]">
      <formula>NOT(ISERROR(SEARCH(("[NIM]"),(H10))))</formula>
    </cfRule>
  </conditionalFormatting>
  <conditionalFormatting sqref="H10">
    <cfRule type="containsText" dxfId="1" priority="150" operator="containsText" text="CHE-1262">
      <formula>NOT(ISERROR(SEARCH(("CHE-1262"),(H10))))</formula>
    </cfRule>
  </conditionalFormatting>
  <conditionalFormatting sqref="H10">
    <cfRule type="containsText" dxfId="1" priority="151" operator="containsText" text="[SKC]">
      <formula>NOT(ISERROR(SEARCH(("[SKC]"),(H10))))</formula>
    </cfRule>
  </conditionalFormatting>
  <conditionalFormatting sqref="H10">
    <cfRule type="containsText" dxfId="1" priority="152" operator="containsText" text="[MAR]">
      <formula>NOT(ISERROR(SEARCH(("[MAR]"),(H10))))</formula>
    </cfRule>
  </conditionalFormatting>
  <conditionalFormatting sqref="H10">
    <cfRule type="containsText" dxfId="3" priority="153" operator="containsText" text="ENG">
      <formula>NOT(ISERROR(SEARCH(("ENG"),(H10))))</formula>
    </cfRule>
  </conditionalFormatting>
  <conditionalFormatting sqref="H33">
    <cfRule type="containsText" dxfId="3" priority="154" operator="containsText" text="ENG">
      <formula>NOT(ISERROR(SEARCH(("ENG"),(H33))))</formula>
    </cfRule>
  </conditionalFormatting>
  <conditionalFormatting sqref="H33">
    <cfRule type="containsText" dxfId="1" priority="155" operator="containsText" text="[MAR]">
      <formula>NOT(ISERROR(SEARCH(("[MAR]"),(H33))))</formula>
    </cfRule>
  </conditionalFormatting>
  <conditionalFormatting sqref="H33">
    <cfRule type="containsText" dxfId="1" priority="156" operator="containsText" text="[SKC]">
      <formula>NOT(ISERROR(SEARCH(("[SKC]"),(H33))))</formula>
    </cfRule>
  </conditionalFormatting>
  <conditionalFormatting sqref="H33">
    <cfRule type="containsText" dxfId="1" priority="157" operator="containsText" text="CHE-1262">
      <formula>NOT(ISERROR(SEARCH(("CHE-1262"),(H33))))</formula>
    </cfRule>
  </conditionalFormatting>
  <conditionalFormatting sqref="H33">
    <cfRule type="containsText" dxfId="1" priority="158" operator="containsText" text="[NIM]">
      <formula>NOT(ISERROR(SEARCH(("[NIM]"),(H33))))</formula>
    </cfRule>
  </conditionalFormatting>
  <conditionalFormatting sqref="H33">
    <cfRule type="containsText" dxfId="2" priority="159" operator="containsText" text="[GR]">
      <formula>NOT(ISERROR(SEARCH(("[GR]"),(H33))))</formula>
    </cfRule>
  </conditionalFormatting>
  <conditionalFormatting sqref="H33">
    <cfRule type="containsText" dxfId="3" priority="160" operator="containsText" text="BAN">
      <formula>NOT(ISERROR(SEARCH(("BAN"),(H33))))</formula>
    </cfRule>
  </conditionalFormatting>
  <conditionalFormatting sqref="H33">
    <cfRule type="containsText" dxfId="1" priority="161" operator="containsText" text="[BSH]">
      <formula>NOT(ISERROR(SEARCH(("[BSH]"),(H33))))</formula>
    </cfRule>
  </conditionalFormatting>
  <conditionalFormatting sqref="H33">
    <cfRule type="containsText" dxfId="1" priority="162" operator="containsText" text="[EH]">
      <formula>NOT(ISERROR(SEARCH(("[EH]"),(H33))))</formula>
    </cfRule>
  </conditionalFormatting>
  <conditionalFormatting sqref="H33">
    <cfRule type="containsText" dxfId="1" priority="163" operator="containsText" text="[RUM]">
      <formula>NOT(ISERROR(SEARCH(("[RUM]"),(H33))))</formula>
    </cfRule>
  </conditionalFormatting>
  <conditionalFormatting sqref="H33">
    <cfRule type="containsText" dxfId="3" priority="164" operator="containsText" text="[ECO]">
      <formula>NOT(ISERROR(SEARCH(("[ECO]"),(H33))))</formula>
    </cfRule>
  </conditionalFormatting>
  <conditionalFormatting sqref="H33">
    <cfRule type="containsText" dxfId="1" priority="165" operator="containsText" text="[MAH]">
      <formula>NOT(ISERROR(SEARCH(("[MAH]"),(H33))))</formula>
    </cfRule>
  </conditionalFormatting>
  <conditionalFormatting sqref="H33">
    <cfRule type="containsText" dxfId="1" priority="166" operator="containsText" text="[DD]">
      <formula>NOT(ISERROR(SEARCH(("[DD]"),(H33))))</formula>
    </cfRule>
  </conditionalFormatting>
  <conditionalFormatting sqref="H33">
    <cfRule type="containsText" dxfId="1" priority="167" operator="containsText" text="[JI]">
      <formula>NOT(ISERROR(SEARCH(("[JI]"),(H33))))</formula>
    </cfRule>
  </conditionalFormatting>
  <conditionalFormatting sqref="H33">
    <cfRule type="containsText" dxfId="1" priority="168" operator="containsText" text="[AIM]">
      <formula>NOT(ISERROR(SEARCH(("[AIM]"),(H33))))</formula>
    </cfRule>
  </conditionalFormatting>
  <conditionalFormatting sqref="I20">
    <cfRule type="containsText" dxfId="1" priority="169" operator="containsText" text="[AIM]">
      <formula>NOT(ISERROR(SEARCH(("[AIM]"),(I20))))</formula>
    </cfRule>
  </conditionalFormatting>
  <conditionalFormatting sqref="I20">
    <cfRule type="containsText" dxfId="1" priority="170" operator="containsText" text="[JI]">
      <formula>NOT(ISERROR(SEARCH(("[JI]"),(I20))))</formula>
    </cfRule>
  </conditionalFormatting>
  <conditionalFormatting sqref="I20">
    <cfRule type="containsText" dxfId="1" priority="171" operator="containsText" text="[DD]">
      <formula>NOT(ISERROR(SEARCH(("[DD]"),(I20))))</formula>
    </cfRule>
  </conditionalFormatting>
  <conditionalFormatting sqref="I20">
    <cfRule type="containsText" dxfId="1" priority="172" operator="containsText" text="[MAH]">
      <formula>NOT(ISERROR(SEARCH(("[MAH]"),(I20))))</formula>
    </cfRule>
  </conditionalFormatting>
  <conditionalFormatting sqref="I20">
    <cfRule type="containsText" dxfId="3" priority="173" operator="containsText" text="[ECO]">
      <formula>NOT(ISERROR(SEARCH(("[ECO]"),(I20))))</formula>
    </cfRule>
  </conditionalFormatting>
  <conditionalFormatting sqref="I20">
    <cfRule type="containsText" dxfId="1" priority="174" operator="containsText" text="[RUM]">
      <formula>NOT(ISERROR(SEARCH(("[RUM]"),(I20))))</formula>
    </cfRule>
  </conditionalFormatting>
  <conditionalFormatting sqref="I20">
    <cfRule type="containsText" dxfId="1" priority="175" operator="containsText" text="[EH]">
      <formula>NOT(ISERROR(SEARCH(("[EH]"),(I20))))</formula>
    </cfRule>
  </conditionalFormatting>
  <conditionalFormatting sqref="I20">
    <cfRule type="containsText" dxfId="1" priority="176" operator="containsText" text="[BSH]">
      <formula>NOT(ISERROR(SEARCH(("[BSH]"),(I20))))</formula>
    </cfRule>
  </conditionalFormatting>
  <conditionalFormatting sqref="I20">
    <cfRule type="containsText" dxfId="3" priority="177" operator="containsText" text="BAN">
      <formula>NOT(ISERROR(SEARCH(("BAN"),(I20))))</formula>
    </cfRule>
  </conditionalFormatting>
  <conditionalFormatting sqref="I20">
    <cfRule type="containsText" dxfId="1" priority="178" operator="containsText" text="[GR]">
      <formula>NOT(ISERROR(SEARCH(("[GR]"),(I20))))</formula>
    </cfRule>
  </conditionalFormatting>
  <conditionalFormatting sqref="I20">
    <cfRule type="containsText" dxfId="1" priority="179" operator="containsText" text="[NIM]">
      <formula>NOT(ISERROR(SEARCH(("[NIM]"),(I20))))</formula>
    </cfRule>
  </conditionalFormatting>
  <conditionalFormatting sqref="I20">
    <cfRule type="containsText" dxfId="2" priority="180" operator="containsText" text="CHE-1262">
      <formula>NOT(ISERROR(SEARCH(("CHE-1262"),(I20))))</formula>
    </cfRule>
  </conditionalFormatting>
  <conditionalFormatting sqref="I20">
    <cfRule type="containsText" dxfId="1" priority="181" operator="containsText" text="[SKC]">
      <formula>NOT(ISERROR(SEARCH(("[SKC]"),(I20))))</formula>
    </cfRule>
  </conditionalFormatting>
  <conditionalFormatting sqref="I20">
    <cfRule type="containsText" dxfId="1" priority="182" operator="containsText" text="[MAR]">
      <formula>NOT(ISERROR(SEARCH(("[MAR]"),(I20))))</formula>
    </cfRule>
  </conditionalFormatting>
  <conditionalFormatting sqref="I20">
    <cfRule type="containsText" dxfId="0" priority="183" operator="containsText" text="ENG">
      <formula>NOT(ISERROR(SEARCH(("ENG"),(I20))))</formula>
    </cfRule>
  </conditionalFormatting>
  <conditionalFormatting sqref="F15">
    <cfRule type="containsText" dxfId="3" priority="184" operator="containsText" text="ENG">
      <formula>NOT(ISERROR(SEARCH(("ENG"),(F15))))</formula>
    </cfRule>
  </conditionalFormatting>
  <conditionalFormatting sqref="F15">
    <cfRule type="containsText" dxfId="1" priority="185" operator="containsText" text="[MAR]">
      <formula>NOT(ISERROR(SEARCH(("[MAR]"),(F15))))</formula>
    </cfRule>
  </conditionalFormatting>
  <conditionalFormatting sqref="F15">
    <cfRule type="containsText" dxfId="1" priority="186" operator="containsText" text="[SKC]">
      <formula>NOT(ISERROR(SEARCH(("[SKC]"),(F15))))</formula>
    </cfRule>
  </conditionalFormatting>
  <conditionalFormatting sqref="F15">
    <cfRule type="containsText" dxfId="1" priority="187" operator="containsText" text="CHE-1262">
      <formula>NOT(ISERROR(SEARCH(("CHE-1262"),(F15))))</formula>
    </cfRule>
  </conditionalFormatting>
  <conditionalFormatting sqref="F15">
    <cfRule type="containsText" dxfId="1" priority="188" operator="containsText" text="[NIM]">
      <formula>NOT(ISERROR(SEARCH(("[NIM]"),(F15))))</formula>
    </cfRule>
  </conditionalFormatting>
  <conditionalFormatting sqref="F15">
    <cfRule type="containsText" dxfId="2" priority="189" operator="containsText" text="[GR]">
      <formula>NOT(ISERROR(SEARCH(("[GR]"),(F15))))</formula>
    </cfRule>
  </conditionalFormatting>
  <conditionalFormatting sqref="F15">
    <cfRule type="containsText" dxfId="3" priority="190" operator="containsText" text="BAN">
      <formula>NOT(ISERROR(SEARCH(("BAN"),(F15))))</formula>
    </cfRule>
  </conditionalFormatting>
  <conditionalFormatting sqref="F15">
    <cfRule type="containsText" dxfId="1" priority="191" operator="containsText" text="[BSH]">
      <formula>NOT(ISERROR(SEARCH(("[BSH]"),(F15))))</formula>
    </cfRule>
  </conditionalFormatting>
  <conditionalFormatting sqref="F15">
    <cfRule type="containsText" dxfId="1" priority="192" operator="containsText" text="[EH]">
      <formula>NOT(ISERROR(SEARCH(("[EH]"),(F15))))</formula>
    </cfRule>
  </conditionalFormatting>
  <conditionalFormatting sqref="F15">
    <cfRule type="containsText" dxfId="1" priority="193" operator="containsText" text="[RUM]">
      <formula>NOT(ISERROR(SEARCH(("[RUM]"),(F15))))</formula>
    </cfRule>
  </conditionalFormatting>
  <conditionalFormatting sqref="F15">
    <cfRule type="containsText" dxfId="3" priority="194" operator="containsText" text="[ECO]">
      <formula>NOT(ISERROR(SEARCH(("[ECO]"),(F15))))</formula>
    </cfRule>
  </conditionalFormatting>
  <conditionalFormatting sqref="F15">
    <cfRule type="containsText" dxfId="1" priority="195" operator="containsText" text="[MAH]">
      <formula>NOT(ISERROR(SEARCH(("[MAH]"),(F15))))</formula>
    </cfRule>
  </conditionalFormatting>
  <conditionalFormatting sqref="F15">
    <cfRule type="containsText" dxfId="1" priority="196" operator="containsText" text="[DD]">
      <formula>NOT(ISERROR(SEARCH(("[DD]"),(F15))))</formula>
    </cfRule>
  </conditionalFormatting>
  <conditionalFormatting sqref="F15">
    <cfRule type="containsText" dxfId="1" priority="197" operator="containsText" text="[JI]">
      <formula>NOT(ISERROR(SEARCH(("[JI]"),(F15))))</formula>
    </cfRule>
  </conditionalFormatting>
  <conditionalFormatting sqref="F15">
    <cfRule type="containsText" dxfId="1" priority="198" operator="containsText" text="[AIM]">
      <formula>NOT(ISERROR(SEARCH(("[AIM]"),(F15))))</formula>
    </cfRule>
  </conditionalFormatting>
  <conditionalFormatting sqref="F3">
    <cfRule type="containsText" dxfId="3" priority="199" operator="containsText" text="ENG">
      <formula>NOT(ISERROR(SEARCH(("ENG"),(F3))))</formula>
    </cfRule>
  </conditionalFormatting>
  <conditionalFormatting sqref="F3">
    <cfRule type="containsText" dxfId="1" priority="200" operator="containsText" text="[MAR]">
      <formula>NOT(ISERROR(SEARCH(("[MAR]"),(F3))))</formula>
    </cfRule>
  </conditionalFormatting>
  <conditionalFormatting sqref="F3">
    <cfRule type="containsText" dxfId="1" priority="201" operator="containsText" text="[SKC]">
      <formula>NOT(ISERROR(SEARCH(("[SKC]"),(F3))))</formula>
    </cfRule>
  </conditionalFormatting>
  <conditionalFormatting sqref="F3">
    <cfRule type="containsText" dxfId="1" priority="202" operator="containsText" text="CHE-1262">
      <formula>NOT(ISERROR(SEARCH(("CHE-1262"),(F3))))</formula>
    </cfRule>
  </conditionalFormatting>
  <conditionalFormatting sqref="F3">
    <cfRule type="containsText" dxfId="1" priority="203" operator="containsText" text="[NIM]">
      <formula>NOT(ISERROR(SEARCH(("[NIM]"),(F3))))</formula>
    </cfRule>
  </conditionalFormatting>
  <conditionalFormatting sqref="F3">
    <cfRule type="containsText" dxfId="1" priority="204" operator="containsText" text="[GR]">
      <formula>NOT(ISERROR(SEARCH(("[GR]"),(F3))))</formula>
    </cfRule>
  </conditionalFormatting>
  <conditionalFormatting sqref="F3">
    <cfRule type="containsText" dxfId="3" priority="205" operator="containsText" text="BAN">
      <formula>NOT(ISERROR(SEARCH(("BAN"),(F3))))</formula>
    </cfRule>
  </conditionalFormatting>
  <conditionalFormatting sqref="F3">
    <cfRule type="containsText" dxfId="1" priority="206" operator="containsText" text="[BSH]">
      <formula>NOT(ISERROR(SEARCH(("[BSH]"),(F3))))</formula>
    </cfRule>
  </conditionalFormatting>
  <conditionalFormatting sqref="F3">
    <cfRule type="containsText" dxfId="1" priority="207" operator="containsText" text="[EH]">
      <formula>NOT(ISERROR(SEARCH(("[EH]"),(F3))))</formula>
    </cfRule>
  </conditionalFormatting>
  <conditionalFormatting sqref="F3">
    <cfRule type="containsText" dxfId="1" priority="208" operator="containsText" text="[RUM]">
      <formula>NOT(ISERROR(SEARCH(("[RUM]"),(F3))))</formula>
    </cfRule>
  </conditionalFormatting>
  <conditionalFormatting sqref="F3">
    <cfRule type="containsText" dxfId="3" priority="209" operator="containsText" text="[ECO]">
      <formula>NOT(ISERROR(SEARCH(("[ECO]"),(F3))))</formula>
    </cfRule>
  </conditionalFormatting>
  <conditionalFormatting sqref="F3">
    <cfRule type="containsText" dxfId="1" priority="210" operator="containsText" text="[MAH]">
      <formula>NOT(ISERROR(SEARCH(("[MAH]"),(F3))))</formula>
    </cfRule>
  </conditionalFormatting>
  <conditionalFormatting sqref="F3">
    <cfRule type="containsText" dxfId="1" priority="211" operator="containsText" text="[DD]">
      <formula>NOT(ISERROR(SEARCH(("[DD]"),(F3))))</formula>
    </cfRule>
  </conditionalFormatting>
  <conditionalFormatting sqref="F3">
    <cfRule type="containsText" dxfId="1" priority="212" operator="containsText" text="[JI]">
      <formula>NOT(ISERROR(SEARCH(("[JI]"),(F3))))</formula>
    </cfRule>
  </conditionalFormatting>
  <conditionalFormatting sqref="F3">
    <cfRule type="containsText" dxfId="1" priority="213" operator="containsText" text="[KIM]">
      <formula>NOT(ISERROR(SEARCH(("[KIM]"),(F3))))</formula>
    </cfRule>
  </conditionalFormatting>
  <conditionalFormatting sqref="F3">
    <cfRule type="containsText" dxfId="1" priority="214" operator="containsText" text="[AU]">
      <formula>NOT(ISERROR(SEARCH(("[AU]"),(F3))))</formula>
    </cfRule>
  </conditionalFormatting>
  <conditionalFormatting sqref="F3">
    <cfRule type="containsText" dxfId="1" priority="215" operator="containsText" text="[IFF]">
      <formula>NOT(ISERROR(SEARCH(("[IFF]"),(F3))))</formula>
    </cfRule>
  </conditionalFormatting>
  <conditionalFormatting sqref="F3">
    <cfRule type="containsText" dxfId="1" priority="216" operator="containsText" text="[AT]">
      <formula>NOT(ISERROR(SEARCH(("[AT]"),(F3))))</formula>
    </cfRule>
  </conditionalFormatting>
  <conditionalFormatting sqref="F3">
    <cfRule type="containsText" dxfId="1" priority="217" operator="containsText" text="[MKS]">
      <formula>NOT(ISERROR(SEARCH(("[MKS]"),(F3))))</formula>
    </cfRule>
  </conditionalFormatting>
  <conditionalFormatting sqref="F3">
    <cfRule type="containsText" dxfId="1" priority="218" operator="containsText" text="[DMA]">
      <formula>NOT(ISERROR(SEARCH(("[DMA]"),(F3))))</formula>
    </cfRule>
  </conditionalFormatting>
  <conditionalFormatting sqref="F3">
    <cfRule type="containsText" dxfId="1" priority="219" operator="containsText" text="[NIS]">
      <formula>NOT(ISERROR(SEARCH(("[NIS]"),(F3))))</formula>
    </cfRule>
  </conditionalFormatting>
  <conditionalFormatting sqref="F3">
    <cfRule type="containsText" dxfId="1" priority="220" operator="containsText" text="[AIM]">
      <formula>NOT(ISERROR(SEARCH(("[AIM]"),(F3))))</formula>
    </cfRule>
  </conditionalFormatting>
  <conditionalFormatting sqref="F3">
    <cfRule type="containsText" dxfId="1" priority="221" operator="containsText" text="[JC]">
      <formula>NOT(ISERROR(SEARCH(("[JC]"),(F3))))</formula>
    </cfRule>
  </conditionalFormatting>
  <conditionalFormatting sqref="F3">
    <cfRule type="containsText" dxfId="1" priority="222" operator="containsText" text="[PRC]">
      <formula>NOT(ISERROR(SEARCH(("[PRC]"),(F3))))</formula>
    </cfRule>
  </conditionalFormatting>
  <conditionalFormatting sqref="D11">
    <cfRule type="containsText" dxfId="0" priority="223" operator="containsText" text="ENG">
      <formula>NOT(ISERROR(SEARCH(("ENG"),(D11))))</formula>
    </cfRule>
  </conditionalFormatting>
  <conditionalFormatting sqref="D11">
    <cfRule type="containsText" dxfId="1" priority="224" operator="containsText" text="[MAR]">
      <formula>NOT(ISERROR(SEARCH(("[MAR]"),(D11))))</formula>
    </cfRule>
  </conditionalFormatting>
  <conditionalFormatting sqref="D11">
    <cfRule type="containsText" dxfId="1" priority="225" operator="containsText" text="[SKC]">
      <formula>NOT(ISERROR(SEARCH(("[SKC]"),(D11))))</formula>
    </cfRule>
  </conditionalFormatting>
  <conditionalFormatting sqref="D11">
    <cfRule type="containsText" dxfId="2" priority="226" operator="containsText" text="CHE-1262">
      <formula>NOT(ISERROR(SEARCH(("CHE-1262"),(D11))))</formula>
    </cfRule>
  </conditionalFormatting>
  <conditionalFormatting sqref="D11">
    <cfRule type="containsText" dxfId="1" priority="227" operator="containsText" text="[NIM]">
      <formula>NOT(ISERROR(SEARCH(("[NIM]"),(D11))))</formula>
    </cfRule>
  </conditionalFormatting>
  <conditionalFormatting sqref="D11">
    <cfRule type="containsText" dxfId="1" priority="228" operator="containsText" text="[GR]">
      <formula>NOT(ISERROR(SEARCH(("[GR]"),(D11))))</formula>
    </cfRule>
  </conditionalFormatting>
  <conditionalFormatting sqref="D11">
    <cfRule type="containsText" dxfId="3" priority="229" operator="containsText" text="BAN">
      <formula>NOT(ISERROR(SEARCH(("BAN"),(D11))))</formula>
    </cfRule>
  </conditionalFormatting>
  <conditionalFormatting sqref="D11">
    <cfRule type="containsText" dxfId="1" priority="230" operator="containsText" text="[BSH]">
      <formula>NOT(ISERROR(SEARCH(("[BSH]"),(D11))))</formula>
    </cfRule>
  </conditionalFormatting>
  <conditionalFormatting sqref="D11">
    <cfRule type="containsText" dxfId="1" priority="231" operator="containsText" text="[EH]">
      <formula>NOT(ISERROR(SEARCH(("[EH]"),(D11))))</formula>
    </cfRule>
  </conditionalFormatting>
  <conditionalFormatting sqref="D11">
    <cfRule type="containsText" dxfId="1" priority="232" operator="containsText" text="[RUM]">
      <formula>NOT(ISERROR(SEARCH(("[RUM]"),(D11))))</formula>
    </cfRule>
  </conditionalFormatting>
  <conditionalFormatting sqref="D11">
    <cfRule type="containsText" dxfId="3" priority="233" operator="containsText" text="[ECO]">
      <formula>NOT(ISERROR(SEARCH(("[ECO]"),(D11))))</formula>
    </cfRule>
  </conditionalFormatting>
  <conditionalFormatting sqref="D11">
    <cfRule type="containsText" dxfId="1" priority="234" operator="containsText" text="[MAH]">
      <formula>NOT(ISERROR(SEARCH(("[MAH]"),(D11))))</formula>
    </cfRule>
  </conditionalFormatting>
  <conditionalFormatting sqref="D11">
    <cfRule type="containsText" dxfId="1" priority="235" operator="containsText" text="[DD]">
      <formula>NOT(ISERROR(SEARCH(("[DD]"),(D11))))</formula>
    </cfRule>
  </conditionalFormatting>
  <conditionalFormatting sqref="D11">
    <cfRule type="containsText" dxfId="1" priority="236" operator="containsText" text="[JI]">
      <formula>NOT(ISERROR(SEARCH(("[JI]"),(D11))))</formula>
    </cfRule>
  </conditionalFormatting>
  <conditionalFormatting sqref="D11">
    <cfRule type="containsText" dxfId="1" priority="237" operator="containsText" text="[AIM]">
      <formula>NOT(ISERROR(SEARCH(("[AIM]"),(D11))))</formula>
    </cfRule>
  </conditionalFormatting>
  <conditionalFormatting sqref="D6">
    <cfRule type="containsText" dxfId="0" priority="238" operator="containsText" text="ENG">
      <formula>NOT(ISERROR(SEARCH(("ENG"),(D6))))</formula>
    </cfRule>
  </conditionalFormatting>
  <conditionalFormatting sqref="D6">
    <cfRule type="containsText" dxfId="1" priority="239" operator="containsText" text="[MAR]">
      <formula>NOT(ISERROR(SEARCH(("[MAR]"),(D6))))</formula>
    </cfRule>
  </conditionalFormatting>
  <conditionalFormatting sqref="D6">
    <cfRule type="containsText" dxfId="1" priority="240" operator="containsText" text="[SKC]">
      <formula>NOT(ISERROR(SEARCH(("[SKC]"),(D6))))</formula>
    </cfRule>
  </conditionalFormatting>
  <conditionalFormatting sqref="D6">
    <cfRule type="containsText" dxfId="2" priority="241" operator="containsText" text="CHE-1262">
      <formula>NOT(ISERROR(SEARCH(("CHE-1262"),(D6))))</formula>
    </cfRule>
  </conditionalFormatting>
  <conditionalFormatting sqref="D6">
    <cfRule type="containsText" dxfId="1" priority="242" operator="containsText" text="[NIM]">
      <formula>NOT(ISERROR(SEARCH(("[NIM]"),(D6))))</formula>
    </cfRule>
  </conditionalFormatting>
  <conditionalFormatting sqref="D6">
    <cfRule type="containsText" dxfId="1" priority="243" operator="containsText" text="[GR]">
      <formula>NOT(ISERROR(SEARCH(("[GR]"),(D6))))</formula>
    </cfRule>
  </conditionalFormatting>
  <conditionalFormatting sqref="D6">
    <cfRule type="containsText" dxfId="3" priority="244" operator="containsText" text="BAN">
      <formula>NOT(ISERROR(SEARCH(("BAN"),(D6))))</formula>
    </cfRule>
  </conditionalFormatting>
  <conditionalFormatting sqref="D6">
    <cfRule type="containsText" dxfId="1" priority="245" operator="containsText" text="[BSH]">
      <formula>NOT(ISERROR(SEARCH(("[BSH]"),(D6))))</formula>
    </cfRule>
  </conditionalFormatting>
  <conditionalFormatting sqref="D6">
    <cfRule type="containsText" dxfId="1" priority="246" operator="containsText" text="[EH]">
      <formula>NOT(ISERROR(SEARCH(("[EH]"),(D6))))</formula>
    </cfRule>
  </conditionalFormatting>
  <conditionalFormatting sqref="D6">
    <cfRule type="containsText" dxfId="1" priority="247" operator="containsText" text="[RUM]">
      <formula>NOT(ISERROR(SEARCH(("[RUM]"),(D6))))</formula>
    </cfRule>
  </conditionalFormatting>
  <conditionalFormatting sqref="D6">
    <cfRule type="containsText" dxfId="3" priority="248" operator="containsText" text="[ECO]">
      <formula>NOT(ISERROR(SEARCH(("[ECO]"),(D6))))</formula>
    </cfRule>
  </conditionalFormatting>
  <conditionalFormatting sqref="D6">
    <cfRule type="containsText" dxfId="1" priority="249" operator="containsText" text="[MAH]">
      <formula>NOT(ISERROR(SEARCH(("[MAH]"),(D6))))</formula>
    </cfRule>
  </conditionalFormatting>
  <conditionalFormatting sqref="D6">
    <cfRule type="containsText" dxfId="1" priority="250" operator="containsText" text="[DD]">
      <formula>NOT(ISERROR(SEARCH(("[DD]"),(D6))))</formula>
    </cfRule>
  </conditionalFormatting>
  <conditionalFormatting sqref="D6">
    <cfRule type="containsText" dxfId="1" priority="251" operator="containsText" text="[JI]">
      <formula>NOT(ISERROR(SEARCH(("[JI]"),(D6))))</formula>
    </cfRule>
  </conditionalFormatting>
  <conditionalFormatting sqref="D6">
    <cfRule type="containsText" dxfId="1" priority="252" operator="containsText" text="[AIM]">
      <formula>NOT(ISERROR(SEARCH(("[AIM]"),(D6))))</formula>
    </cfRule>
  </conditionalFormatting>
  <conditionalFormatting sqref="H21">
    <cfRule type="containsText" dxfId="3" priority="253" operator="containsText" text="ENG">
      <formula>NOT(ISERROR(SEARCH(("ENG"),(H21))))</formula>
    </cfRule>
  </conditionalFormatting>
  <conditionalFormatting sqref="H21">
    <cfRule type="containsText" dxfId="1" priority="254" operator="containsText" text="[MAR]">
      <formula>NOT(ISERROR(SEARCH(("[MAR]"),(H21))))</formula>
    </cfRule>
  </conditionalFormatting>
  <conditionalFormatting sqref="H21">
    <cfRule type="containsText" dxfId="1" priority="255" operator="containsText" text="[SKC]">
      <formula>NOT(ISERROR(SEARCH(("[SKC]"),(H21))))</formula>
    </cfRule>
  </conditionalFormatting>
  <conditionalFormatting sqref="H21">
    <cfRule type="containsText" dxfId="1" priority="256" operator="containsText" text="CHE-1262">
      <formula>NOT(ISERROR(SEARCH(("CHE-1262"),(H21))))</formula>
    </cfRule>
  </conditionalFormatting>
  <conditionalFormatting sqref="H21">
    <cfRule type="containsText" dxfId="1" priority="257" operator="containsText" text="[NIM]">
      <formula>NOT(ISERROR(SEARCH(("[NIM]"),(H21))))</formula>
    </cfRule>
  </conditionalFormatting>
  <conditionalFormatting sqref="H21">
    <cfRule type="containsText" dxfId="1" priority="258" operator="containsText" text="[GR]">
      <formula>NOT(ISERROR(SEARCH(("[GR]"),(H21))))</formula>
    </cfRule>
  </conditionalFormatting>
  <conditionalFormatting sqref="H21">
    <cfRule type="containsText" dxfId="1" priority="259" operator="containsText" text="[BSH]">
      <formula>NOT(ISERROR(SEARCH(("[BSH]"),(H21))))</formula>
    </cfRule>
  </conditionalFormatting>
  <conditionalFormatting sqref="H21">
    <cfRule type="containsText" dxfId="1" priority="260" operator="containsText" text="[EH]">
      <formula>NOT(ISERROR(SEARCH(("[EH]"),(H21))))</formula>
    </cfRule>
  </conditionalFormatting>
  <conditionalFormatting sqref="H21">
    <cfRule type="containsText" dxfId="1" priority="261" operator="containsText" text="[RUM]">
      <formula>NOT(ISERROR(SEARCH(("[RUM]"),(H21))))</formula>
    </cfRule>
  </conditionalFormatting>
  <conditionalFormatting sqref="H21">
    <cfRule type="containsText" dxfId="3" priority="262" operator="containsText" text="BAN">
      <formula>NOT(ISERROR(SEARCH(("BAN"),(H21))))</formula>
    </cfRule>
  </conditionalFormatting>
  <conditionalFormatting sqref="H21">
    <cfRule type="containsText" dxfId="3" priority="263" operator="containsText" text="[ECO]">
      <formula>NOT(ISERROR(SEARCH(("[ECO]"),(H21))))</formula>
    </cfRule>
  </conditionalFormatting>
  <conditionalFormatting sqref="H21">
    <cfRule type="containsText" dxfId="1" priority="264" operator="containsText" text="[MAH]">
      <formula>NOT(ISERROR(SEARCH(("[MAH]"),(H21))))</formula>
    </cfRule>
  </conditionalFormatting>
  <conditionalFormatting sqref="H21">
    <cfRule type="containsText" dxfId="1" priority="265" operator="containsText" text="[DD]">
      <formula>NOT(ISERROR(SEARCH(("[DD]"),(H21))))</formula>
    </cfRule>
  </conditionalFormatting>
  <conditionalFormatting sqref="H21">
    <cfRule type="containsText" dxfId="1" priority="266" operator="containsText" text="[JI]">
      <formula>NOT(ISERROR(SEARCH(("[JI]"),(H21))))</formula>
    </cfRule>
  </conditionalFormatting>
  <conditionalFormatting sqref="H21">
    <cfRule type="containsText" dxfId="1" priority="267" operator="containsText" text="[KIM]">
      <formula>NOT(ISERROR(SEARCH(("[KIM]"),(H21))))</formula>
    </cfRule>
  </conditionalFormatting>
  <conditionalFormatting sqref="H21">
    <cfRule type="containsText" dxfId="1" priority="268" operator="containsText" text="[AU]">
      <formula>NOT(ISERROR(SEARCH(("[AU]"),(H21))))</formula>
    </cfRule>
  </conditionalFormatting>
  <conditionalFormatting sqref="H21">
    <cfRule type="containsText" dxfId="1" priority="269" operator="containsText" text="[IFF]">
      <formula>NOT(ISERROR(SEARCH(("[IFF]"),(H21))))</formula>
    </cfRule>
  </conditionalFormatting>
  <conditionalFormatting sqref="H21">
    <cfRule type="containsText" dxfId="1" priority="270" operator="containsText" text="[AT]">
      <formula>NOT(ISERROR(SEARCH(("[AT]"),(H21))))</formula>
    </cfRule>
  </conditionalFormatting>
  <conditionalFormatting sqref="H21">
    <cfRule type="containsText" dxfId="1" priority="271" operator="containsText" text="[NEW1]">
      <formula>NOT(ISERROR(SEARCH(("[NEW1]"),(H21))))</formula>
    </cfRule>
  </conditionalFormatting>
  <conditionalFormatting sqref="H21">
    <cfRule type="containsText" dxfId="1" priority="272" operator="containsText" text="[MKS]">
      <formula>NOT(ISERROR(SEARCH(("[MKS]"),(H21))))</formula>
    </cfRule>
  </conditionalFormatting>
  <conditionalFormatting sqref="H21">
    <cfRule type="containsText" dxfId="1" priority="273" operator="containsText" text="[DMA]">
      <formula>NOT(ISERROR(SEARCH(("[DMA]"),(H21))))</formula>
    </cfRule>
  </conditionalFormatting>
  <conditionalFormatting sqref="H21">
    <cfRule type="containsText" dxfId="1" priority="274" operator="containsText" text="[NIS]">
      <formula>NOT(ISERROR(SEARCH(("[NIS]"),(H21))))</formula>
    </cfRule>
  </conditionalFormatting>
  <conditionalFormatting sqref="H21">
    <cfRule type="containsText" dxfId="1" priority="275" operator="containsText" text="[AIM]">
      <formula>NOT(ISERROR(SEARCH(("[AIM]"),(H21))))</formula>
    </cfRule>
  </conditionalFormatting>
  <conditionalFormatting sqref="H21">
    <cfRule type="containsText" dxfId="1" priority="276" operator="containsText" text="[JC]">
      <formula>NOT(ISERROR(SEARCH(("[JC]"),(H21))))</formula>
    </cfRule>
  </conditionalFormatting>
  <conditionalFormatting sqref="H21">
    <cfRule type="containsText" dxfId="1" priority="277" operator="containsText" text="[FNN]">
      <formula>NOT(ISERROR(SEARCH(("[FNN]"),(H21))))</formula>
    </cfRule>
  </conditionalFormatting>
  <conditionalFormatting sqref="H21">
    <cfRule type="containsText" dxfId="1" priority="278" operator="containsText" text="[PRC]">
      <formula>NOT(ISERROR(SEARCH(("[PRC]"),(H21))))</formula>
    </cfRule>
  </conditionalFormatting>
  <conditionalFormatting sqref="E31">
    <cfRule type="containsText" dxfId="0" priority="279" operator="containsText" text="ENG">
      <formula>NOT(ISERROR(SEARCH(("ENG"),(E31))))</formula>
    </cfRule>
  </conditionalFormatting>
  <conditionalFormatting sqref="E31">
    <cfRule type="containsText" dxfId="1" priority="280" operator="containsText" text="[MAR]">
      <formula>NOT(ISERROR(SEARCH(("[MAR]"),(E31))))</formula>
    </cfRule>
  </conditionalFormatting>
  <conditionalFormatting sqref="E31">
    <cfRule type="containsText" dxfId="1" priority="281" operator="containsText" text="[SKC]">
      <formula>NOT(ISERROR(SEARCH(("[SKC]"),(E31))))</formula>
    </cfRule>
  </conditionalFormatting>
  <conditionalFormatting sqref="E31">
    <cfRule type="containsText" dxfId="2" priority="282" operator="containsText" text="CHE-1262">
      <formula>NOT(ISERROR(SEARCH(("CHE-1262"),(E31))))</formula>
    </cfRule>
  </conditionalFormatting>
  <conditionalFormatting sqref="E31">
    <cfRule type="containsText" dxfId="1" priority="283" operator="containsText" text="[NIM]">
      <formula>NOT(ISERROR(SEARCH(("[NIM]"),(E31))))</formula>
    </cfRule>
  </conditionalFormatting>
  <conditionalFormatting sqref="E31">
    <cfRule type="containsText" dxfId="1" priority="284" operator="containsText" text="[GR]">
      <formula>NOT(ISERROR(SEARCH(("[GR]"),(E31))))</formula>
    </cfRule>
  </conditionalFormatting>
  <conditionalFormatting sqref="E31">
    <cfRule type="containsText" dxfId="3" priority="285" operator="containsText" text="BAN">
      <formula>NOT(ISERROR(SEARCH(("BAN"),(E31))))</formula>
    </cfRule>
  </conditionalFormatting>
  <conditionalFormatting sqref="E31">
    <cfRule type="containsText" dxfId="1" priority="286" operator="containsText" text="[BSH]">
      <formula>NOT(ISERROR(SEARCH(("[BSH]"),(E31))))</formula>
    </cfRule>
  </conditionalFormatting>
  <conditionalFormatting sqref="E31">
    <cfRule type="containsText" dxfId="1" priority="287" operator="containsText" text="[EH]">
      <formula>NOT(ISERROR(SEARCH(("[EH]"),(E31))))</formula>
    </cfRule>
  </conditionalFormatting>
  <conditionalFormatting sqref="E31">
    <cfRule type="containsText" dxfId="1" priority="288" operator="containsText" text="[RUM]">
      <formula>NOT(ISERROR(SEARCH(("[RUM]"),(E31))))</formula>
    </cfRule>
  </conditionalFormatting>
  <conditionalFormatting sqref="E31">
    <cfRule type="containsText" dxfId="3" priority="289" operator="containsText" text="[ECO]">
      <formula>NOT(ISERROR(SEARCH(("[ECO]"),(E31))))</formula>
    </cfRule>
  </conditionalFormatting>
  <conditionalFormatting sqref="E31">
    <cfRule type="containsText" dxfId="1" priority="290" operator="containsText" text="[MAH]">
      <formula>NOT(ISERROR(SEARCH(("[MAH]"),(E31))))</formula>
    </cfRule>
  </conditionalFormatting>
  <conditionalFormatting sqref="E31">
    <cfRule type="containsText" dxfId="1" priority="291" operator="containsText" text="[DD]">
      <formula>NOT(ISERROR(SEARCH(("[DD]"),(E31))))</formula>
    </cfRule>
  </conditionalFormatting>
  <conditionalFormatting sqref="E31">
    <cfRule type="containsText" dxfId="1" priority="292" operator="containsText" text="[JI]">
      <formula>NOT(ISERROR(SEARCH(("[JI]"),(E31))))</formula>
    </cfRule>
  </conditionalFormatting>
  <conditionalFormatting sqref="E31">
    <cfRule type="containsText" dxfId="1" priority="293" operator="containsText" text="[AIM]">
      <formula>NOT(ISERROR(SEARCH(("[AIM]"),(E31))))</formula>
    </cfRule>
  </conditionalFormatting>
  <conditionalFormatting sqref="H20">
    <cfRule type="containsText" dxfId="3" priority="294" operator="containsText" text="ENG">
      <formula>NOT(ISERROR(SEARCH(("ENG"),(H20))))</formula>
    </cfRule>
  </conditionalFormatting>
  <conditionalFormatting sqref="H20">
    <cfRule type="containsText" dxfId="1" priority="295" operator="containsText" text="CHE-1262">
      <formula>NOT(ISERROR(SEARCH(("CHE-1262"),(H20))))</formula>
    </cfRule>
  </conditionalFormatting>
  <conditionalFormatting sqref="H20">
    <cfRule type="containsText" dxfId="2" priority="296" operator="containsText" text="[GR]">
      <formula>NOT(ISERROR(SEARCH(("[GR]"),(H20))))</formula>
    </cfRule>
  </conditionalFormatting>
  <conditionalFormatting sqref="H20">
    <cfRule type="containsText" dxfId="1" priority="297" operator="containsText" text="[AU]">
      <formula>NOT(ISERROR(SEARCH(("[AU]"),(H20))))</formula>
    </cfRule>
  </conditionalFormatting>
  <conditionalFormatting sqref="H20">
    <cfRule type="containsText" dxfId="1" priority="298" operator="containsText" text="[NIS]">
      <formula>NOT(ISERROR(SEARCH(("[NIS]"),(H20))))</formula>
    </cfRule>
  </conditionalFormatting>
  <conditionalFormatting sqref="H20">
    <cfRule type="containsText" dxfId="4" priority="299" operator="containsText" text="[NEW1]">
      <formula>NOT(ISERROR(SEARCH(("[NEW1]"),(H20))))</formula>
    </cfRule>
  </conditionalFormatting>
  <conditionalFormatting sqref="H20">
    <cfRule type="containsText" dxfId="1" priority="300" operator="containsText" text="[MAR]">
      <formula>NOT(ISERROR(SEARCH(("[MAR]"),(H20))))</formula>
    </cfRule>
  </conditionalFormatting>
  <conditionalFormatting sqref="H20">
    <cfRule type="containsText" dxfId="1" priority="301" operator="containsText" text="[SKC]">
      <formula>NOT(ISERROR(SEARCH(("[SKC]"),(H20))))</formula>
    </cfRule>
  </conditionalFormatting>
  <conditionalFormatting sqref="H20">
    <cfRule type="containsText" dxfId="1" priority="302" operator="containsText" text="[NIM]">
      <formula>NOT(ISERROR(SEARCH(("[NIM]"),(H20))))</formula>
    </cfRule>
  </conditionalFormatting>
  <conditionalFormatting sqref="H20">
    <cfRule type="containsText" dxfId="3" priority="303" operator="containsText" text="BAN">
      <formula>NOT(ISERROR(SEARCH(("BAN"),(H20))))</formula>
    </cfRule>
  </conditionalFormatting>
  <conditionalFormatting sqref="H20">
    <cfRule type="containsText" dxfId="1" priority="304" operator="containsText" text="[BSH]">
      <formula>NOT(ISERROR(SEARCH(("[BSH]"),(H20))))</formula>
    </cfRule>
  </conditionalFormatting>
  <conditionalFormatting sqref="H20">
    <cfRule type="containsText" dxfId="1" priority="305" operator="containsText" text="[EH]">
      <formula>NOT(ISERROR(SEARCH(("[EH]"),(H20))))</formula>
    </cfRule>
  </conditionalFormatting>
  <conditionalFormatting sqref="H20">
    <cfRule type="containsText" dxfId="1" priority="306" operator="containsText" text="[RUM]">
      <formula>NOT(ISERROR(SEARCH(("[RUM]"),(H20))))</formula>
    </cfRule>
  </conditionalFormatting>
  <conditionalFormatting sqref="H20">
    <cfRule type="containsText" dxfId="3" priority="307" operator="containsText" text="[ECO]">
      <formula>NOT(ISERROR(SEARCH(("[ECO]"),(H20))))</formula>
    </cfRule>
  </conditionalFormatting>
  <conditionalFormatting sqref="H20">
    <cfRule type="containsText" dxfId="1" priority="308" operator="containsText" text="[MAH]">
      <formula>NOT(ISERROR(SEARCH(("[MAH]"),(H20))))</formula>
    </cfRule>
  </conditionalFormatting>
  <conditionalFormatting sqref="H20">
    <cfRule type="containsText" dxfId="1" priority="309" operator="containsText" text="[DD]">
      <formula>NOT(ISERROR(SEARCH(("[DD]"),(H20))))</formula>
    </cfRule>
  </conditionalFormatting>
  <conditionalFormatting sqref="H20">
    <cfRule type="containsText" dxfId="1" priority="310" operator="containsText" text="[JI]">
      <formula>NOT(ISERROR(SEARCH(("[JI]"),(H20))))</formula>
    </cfRule>
  </conditionalFormatting>
  <conditionalFormatting sqref="H20">
    <cfRule type="containsText" dxfId="1" priority="311" operator="containsText" text="[AIM]">
      <formula>NOT(ISERROR(SEARCH(("[AIM]"),(H20))))</formula>
    </cfRule>
  </conditionalFormatting>
  <conditionalFormatting sqref="H19">
    <cfRule type="containsText" dxfId="4" priority="312" operator="containsText" text="ENG">
      <formula>NOT(ISERROR(SEARCH(("ENG"),(H19))))</formula>
    </cfRule>
  </conditionalFormatting>
  <conditionalFormatting sqref="H19">
    <cfRule type="containsText" dxfId="4" priority="313" operator="containsText" text="[MAR]">
      <formula>NOT(ISERROR(SEARCH(("[MAR]"),(H19))))</formula>
    </cfRule>
  </conditionalFormatting>
  <conditionalFormatting sqref="H19">
    <cfRule type="containsText" dxfId="4" priority="314" operator="containsText" text="[SKC]">
      <formula>NOT(ISERROR(SEARCH(("[SKC]"),(H19))))</formula>
    </cfRule>
  </conditionalFormatting>
  <conditionalFormatting sqref="H19">
    <cfRule type="containsText" dxfId="4" priority="315" operator="containsText" text="CHE-1262">
      <formula>NOT(ISERROR(SEARCH(("CHE-1262"),(H19))))</formula>
    </cfRule>
  </conditionalFormatting>
  <conditionalFormatting sqref="H19">
    <cfRule type="containsText" dxfId="4" priority="316" operator="containsText" text="[NIM]">
      <formula>NOT(ISERROR(SEARCH(("[NIM]"),(H19))))</formula>
    </cfRule>
  </conditionalFormatting>
  <conditionalFormatting sqref="H19">
    <cfRule type="containsText" dxfId="4" priority="317" operator="containsText" text="[GR]">
      <formula>NOT(ISERROR(SEARCH(("[GR]"),(H19))))</formula>
    </cfRule>
  </conditionalFormatting>
  <conditionalFormatting sqref="H19">
    <cfRule type="containsText" dxfId="4" priority="318" operator="containsText" text="BAN">
      <formula>NOT(ISERROR(SEARCH(("BAN"),(H19))))</formula>
    </cfRule>
  </conditionalFormatting>
  <conditionalFormatting sqref="H19">
    <cfRule type="containsText" dxfId="4" priority="319" operator="containsText" text="[BSH]">
      <formula>NOT(ISERROR(SEARCH(("[BSH]"),(H19))))</formula>
    </cfRule>
  </conditionalFormatting>
  <conditionalFormatting sqref="H19">
    <cfRule type="containsText" dxfId="4" priority="320" operator="containsText" text="[EH]">
      <formula>NOT(ISERROR(SEARCH(("[EH]"),(H19))))</formula>
    </cfRule>
  </conditionalFormatting>
  <conditionalFormatting sqref="H19">
    <cfRule type="containsText" dxfId="4" priority="321" operator="containsText" text="[RUM]">
      <formula>NOT(ISERROR(SEARCH(("[RUM]"),(H19))))</formula>
    </cfRule>
  </conditionalFormatting>
  <conditionalFormatting sqref="H19">
    <cfRule type="containsText" dxfId="4" priority="322" operator="containsText" text="[ECO]">
      <formula>NOT(ISERROR(SEARCH(("[ECO]"),(H19))))</formula>
    </cfRule>
  </conditionalFormatting>
  <conditionalFormatting sqref="H19">
    <cfRule type="containsText" dxfId="4" priority="323" operator="containsText" text="[MAH]">
      <formula>NOT(ISERROR(SEARCH(("[MAH]"),(H19))))</formula>
    </cfRule>
  </conditionalFormatting>
  <conditionalFormatting sqref="H19">
    <cfRule type="containsText" dxfId="4" priority="324" operator="containsText" text="[DD]">
      <formula>NOT(ISERROR(SEARCH(("[DD]"),(H19))))</formula>
    </cfRule>
  </conditionalFormatting>
  <conditionalFormatting sqref="H19">
    <cfRule type="containsText" dxfId="4" priority="325" operator="containsText" text="[JI]">
      <formula>NOT(ISERROR(SEARCH(("[JI]"),(H19))))</formula>
    </cfRule>
  </conditionalFormatting>
  <conditionalFormatting sqref="H19">
    <cfRule type="containsText" dxfId="4" priority="326" operator="containsText" text="[KIM]">
      <formula>NOT(ISERROR(SEARCH(("[KIM]"),(H19))))</formula>
    </cfRule>
  </conditionalFormatting>
  <conditionalFormatting sqref="H19">
    <cfRule type="containsText" dxfId="4" priority="327" operator="containsText" text="[AU]">
      <formula>NOT(ISERROR(SEARCH(("[AU]"),(H19))))</formula>
    </cfRule>
  </conditionalFormatting>
  <conditionalFormatting sqref="H19">
    <cfRule type="containsText" dxfId="4" priority="328" operator="containsText" text="[IFF]">
      <formula>NOT(ISERROR(SEARCH(("[IFF]"),(H19))))</formula>
    </cfRule>
  </conditionalFormatting>
  <conditionalFormatting sqref="H19">
    <cfRule type="containsText" dxfId="4" priority="329" operator="containsText" text="[AT]">
      <formula>NOT(ISERROR(SEARCH(("[AT]"),(H19))))</formula>
    </cfRule>
  </conditionalFormatting>
  <conditionalFormatting sqref="H19">
    <cfRule type="containsText" dxfId="4" priority="330" operator="containsText" text="[NEW1]">
      <formula>NOT(ISERROR(SEARCH(("[NEW1]"),(H19))))</formula>
    </cfRule>
  </conditionalFormatting>
  <conditionalFormatting sqref="H19">
    <cfRule type="containsText" dxfId="4" priority="331" operator="containsText" text="[MKS]">
      <formula>NOT(ISERROR(SEARCH(("[MKS]"),(H19))))</formula>
    </cfRule>
  </conditionalFormatting>
  <conditionalFormatting sqref="H19">
    <cfRule type="containsText" dxfId="4" priority="332" operator="containsText" text="[DMA]">
      <formula>NOT(ISERROR(SEARCH(("[DMA]"),(H19))))</formula>
    </cfRule>
  </conditionalFormatting>
  <conditionalFormatting sqref="H19">
    <cfRule type="containsText" dxfId="4" priority="333" operator="containsText" text="[NIS]">
      <formula>NOT(ISERROR(SEARCH(("[NIS]"),(H19))))</formula>
    </cfRule>
  </conditionalFormatting>
  <conditionalFormatting sqref="H19">
    <cfRule type="containsText" dxfId="4" priority="334" operator="containsText" text="[AIM]">
      <formula>NOT(ISERROR(SEARCH(("[AIM]"),(H19))))</formula>
    </cfRule>
  </conditionalFormatting>
  <conditionalFormatting sqref="H19">
    <cfRule type="containsText" dxfId="4" priority="335" operator="containsText" text="[JC]">
      <formula>NOT(ISERROR(SEARCH(("[JC]"),(H19))))</formula>
    </cfRule>
  </conditionalFormatting>
  <conditionalFormatting sqref="H19">
    <cfRule type="containsText" dxfId="4" priority="336" operator="containsText" text="[FNN]">
      <formula>NOT(ISERROR(SEARCH(("[FNN]"),(H19))))</formula>
    </cfRule>
  </conditionalFormatting>
  <conditionalFormatting sqref="H19">
    <cfRule type="containsText" dxfId="4" priority="337" operator="containsText" text="[PRC]">
      <formula>NOT(ISERROR(SEARCH(("[PRC]"),(H19))))</formula>
    </cfRule>
  </conditionalFormatting>
  <conditionalFormatting sqref="F17">
    <cfRule type="containsText" dxfId="3" priority="338" operator="containsText" text="ENG">
      <formula>NOT(ISERROR(SEARCH(("ENG"),(F17))))</formula>
    </cfRule>
  </conditionalFormatting>
  <conditionalFormatting sqref="F17">
    <cfRule type="containsText" dxfId="1" priority="339" operator="containsText" text="CHE-1262">
      <formula>NOT(ISERROR(SEARCH(("CHE-1262"),(F17))))</formula>
    </cfRule>
  </conditionalFormatting>
  <conditionalFormatting sqref="F17">
    <cfRule type="containsText" dxfId="2" priority="340" operator="containsText" text="[GR]">
      <formula>NOT(ISERROR(SEARCH(("[GR]"),(F17))))</formula>
    </cfRule>
  </conditionalFormatting>
  <conditionalFormatting sqref="F17">
    <cfRule type="containsText" dxfId="1" priority="341" operator="containsText" text="[AU]">
      <formula>NOT(ISERROR(SEARCH(("[AU]"),(F17))))</formula>
    </cfRule>
  </conditionalFormatting>
  <conditionalFormatting sqref="F17">
    <cfRule type="containsText" dxfId="1" priority="342" operator="containsText" text="[NIS]">
      <formula>NOT(ISERROR(SEARCH(("[NIS]"),(F17))))</formula>
    </cfRule>
  </conditionalFormatting>
  <conditionalFormatting sqref="F17">
    <cfRule type="containsText" dxfId="4" priority="343" operator="containsText" text="[NEW1]">
      <formula>NOT(ISERROR(SEARCH(("[NEW1]"),(F17))))</formula>
    </cfRule>
  </conditionalFormatting>
  <conditionalFormatting sqref="F17">
    <cfRule type="containsText" dxfId="1" priority="344" operator="containsText" text="[MAR]">
      <formula>NOT(ISERROR(SEARCH(("[MAR]"),(F17))))</formula>
    </cfRule>
  </conditionalFormatting>
  <conditionalFormatting sqref="F17">
    <cfRule type="containsText" dxfId="1" priority="345" operator="containsText" text="[SKC]">
      <formula>NOT(ISERROR(SEARCH(("[SKC]"),(F17))))</formula>
    </cfRule>
  </conditionalFormatting>
  <conditionalFormatting sqref="F17">
    <cfRule type="containsText" dxfId="1" priority="346" operator="containsText" text="[NIM]">
      <formula>NOT(ISERROR(SEARCH(("[NIM]"),(F17))))</formula>
    </cfRule>
  </conditionalFormatting>
  <conditionalFormatting sqref="F17">
    <cfRule type="containsText" dxfId="3" priority="347" operator="containsText" text="BAN">
      <formula>NOT(ISERROR(SEARCH(("BAN"),(F17))))</formula>
    </cfRule>
  </conditionalFormatting>
  <conditionalFormatting sqref="F17">
    <cfRule type="containsText" dxfId="1" priority="348" operator="containsText" text="[BSH]">
      <formula>NOT(ISERROR(SEARCH(("[BSH]"),(F17))))</formula>
    </cfRule>
  </conditionalFormatting>
  <conditionalFormatting sqref="F17">
    <cfRule type="containsText" dxfId="1" priority="349" operator="containsText" text="[EH]">
      <formula>NOT(ISERROR(SEARCH(("[EH]"),(F17))))</formula>
    </cfRule>
  </conditionalFormatting>
  <conditionalFormatting sqref="F17">
    <cfRule type="containsText" dxfId="1" priority="350" operator="containsText" text="[RUM]">
      <formula>NOT(ISERROR(SEARCH(("[RUM]"),(F17))))</formula>
    </cfRule>
  </conditionalFormatting>
  <conditionalFormatting sqref="F17">
    <cfRule type="containsText" dxfId="3" priority="351" operator="containsText" text="[ECO]">
      <formula>NOT(ISERROR(SEARCH(("[ECO]"),(F17))))</formula>
    </cfRule>
  </conditionalFormatting>
  <conditionalFormatting sqref="F17">
    <cfRule type="containsText" dxfId="1" priority="352" operator="containsText" text="[MAH]">
      <formula>NOT(ISERROR(SEARCH(("[MAH]"),(F17))))</formula>
    </cfRule>
  </conditionalFormatting>
  <conditionalFormatting sqref="F17">
    <cfRule type="containsText" dxfId="1" priority="353" operator="containsText" text="[DD]">
      <formula>NOT(ISERROR(SEARCH(("[DD]"),(F17))))</formula>
    </cfRule>
  </conditionalFormatting>
  <conditionalFormatting sqref="F17">
    <cfRule type="containsText" dxfId="1" priority="354" operator="containsText" text="[JI]">
      <formula>NOT(ISERROR(SEARCH(("[JI]"),(F17))))</formula>
    </cfRule>
  </conditionalFormatting>
  <conditionalFormatting sqref="F17">
    <cfRule type="containsText" dxfId="1" priority="355" operator="containsText" text="[AIM]">
      <formula>NOT(ISERROR(SEARCH(("[AIM]"),(F17))))</formula>
    </cfRule>
  </conditionalFormatting>
  <conditionalFormatting sqref="H41">
    <cfRule type="containsText" dxfId="0" priority="356" operator="containsText" text="ENG">
      <formula>NOT(ISERROR(SEARCH(("ENG"),(H41))))</formula>
    </cfRule>
  </conditionalFormatting>
  <conditionalFormatting sqref="H41">
    <cfRule type="containsText" dxfId="2" priority="357" operator="containsText" text="CHE-1262">
      <formula>NOT(ISERROR(SEARCH(("CHE-1262"),(H41))))</formula>
    </cfRule>
  </conditionalFormatting>
  <conditionalFormatting sqref="H41">
    <cfRule type="containsText" dxfId="1" priority="358" operator="containsText" text="[MAR]">
      <formula>NOT(ISERROR(SEARCH(("[MAR]"),(H41))))</formula>
    </cfRule>
  </conditionalFormatting>
  <conditionalFormatting sqref="H41">
    <cfRule type="containsText" dxfId="1" priority="359" operator="containsText" text="[SKC]">
      <formula>NOT(ISERROR(SEARCH(("[SKC]"),(H41))))</formula>
    </cfRule>
  </conditionalFormatting>
  <conditionalFormatting sqref="H41">
    <cfRule type="containsText" dxfId="1" priority="360" operator="containsText" text="[NIM]">
      <formula>NOT(ISERROR(SEARCH(("[NIM]"),(H41))))</formula>
    </cfRule>
  </conditionalFormatting>
  <conditionalFormatting sqref="H41">
    <cfRule type="containsText" dxfId="1" priority="361" operator="containsText" text="[GR]">
      <formula>NOT(ISERROR(SEARCH(("[GR]"),(H41))))</formula>
    </cfRule>
  </conditionalFormatting>
  <conditionalFormatting sqref="H41">
    <cfRule type="containsText" dxfId="3" priority="362" operator="containsText" text="BAN">
      <formula>NOT(ISERROR(SEARCH(("BAN"),(H41))))</formula>
    </cfRule>
  </conditionalFormatting>
  <conditionalFormatting sqref="H41">
    <cfRule type="containsText" dxfId="1" priority="363" operator="containsText" text="[BSH]">
      <formula>NOT(ISERROR(SEARCH(("[BSH]"),(H41))))</formula>
    </cfRule>
  </conditionalFormatting>
  <conditionalFormatting sqref="H41">
    <cfRule type="containsText" dxfId="1" priority="364" operator="containsText" text="[EH]">
      <formula>NOT(ISERROR(SEARCH(("[EH]"),(H41))))</formula>
    </cfRule>
  </conditionalFormatting>
  <conditionalFormatting sqref="H41">
    <cfRule type="containsText" dxfId="1" priority="365" operator="containsText" text="[RUM]">
      <formula>NOT(ISERROR(SEARCH(("[RUM]"),(H41))))</formula>
    </cfRule>
  </conditionalFormatting>
  <conditionalFormatting sqref="H41">
    <cfRule type="containsText" dxfId="3" priority="366" operator="containsText" text="[ECO]">
      <formula>NOT(ISERROR(SEARCH(("[ECO]"),(H41))))</formula>
    </cfRule>
  </conditionalFormatting>
  <conditionalFormatting sqref="H41">
    <cfRule type="containsText" dxfId="1" priority="367" operator="containsText" text="[MAH]">
      <formula>NOT(ISERROR(SEARCH(("[MAH]"),(H41))))</formula>
    </cfRule>
  </conditionalFormatting>
  <conditionalFormatting sqref="H41">
    <cfRule type="containsText" dxfId="1" priority="368" operator="containsText" text="[DD]">
      <formula>NOT(ISERROR(SEARCH(("[DD]"),(H41))))</formula>
    </cfRule>
  </conditionalFormatting>
  <conditionalFormatting sqref="H41">
    <cfRule type="containsText" dxfId="1" priority="369" operator="containsText" text="[JI]">
      <formula>NOT(ISERROR(SEARCH(("[JI]"),(H41))))</formula>
    </cfRule>
  </conditionalFormatting>
  <conditionalFormatting sqref="H41">
    <cfRule type="containsText" dxfId="1" priority="370" operator="containsText" text="[AIM]">
      <formula>NOT(ISERROR(SEARCH(("[AIM]"),(H41))))</formula>
    </cfRule>
  </conditionalFormatting>
  <conditionalFormatting sqref="E38">
    <cfRule type="containsText" dxfId="1" priority="371" operator="containsText" text="[GR]">
      <formula>NOT(ISERROR(SEARCH(("[GR]"),(E38))))</formula>
    </cfRule>
  </conditionalFormatting>
  <conditionalFormatting sqref="E38">
    <cfRule type="containsText" dxfId="1" priority="372" operator="containsText" text="[NEW1]">
      <formula>NOT(ISERROR(SEARCH(("[NEW1]"),(E38))))</formula>
    </cfRule>
  </conditionalFormatting>
  <conditionalFormatting sqref="E38">
    <cfRule type="containsText" dxfId="3" priority="373" operator="containsText" text="ENG">
      <formula>NOT(ISERROR(SEARCH(("ENG"),(E38))))</formula>
    </cfRule>
  </conditionalFormatting>
  <conditionalFormatting sqref="E38">
    <cfRule type="containsText" dxfId="1" priority="374" operator="containsText" text="[MAR]">
      <formula>NOT(ISERROR(SEARCH(("[MAR]"),(E38))))</formula>
    </cfRule>
  </conditionalFormatting>
  <conditionalFormatting sqref="E38">
    <cfRule type="containsText" dxfId="1" priority="375" operator="containsText" text="[SKC]">
      <formula>NOT(ISERROR(SEARCH(("[SKC]"),(E38))))</formula>
    </cfRule>
  </conditionalFormatting>
  <conditionalFormatting sqref="E38">
    <cfRule type="containsText" dxfId="1" priority="376" operator="containsText" text="CHE-1262">
      <formula>NOT(ISERROR(SEARCH(("CHE-1262"),(E38))))</formula>
    </cfRule>
  </conditionalFormatting>
  <conditionalFormatting sqref="E38">
    <cfRule type="containsText" dxfId="1" priority="377" operator="containsText" text="[NIM]">
      <formula>NOT(ISERROR(SEARCH(("[NIM]"),(E38))))</formula>
    </cfRule>
  </conditionalFormatting>
  <conditionalFormatting sqref="E38">
    <cfRule type="containsText" dxfId="3" priority="378" operator="containsText" text="BAN">
      <formula>NOT(ISERROR(SEARCH(("BAN"),(E38))))</formula>
    </cfRule>
  </conditionalFormatting>
  <conditionalFormatting sqref="E38">
    <cfRule type="containsText" dxfId="1" priority="379" operator="containsText" text="[BSH]">
      <formula>NOT(ISERROR(SEARCH(("[BSH]"),(E38))))</formula>
    </cfRule>
  </conditionalFormatting>
  <conditionalFormatting sqref="E38">
    <cfRule type="containsText" dxfId="1" priority="380" operator="containsText" text="[EH]">
      <formula>NOT(ISERROR(SEARCH(("[EH]"),(E38))))</formula>
    </cfRule>
  </conditionalFormatting>
  <conditionalFormatting sqref="E38">
    <cfRule type="containsText" dxfId="1" priority="381" operator="containsText" text="[RUM]">
      <formula>NOT(ISERROR(SEARCH(("[RUM]"),(E38))))</formula>
    </cfRule>
  </conditionalFormatting>
  <conditionalFormatting sqref="E38">
    <cfRule type="containsText" dxfId="3" priority="382" operator="containsText" text="[ECO]">
      <formula>NOT(ISERROR(SEARCH(("[ECO]"),(E38))))</formula>
    </cfRule>
  </conditionalFormatting>
  <conditionalFormatting sqref="E38">
    <cfRule type="containsText" dxfId="1" priority="383" operator="containsText" text="[MAH]">
      <formula>NOT(ISERROR(SEARCH(("[MAH]"),(E38))))</formula>
    </cfRule>
  </conditionalFormatting>
  <conditionalFormatting sqref="E38">
    <cfRule type="containsText" dxfId="1" priority="384" operator="containsText" text="[DD]">
      <formula>NOT(ISERROR(SEARCH(("[DD]"),(E38))))</formula>
    </cfRule>
  </conditionalFormatting>
  <conditionalFormatting sqref="E38">
    <cfRule type="containsText" dxfId="1" priority="385" operator="containsText" text="[JI]">
      <formula>NOT(ISERROR(SEARCH(("[JI]"),(E38))))</formula>
    </cfRule>
  </conditionalFormatting>
  <conditionalFormatting sqref="E38">
    <cfRule type="containsText" dxfId="1" priority="386" operator="containsText" text="[AIM]">
      <formula>NOT(ISERROR(SEARCH(("[AIM]"),(E38))))</formula>
    </cfRule>
  </conditionalFormatting>
  <conditionalFormatting sqref="I16:J16">
    <cfRule type="containsText" dxfId="1" priority="387" operator="containsText" text="[GR]">
      <formula>NOT(ISERROR(SEARCH(("[GR]"),(I16))))</formula>
    </cfRule>
  </conditionalFormatting>
  <conditionalFormatting sqref="I16:J16">
    <cfRule type="containsText" dxfId="1" priority="388" operator="containsText" text="[NEW1]">
      <formula>NOT(ISERROR(SEARCH(("[NEW1]"),(I16))))</formula>
    </cfRule>
  </conditionalFormatting>
  <conditionalFormatting sqref="I16:J16">
    <cfRule type="containsText" dxfId="3" priority="389" operator="containsText" text="ENG">
      <formula>NOT(ISERROR(SEARCH(("ENG"),(I16))))</formula>
    </cfRule>
  </conditionalFormatting>
  <conditionalFormatting sqref="I16:J16">
    <cfRule type="containsText" dxfId="1" priority="390" operator="containsText" text="[MAR]">
      <formula>NOT(ISERROR(SEARCH(("[MAR]"),(I16))))</formula>
    </cfRule>
  </conditionalFormatting>
  <conditionalFormatting sqref="I16:J16">
    <cfRule type="containsText" dxfId="1" priority="391" operator="containsText" text="[SKC]">
      <formula>NOT(ISERROR(SEARCH(("[SKC]"),(I16))))</formula>
    </cfRule>
  </conditionalFormatting>
  <conditionalFormatting sqref="I16:J16">
    <cfRule type="containsText" dxfId="1" priority="392" operator="containsText" text="CHE-1262">
      <formula>NOT(ISERROR(SEARCH(("CHE-1262"),(I16))))</formula>
    </cfRule>
  </conditionalFormatting>
  <conditionalFormatting sqref="I16:J16">
    <cfRule type="containsText" dxfId="1" priority="393" operator="containsText" text="[NIM]">
      <formula>NOT(ISERROR(SEARCH(("[NIM]"),(I16))))</formula>
    </cfRule>
  </conditionalFormatting>
  <conditionalFormatting sqref="I16:J16">
    <cfRule type="containsText" dxfId="3" priority="394" operator="containsText" text="BAN">
      <formula>NOT(ISERROR(SEARCH(("BAN"),(I16))))</formula>
    </cfRule>
  </conditionalFormatting>
  <conditionalFormatting sqref="I16:J16">
    <cfRule type="containsText" dxfId="1" priority="395" operator="containsText" text="[BSH]">
      <formula>NOT(ISERROR(SEARCH(("[BSH]"),(I16))))</formula>
    </cfRule>
  </conditionalFormatting>
  <conditionalFormatting sqref="I16:J16">
    <cfRule type="containsText" dxfId="1" priority="396" operator="containsText" text="[EH]">
      <formula>NOT(ISERROR(SEARCH(("[EH]"),(I16))))</formula>
    </cfRule>
  </conditionalFormatting>
  <conditionalFormatting sqref="I16:J16">
    <cfRule type="containsText" dxfId="1" priority="397" operator="containsText" text="[RUM]">
      <formula>NOT(ISERROR(SEARCH(("[RUM]"),(I16))))</formula>
    </cfRule>
  </conditionalFormatting>
  <conditionalFormatting sqref="I16:J16">
    <cfRule type="containsText" dxfId="3" priority="398" operator="containsText" text="[ECO]">
      <formula>NOT(ISERROR(SEARCH(("[ECO]"),(I16))))</formula>
    </cfRule>
  </conditionalFormatting>
  <conditionalFormatting sqref="I16:J16">
    <cfRule type="containsText" dxfId="1" priority="399" operator="containsText" text="[MAH]">
      <formula>NOT(ISERROR(SEARCH(("[MAH]"),(I16))))</formula>
    </cfRule>
  </conditionalFormatting>
  <conditionalFormatting sqref="I16:J16">
    <cfRule type="containsText" dxfId="1" priority="400" operator="containsText" text="[DD]">
      <formula>NOT(ISERROR(SEARCH(("[DD]"),(I16))))</formula>
    </cfRule>
  </conditionalFormatting>
  <conditionalFormatting sqref="I16:J16">
    <cfRule type="containsText" dxfId="1" priority="401" operator="containsText" text="[JI]">
      <formula>NOT(ISERROR(SEARCH(("[JI]"),(I16))))</formula>
    </cfRule>
  </conditionalFormatting>
  <conditionalFormatting sqref="I16:J16">
    <cfRule type="containsText" dxfId="1" priority="402" operator="containsText" text="[AIM]">
      <formula>NOT(ISERROR(SEARCH(("[AIM]"),(I16))))</formula>
    </cfRule>
  </conditionalFormatting>
  <conditionalFormatting sqref="F37">
    <cfRule type="containsText" dxfId="2" priority="403" operator="containsText" text="[GR]">
      <formula>NOT(ISERROR(SEARCH(("[GR]"),(F37))))</formula>
    </cfRule>
  </conditionalFormatting>
  <conditionalFormatting sqref="F42">
    <cfRule type="containsText" dxfId="0" priority="404" operator="containsText" text="ENG">
      <formula>NOT(ISERROR(SEARCH(("ENG"),(F42))))</formula>
    </cfRule>
  </conditionalFormatting>
  <conditionalFormatting sqref="F42">
    <cfRule type="containsText" dxfId="2" priority="405" operator="containsText" text="CHE-1262">
      <formula>NOT(ISERROR(SEARCH(("CHE-1262"),(F42))))</formula>
    </cfRule>
  </conditionalFormatting>
  <conditionalFormatting sqref="D43">
    <cfRule type="containsText" dxfId="3" priority="406" operator="containsText" text="ENG">
      <formula>NOT(ISERROR(SEARCH(("ENG"),(D43))))</formula>
    </cfRule>
  </conditionalFormatting>
  <conditionalFormatting sqref="D43">
    <cfRule type="containsText" dxfId="1" priority="407" operator="containsText" text="[MAR]">
      <formula>NOT(ISERROR(SEARCH(("[MAR]"),(D43))))</formula>
    </cfRule>
  </conditionalFormatting>
  <conditionalFormatting sqref="D43">
    <cfRule type="containsText" dxfId="1" priority="408" operator="containsText" text="[SKC]">
      <formula>NOT(ISERROR(SEARCH(("[SKC]"),(D43))))</formula>
    </cfRule>
  </conditionalFormatting>
  <conditionalFormatting sqref="D43">
    <cfRule type="containsText" dxfId="1" priority="409" operator="containsText" text="CHE-1262">
      <formula>NOT(ISERROR(SEARCH(("CHE-1262"),(D43))))</formula>
    </cfRule>
  </conditionalFormatting>
  <conditionalFormatting sqref="D43">
    <cfRule type="containsText" dxfId="1" priority="410" operator="containsText" text="[NIM]">
      <formula>NOT(ISERROR(SEARCH(("[NIM]"),(D43))))</formula>
    </cfRule>
  </conditionalFormatting>
  <conditionalFormatting sqref="D43">
    <cfRule type="containsText" dxfId="1" priority="411" operator="containsText" text="[GR]">
      <formula>NOT(ISERROR(SEARCH(("[GR]"),(D43))))</formula>
    </cfRule>
  </conditionalFormatting>
  <conditionalFormatting sqref="D43">
    <cfRule type="containsText" dxfId="1" priority="412" operator="containsText" text="[BSH]">
      <formula>NOT(ISERROR(SEARCH(("[BSH]"),(D43))))</formula>
    </cfRule>
  </conditionalFormatting>
  <conditionalFormatting sqref="D43">
    <cfRule type="containsText" dxfId="1" priority="413" operator="containsText" text="[EH]">
      <formula>NOT(ISERROR(SEARCH(("[EH]"),(D43))))</formula>
    </cfRule>
  </conditionalFormatting>
  <conditionalFormatting sqref="D43">
    <cfRule type="containsText" dxfId="1" priority="414" operator="containsText" text="[RUM]">
      <formula>NOT(ISERROR(SEARCH(("[RUM]"),(D43))))</formula>
    </cfRule>
  </conditionalFormatting>
  <conditionalFormatting sqref="D43">
    <cfRule type="containsText" dxfId="3" priority="415" operator="containsText" text="BAN">
      <formula>NOT(ISERROR(SEARCH(("BAN"),(D43))))</formula>
    </cfRule>
  </conditionalFormatting>
  <conditionalFormatting sqref="D43">
    <cfRule type="containsText" dxfId="3" priority="416" operator="containsText" text="[ECO]">
      <formula>NOT(ISERROR(SEARCH(("[ECO]"),(D43))))</formula>
    </cfRule>
  </conditionalFormatting>
  <conditionalFormatting sqref="D43">
    <cfRule type="containsText" dxfId="1" priority="417" operator="containsText" text="[MAH]">
      <formula>NOT(ISERROR(SEARCH(("[MAH]"),(D43))))</formula>
    </cfRule>
  </conditionalFormatting>
  <conditionalFormatting sqref="D43">
    <cfRule type="containsText" dxfId="1" priority="418" operator="containsText" text="[DD]">
      <formula>NOT(ISERROR(SEARCH(("[DD]"),(D43))))</formula>
    </cfRule>
  </conditionalFormatting>
  <conditionalFormatting sqref="D43">
    <cfRule type="containsText" dxfId="1" priority="419" operator="containsText" text="[JI]">
      <formula>NOT(ISERROR(SEARCH(("[JI]"),(D43))))</formula>
    </cfRule>
  </conditionalFormatting>
  <conditionalFormatting sqref="E37 D43">
    <cfRule type="containsText" dxfId="1" priority="420" operator="containsText" text="[KIM]">
      <formula>NOT(ISERROR(SEARCH(("[KIM]"),(E37))))</formula>
    </cfRule>
  </conditionalFormatting>
  <conditionalFormatting sqref="E37:F37 D43">
    <cfRule type="containsText" dxfId="1" priority="421" operator="containsText" text="[AU]">
      <formula>NOT(ISERROR(SEARCH(("[AU]"),(E37))))</formula>
    </cfRule>
  </conditionalFormatting>
  <conditionalFormatting sqref="D43">
    <cfRule type="containsText" dxfId="1" priority="422" operator="containsText" text="[IFF]">
      <formula>NOT(ISERROR(SEARCH(("[IFF]"),(D43))))</formula>
    </cfRule>
  </conditionalFormatting>
  <conditionalFormatting sqref="E37 D43">
    <cfRule type="containsText" dxfId="1" priority="423" operator="containsText" text="[AT]">
      <formula>NOT(ISERROR(SEARCH(("[AT]"),(E37))))</formula>
    </cfRule>
  </conditionalFormatting>
  <conditionalFormatting sqref="D43">
    <cfRule type="containsText" dxfId="1" priority="424" operator="containsText" text="[NEW1]">
      <formula>NOT(ISERROR(SEARCH(("[NEW1]"),(D43))))</formula>
    </cfRule>
  </conditionalFormatting>
  <conditionalFormatting sqref="E37 D43">
    <cfRule type="containsText" dxfId="1" priority="425" operator="containsText" text="[MKS]">
      <formula>NOT(ISERROR(SEARCH(("[MKS]"),(E37))))</formula>
    </cfRule>
  </conditionalFormatting>
  <conditionalFormatting sqref="E37 D43">
    <cfRule type="containsText" dxfId="1" priority="426" operator="containsText" text="[DMA]">
      <formula>NOT(ISERROR(SEARCH(("[DMA]"),(E37))))</formula>
    </cfRule>
  </conditionalFormatting>
  <conditionalFormatting sqref="E37:F37 D43">
    <cfRule type="containsText" dxfId="1" priority="427" operator="containsText" text="[NIS]">
      <formula>NOT(ISERROR(SEARCH(("[NIS]"),(E37))))</formula>
    </cfRule>
  </conditionalFormatting>
  <conditionalFormatting sqref="D43">
    <cfRule type="containsText" dxfId="1" priority="428" operator="containsText" text="[AIM]">
      <formula>NOT(ISERROR(SEARCH(("[AIM]"),(D43))))</formula>
    </cfRule>
  </conditionalFormatting>
  <conditionalFormatting sqref="E37 D43">
    <cfRule type="containsText" dxfId="1" priority="429" operator="containsText" text="[JC]">
      <formula>NOT(ISERROR(SEARCH(("[JC]"),(E37))))</formula>
    </cfRule>
  </conditionalFormatting>
  <conditionalFormatting sqref="E37 D43">
    <cfRule type="containsText" dxfId="1" priority="430" operator="containsText" text="[FNN]">
      <formula>NOT(ISERROR(SEARCH(("[FNN]"),(E37))))</formula>
    </cfRule>
  </conditionalFormatting>
  <conditionalFormatting sqref="E37 D43">
    <cfRule type="containsText" dxfId="1" priority="431" operator="containsText" text="[PRC]">
      <formula>NOT(ISERROR(SEARCH(("[PRC]"),(E37))))</formula>
    </cfRule>
  </conditionalFormatting>
  <conditionalFormatting sqref="D20">
    <cfRule type="containsText" dxfId="4" priority="432" operator="containsText" text="ENG">
      <formula>NOT(ISERROR(SEARCH(("ENG"),(D20))))</formula>
    </cfRule>
  </conditionalFormatting>
  <conditionalFormatting sqref="D20">
    <cfRule type="containsText" dxfId="4" priority="433" operator="containsText" text="[MAR]">
      <formula>NOT(ISERROR(SEARCH(("[MAR]"),(D20))))</formula>
    </cfRule>
  </conditionalFormatting>
  <conditionalFormatting sqref="D20">
    <cfRule type="containsText" dxfId="4" priority="434" operator="containsText" text="[SKC]">
      <formula>NOT(ISERROR(SEARCH(("[SKC]"),(D20))))</formula>
    </cfRule>
  </conditionalFormatting>
  <conditionalFormatting sqref="D20">
    <cfRule type="containsText" dxfId="4" priority="435" operator="containsText" text="CHE-1262">
      <formula>NOT(ISERROR(SEARCH(("CHE-1262"),(D20))))</formula>
    </cfRule>
  </conditionalFormatting>
  <conditionalFormatting sqref="D20">
    <cfRule type="containsText" dxfId="4" priority="436" operator="containsText" text="[NIM]">
      <formula>NOT(ISERROR(SEARCH(("[NIM]"),(D20))))</formula>
    </cfRule>
  </conditionalFormatting>
  <conditionalFormatting sqref="D20">
    <cfRule type="containsText" dxfId="4" priority="437" operator="containsText" text="[GR]">
      <formula>NOT(ISERROR(SEARCH(("[GR]"),(D20))))</formula>
    </cfRule>
  </conditionalFormatting>
  <conditionalFormatting sqref="D20">
    <cfRule type="containsText" dxfId="4" priority="438" operator="containsText" text="BAN">
      <formula>NOT(ISERROR(SEARCH(("BAN"),(D20))))</formula>
    </cfRule>
  </conditionalFormatting>
  <conditionalFormatting sqref="D20">
    <cfRule type="containsText" dxfId="4" priority="439" operator="containsText" text="[BSH]">
      <formula>NOT(ISERROR(SEARCH(("[BSH]"),(D20))))</formula>
    </cfRule>
  </conditionalFormatting>
  <conditionalFormatting sqref="D20">
    <cfRule type="containsText" dxfId="4" priority="440" operator="containsText" text="[EH]">
      <formula>NOT(ISERROR(SEARCH(("[EH]"),(D20))))</formula>
    </cfRule>
  </conditionalFormatting>
  <conditionalFormatting sqref="D20">
    <cfRule type="containsText" dxfId="4" priority="441" operator="containsText" text="[RUM]">
      <formula>NOT(ISERROR(SEARCH(("[RUM]"),(D20))))</formula>
    </cfRule>
  </conditionalFormatting>
  <conditionalFormatting sqref="D20">
    <cfRule type="containsText" dxfId="4" priority="442" operator="containsText" text="[ECO]">
      <formula>NOT(ISERROR(SEARCH(("[ECO]"),(D20))))</formula>
    </cfRule>
  </conditionalFormatting>
  <conditionalFormatting sqref="D20">
    <cfRule type="containsText" dxfId="4" priority="443" operator="containsText" text="[MAH]">
      <formula>NOT(ISERROR(SEARCH(("[MAH]"),(D20))))</formula>
    </cfRule>
  </conditionalFormatting>
  <conditionalFormatting sqref="D20">
    <cfRule type="containsText" dxfId="4" priority="444" operator="containsText" text="[DD]">
      <formula>NOT(ISERROR(SEARCH(("[DD]"),(D20))))</formula>
    </cfRule>
  </conditionalFormatting>
  <conditionalFormatting sqref="D20">
    <cfRule type="containsText" dxfId="4" priority="445" operator="containsText" text="[JI]">
      <formula>NOT(ISERROR(SEARCH(("[JI]"),(D20))))</formula>
    </cfRule>
  </conditionalFormatting>
  <conditionalFormatting sqref="D20">
    <cfRule type="containsText" dxfId="4" priority="446" operator="containsText" text="[KIM]">
      <formula>NOT(ISERROR(SEARCH(("[KIM]"),(D20))))</formula>
    </cfRule>
  </conditionalFormatting>
  <conditionalFormatting sqref="D20">
    <cfRule type="containsText" dxfId="4" priority="447" operator="containsText" text="[AU]">
      <formula>NOT(ISERROR(SEARCH(("[AU]"),(D20))))</formula>
    </cfRule>
  </conditionalFormatting>
  <conditionalFormatting sqref="D20">
    <cfRule type="containsText" dxfId="4" priority="448" operator="containsText" text="[IFF]">
      <formula>NOT(ISERROR(SEARCH(("[IFF]"),(D20))))</formula>
    </cfRule>
  </conditionalFormatting>
  <conditionalFormatting sqref="D20">
    <cfRule type="containsText" dxfId="4" priority="449" operator="containsText" text="[AT]">
      <formula>NOT(ISERROR(SEARCH(("[AT]"),(D20))))</formula>
    </cfRule>
  </conditionalFormatting>
  <conditionalFormatting sqref="D20 F37">
    <cfRule type="containsText" dxfId="4" priority="450" operator="containsText" text="[NEW1]">
      <formula>NOT(ISERROR(SEARCH(("[NEW1]"),(D20))))</formula>
    </cfRule>
  </conditionalFormatting>
  <conditionalFormatting sqref="D20">
    <cfRule type="containsText" dxfId="4" priority="451" operator="containsText" text="[MKS]">
      <formula>NOT(ISERROR(SEARCH(("[MKS]"),(D20))))</formula>
    </cfRule>
  </conditionalFormatting>
  <conditionalFormatting sqref="D20">
    <cfRule type="containsText" dxfId="4" priority="452" operator="containsText" text="[DMA]">
      <formula>NOT(ISERROR(SEARCH(("[DMA]"),(D20))))</formula>
    </cfRule>
  </conditionalFormatting>
  <conditionalFormatting sqref="D20">
    <cfRule type="containsText" dxfId="4" priority="453" operator="containsText" text="[NIS]">
      <formula>NOT(ISERROR(SEARCH(("[NIS]"),(D20))))</formula>
    </cfRule>
  </conditionalFormatting>
  <conditionalFormatting sqref="D20">
    <cfRule type="containsText" dxfId="4" priority="454" operator="containsText" text="[AIM]">
      <formula>NOT(ISERROR(SEARCH(("[AIM]"),(D20))))</formula>
    </cfRule>
  </conditionalFormatting>
  <conditionalFormatting sqref="D20">
    <cfRule type="containsText" dxfId="4" priority="455" operator="containsText" text="[JC]">
      <formula>NOT(ISERROR(SEARCH(("[JC]"),(D20))))</formula>
    </cfRule>
  </conditionalFormatting>
  <conditionalFormatting sqref="D20">
    <cfRule type="containsText" dxfId="4" priority="456" operator="containsText" text="[FNN]">
      <formula>NOT(ISERROR(SEARCH(("[FNN]"),(D20))))</formula>
    </cfRule>
  </conditionalFormatting>
  <conditionalFormatting sqref="D20">
    <cfRule type="containsText" dxfId="4" priority="457" operator="containsText" text="[PRC]">
      <formula>NOT(ISERROR(SEARCH(("[PRC]"),(D20))))</formula>
    </cfRule>
  </conditionalFormatting>
  <conditionalFormatting sqref="E23">
    <cfRule type="containsText" dxfId="4" priority="458" operator="containsText" text="[PRC]">
      <formula>NOT(ISERROR(SEARCH(("[PRC]"),(E23))))</formula>
    </cfRule>
  </conditionalFormatting>
  <conditionalFormatting sqref="E23">
    <cfRule type="containsText" dxfId="4" priority="459" operator="containsText" text="[FNN]">
      <formula>NOT(ISERROR(SEARCH(("[FNN]"),(E23))))</formula>
    </cfRule>
  </conditionalFormatting>
  <conditionalFormatting sqref="E23">
    <cfRule type="containsText" dxfId="4" priority="460" operator="containsText" text="[JC]">
      <formula>NOT(ISERROR(SEARCH(("[JC]"),(E23))))</formula>
    </cfRule>
  </conditionalFormatting>
  <conditionalFormatting sqref="E23">
    <cfRule type="containsText" dxfId="4" priority="461" operator="containsText" text="[AIM]">
      <formula>NOT(ISERROR(SEARCH(("[AIM]"),(E23))))</formula>
    </cfRule>
  </conditionalFormatting>
  <conditionalFormatting sqref="E23">
    <cfRule type="containsText" dxfId="4" priority="462" operator="containsText" text="[NIS]">
      <formula>NOT(ISERROR(SEARCH(("[NIS]"),(E23))))</formula>
    </cfRule>
  </conditionalFormatting>
  <conditionalFormatting sqref="E23">
    <cfRule type="containsText" dxfId="4" priority="463" operator="containsText" text="[DMA]">
      <formula>NOT(ISERROR(SEARCH(("[DMA]"),(E23))))</formula>
    </cfRule>
  </conditionalFormatting>
  <conditionalFormatting sqref="E23">
    <cfRule type="containsText" dxfId="4" priority="464" operator="containsText" text="[MKS]">
      <formula>NOT(ISERROR(SEARCH(("[MKS]"),(E23))))</formula>
    </cfRule>
  </conditionalFormatting>
  <conditionalFormatting sqref="E23">
    <cfRule type="containsText" dxfId="4" priority="465" operator="containsText" text="[NEW1]">
      <formula>NOT(ISERROR(SEARCH(("[NEW1]"),(E23))))</formula>
    </cfRule>
  </conditionalFormatting>
  <conditionalFormatting sqref="E23">
    <cfRule type="containsText" dxfId="4" priority="466" operator="containsText" text="[AT]">
      <formula>NOT(ISERROR(SEARCH(("[AT]"),(E23))))</formula>
    </cfRule>
  </conditionalFormatting>
  <conditionalFormatting sqref="E23">
    <cfRule type="containsText" dxfId="4" priority="467" operator="containsText" text="[IFF]">
      <formula>NOT(ISERROR(SEARCH(("[IFF]"),(E23))))</formula>
    </cfRule>
  </conditionalFormatting>
  <conditionalFormatting sqref="E23">
    <cfRule type="containsText" dxfId="4" priority="468" operator="containsText" text="[AU]">
      <formula>NOT(ISERROR(SEARCH(("[AU]"),(E23))))</formula>
    </cfRule>
  </conditionalFormatting>
  <conditionalFormatting sqref="E23">
    <cfRule type="containsText" dxfId="4" priority="469" operator="containsText" text="[KIM]">
      <formula>NOT(ISERROR(SEARCH(("[KIM]"),(E23))))</formula>
    </cfRule>
  </conditionalFormatting>
  <conditionalFormatting sqref="E23">
    <cfRule type="containsText" dxfId="4" priority="470" operator="containsText" text="[JI]">
      <formula>NOT(ISERROR(SEARCH(("[JI]"),(E23))))</formula>
    </cfRule>
  </conditionalFormatting>
  <conditionalFormatting sqref="E23">
    <cfRule type="containsText" dxfId="4" priority="471" operator="containsText" text="[DD]">
      <formula>NOT(ISERROR(SEARCH(("[DD]"),(E23))))</formula>
    </cfRule>
  </conditionalFormatting>
  <conditionalFormatting sqref="E23">
    <cfRule type="containsText" dxfId="4" priority="472" operator="containsText" text="[MAH]">
      <formula>NOT(ISERROR(SEARCH(("[MAH]"),(E23))))</formula>
    </cfRule>
  </conditionalFormatting>
  <conditionalFormatting sqref="E23">
    <cfRule type="containsText" dxfId="4" priority="473" operator="containsText" text="[ECO]">
      <formula>NOT(ISERROR(SEARCH(("[ECO]"),(E23))))</formula>
    </cfRule>
  </conditionalFormatting>
  <conditionalFormatting sqref="E23">
    <cfRule type="containsText" dxfId="4" priority="474" operator="containsText" text="[RUM]">
      <formula>NOT(ISERROR(SEARCH(("[RUM]"),(E23))))</formula>
    </cfRule>
  </conditionalFormatting>
  <conditionalFormatting sqref="E23">
    <cfRule type="containsText" dxfId="4" priority="475" operator="containsText" text="[EH]">
      <formula>NOT(ISERROR(SEARCH(("[EH]"),(E23))))</formula>
    </cfRule>
  </conditionalFormatting>
  <conditionalFormatting sqref="E23">
    <cfRule type="containsText" dxfId="4" priority="476" operator="containsText" text="[BSH]">
      <formula>NOT(ISERROR(SEARCH(("[BSH]"),(E23))))</formula>
    </cfRule>
  </conditionalFormatting>
  <conditionalFormatting sqref="E23">
    <cfRule type="containsText" dxfId="4" priority="477" operator="containsText" text="BAN">
      <formula>NOT(ISERROR(SEARCH(("BAN"),(E23))))</formula>
    </cfRule>
  </conditionalFormatting>
  <conditionalFormatting sqref="E23">
    <cfRule type="containsText" dxfId="4" priority="478" operator="containsText" text="[GR]">
      <formula>NOT(ISERROR(SEARCH(("[GR]"),(E23))))</formula>
    </cfRule>
  </conditionalFormatting>
  <conditionalFormatting sqref="E23">
    <cfRule type="containsText" dxfId="4" priority="479" operator="containsText" text="[NIM]">
      <formula>NOT(ISERROR(SEARCH(("[NIM]"),(E23))))</formula>
    </cfRule>
  </conditionalFormatting>
  <conditionalFormatting sqref="E23">
    <cfRule type="containsText" dxfId="4" priority="480" operator="containsText" text="CHE-1262">
      <formula>NOT(ISERROR(SEARCH(("CHE-1262"),(E23))))</formula>
    </cfRule>
  </conditionalFormatting>
  <conditionalFormatting sqref="E23">
    <cfRule type="containsText" dxfId="4" priority="481" operator="containsText" text="[SKC]">
      <formula>NOT(ISERROR(SEARCH(("[SKC]"),(E23))))</formula>
    </cfRule>
  </conditionalFormatting>
  <conditionalFormatting sqref="E23">
    <cfRule type="containsText" dxfId="4" priority="482" operator="containsText" text="[MAR]">
      <formula>NOT(ISERROR(SEARCH(("[MAR]"),(E23))))</formula>
    </cfRule>
  </conditionalFormatting>
  <conditionalFormatting sqref="E23">
    <cfRule type="containsText" dxfId="4" priority="483" operator="containsText" text="ENG">
      <formula>NOT(ISERROR(SEARCH(("ENG"),(E23))))</formula>
    </cfRule>
  </conditionalFormatting>
  <conditionalFormatting sqref="D50:J75">
    <cfRule type="cellIs" dxfId="5" priority="484" operator="equal">
      <formula>"Available"</formula>
    </cfRule>
  </conditionalFormatting>
  <conditionalFormatting sqref="D50:J75">
    <cfRule type="cellIs" dxfId="6" priority="485" operator="equal">
      <formula>"Not Available"</formula>
    </cfRule>
  </conditionalFormatting>
  <conditionalFormatting sqref="D50:J75">
    <cfRule type="cellIs" dxfId="7" priority="486" operator="equal">
      <formula>"Overlapped"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3" priority="487" operator="containsText" text="ENG">
      <formula>NOT(ISERROR(SEARCH(("ENG"),(D3))))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88" operator="containsText" text="[MAR]">
      <formula>NOT(ISERROR(SEARCH(("[MAR]"),(D3))))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89" operator="containsText" text="[SKC]">
      <formula>NOT(ISERROR(SEARCH(("[SKC]"),(D3))))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0" operator="containsText" text="CHE-1262">
      <formula>NOT(ISERROR(SEARCH(("CHE-1262"),(D3))))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1" operator="containsText" text="[NIM]">
      <formula>NOT(ISERROR(SEARCH(("[NIM]"),(D3))))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2" operator="containsText" text="[GR]">
      <formula>NOT(ISERROR(SEARCH(("[GR]"),(D3))))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3" priority="493" operator="containsText" text="BAN">
      <formula>NOT(ISERROR(SEARCH(("BAN"),(D3))))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4" operator="containsText" text="[BSH]">
      <formula>NOT(ISERROR(SEARCH(("[BSH]"),(D3))))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5" operator="containsText" text="[EH]">
      <formula>NOT(ISERROR(SEARCH(("[EH]"),(D3))))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6" operator="containsText" text="[RUM]">
      <formula>NOT(ISERROR(SEARCH(("[RUM]"),(D3))))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3" priority="497" operator="containsText" text="[ECO]">
      <formula>NOT(ISERROR(SEARCH(("[ECO]"),(D3))))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8" operator="containsText" text="[MAH]">
      <formula>NOT(ISERROR(SEARCH(("[MAH]"),(D3))))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499" operator="containsText" text="[DD]">
      <formula>NOT(ISERROR(SEARCH(("[DD]"),(D3))))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500" operator="containsText" text="[JI]">
      <formula>NOT(ISERROR(SEARCH(("[JI]"),(D3))))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501" operator="containsText" text="[IFF]">
      <formula>NOT(ISERROR(SEARCH(("[IFF]"),(D3))))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502" operator="containsText" text="[NEW1]">
      <formula>NOT(ISERROR(SEARCH(("[NEW1]"),(D3))))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503" operator="containsText" text="[AIM]">
      <formula>NOT(ISERROR(SEARCH(("[AIM]"),(D3))))</formula>
    </cfRule>
  </conditionalFormatting>
  <conditionalFormatting sqref="D3:E5 G3:I4 F4 J4:J15 L4:L7 I6:I10 D7:D10 E7:E13 F7:F11 G7:H9 G11:H11 D13 F13 G13:H18 I13 D15:E15 I15 F16 D17:E18 I17:I18 J17:J19 F18:F19 E21:E22 J21:J23 D22:D42 F22:F29 G22:H27 I23 E24 I25:I31 J25:J45 E26 E29:E30 G29:H32 F31:F45 E32 E34:E35 I34:I45 G35:H37 E37 G39:H40 E40 E43:E45 G43:H45 D44">
    <cfRule type="containsText" dxfId="1" priority="504" operator="containsText" text="[MAH]">
      <formula>NOT(ISERROR(SEARCH(("[MAH]"),(D3))))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75"/>
    <col customWidth="1" min="2" max="2" width="8.38"/>
    <col customWidth="1" min="3" max="3" width="11.88"/>
    <col customWidth="1" min="4" max="4" width="32.75"/>
    <col customWidth="1" min="5" max="5" width="30.63"/>
    <col customWidth="1" min="6" max="6" width="34.0"/>
    <col customWidth="1" min="7" max="8" width="28.75"/>
    <col customWidth="1" min="9" max="9" width="29.5"/>
    <col customWidth="1" min="10" max="10" width="27.25"/>
  </cols>
  <sheetData>
    <row r="1">
      <c r="A1" s="1" t="s">
        <v>162</v>
      </c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4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>
      <c r="A2" s="6"/>
      <c r="B2" s="6"/>
      <c r="C2" s="6"/>
      <c r="D2" s="7" t="s">
        <v>3</v>
      </c>
      <c r="E2" s="7" t="s">
        <v>4</v>
      </c>
      <c r="F2" s="7" t="s">
        <v>5</v>
      </c>
      <c r="G2" s="7" t="s">
        <v>163</v>
      </c>
      <c r="H2" s="7" t="s">
        <v>7</v>
      </c>
      <c r="I2" s="7" t="s">
        <v>8</v>
      </c>
      <c r="J2" s="8" t="s">
        <v>9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</row>
    <row r="3">
      <c r="A3" s="9" t="s">
        <v>460</v>
      </c>
      <c r="B3" s="10" t="s">
        <v>11</v>
      </c>
      <c r="C3" s="11" t="s">
        <v>12</v>
      </c>
      <c r="D3" s="34"/>
      <c r="E3" s="17"/>
      <c r="F3" s="15" t="s">
        <v>461</v>
      </c>
      <c r="G3" s="114" t="s">
        <v>163</v>
      </c>
      <c r="H3" s="115"/>
      <c r="I3" s="49" t="s">
        <v>462</v>
      </c>
      <c r="J3" s="17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</row>
    <row r="4">
      <c r="A4" s="18"/>
      <c r="B4" s="18"/>
      <c r="C4" s="11" t="s">
        <v>15</v>
      </c>
      <c r="D4" s="52"/>
      <c r="E4" s="116"/>
      <c r="F4" s="116"/>
      <c r="G4" s="21"/>
      <c r="H4" s="116"/>
      <c r="I4" s="49" t="s">
        <v>463</v>
      </c>
      <c r="J4" s="108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>
      <c r="A5" s="18"/>
      <c r="B5" s="6"/>
      <c r="C5" s="11" t="s">
        <v>19</v>
      </c>
      <c r="D5" s="117"/>
      <c r="E5" s="15" t="s">
        <v>464</v>
      </c>
      <c r="F5" s="15" t="s">
        <v>465</v>
      </c>
      <c r="G5" s="24"/>
      <c r="H5" s="115"/>
      <c r="I5" s="115"/>
      <c r="J5" s="109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</row>
    <row r="6">
      <c r="A6" s="18"/>
      <c r="B6" s="26" t="s">
        <v>22</v>
      </c>
      <c r="C6" s="27" t="s">
        <v>12</v>
      </c>
      <c r="D6" s="118"/>
      <c r="E6" s="27" t="s">
        <v>466</v>
      </c>
      <c r="F6" s="46" t="s">
        <v>467</v>
      </c>
      <c r="G6" s="18"/>
      <c r="H6" s="47"/>
      <c r="I6" s="29" t="s">
        <v>468</v>
      </c>
      <c r="J6" s="30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>
      <c r="A7" s="18"/>
      <c r="B7" s="18"/>
      <c r="C7" s="27" t="s">
        <v>15</v>
      </c>
      <c r="D7" s="49" t="s">
        <v>177</v>
      </c>
      <c r="E7" s="29" t="s">
        <v>469</v>
      </c>
      <c r="F7" s="118"/>
      <c r="G7" s="18"/>
      <c r="H7" s="118"/>
      <c r="I7" s="27"/>
      <c r="J7" s="27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</row>
    <row r="8">
      <c r="A8" s="18"/>
      <c r="B8" s="18"/>
      <c r="C8" s="27" t="s">
        <v>19</v>
      </c>
      <c r="D8" s="30"/>
      <c r="E8" s="118"/>
      <c r="F8" s="118"/>
      <c r="G8" s="18"/>
      <c r="H8" s="32" t="s">
        <v>470</v>
      </c>
      <c r="I8" s="27" t="s">
        <v>471</v>
      </c>
      <c r="J8" s="30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>
      <c r="A9" s="18"/>
      <c r="B9" s="18"/>
      <c r="C9" s="27" t="s">
        <v>32</v>
      </c>
      <c r="D9" s="46" t="s">
        <v>472</v>
      </c>
      <c r="E9" s="4"/>
      <c r="F9" s="27" t="s">
        <v>473</v>
      </c>
      <c r="G9" s="18"/>
      <c r="H9" s="118"/>
      <c r="I9" s="27" t="s">
        <v>474</v>
      </c>
      <c r="J9" s="30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</row>
    <row r="10">
      <c r="A10" s="18"/>
      <c r="B10" s="18"/>
      <c r="C10" s="27" t="s">
        <v>36</v>
      </c>
      <c r="D10" s="27" t="s">
        <v>475</v>
      </c>
      <c r="E10" s="27" t="s">
        <v>476</v>
      </c>
      <c r="F10" s="27" t="s">
        <v>477</v>
      </c>
      <c r="G10" s="18"/>
      <c r="H10" s="36"/>
      <c r="I10" s="118"/>
      <c r="J10" s="118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</row>
    <row r="11">
      <c r="A11" s="18"/>
      <c r="B11" s="18"/>
      <c r="C11" s="27" t="s">
        <v>40</v>
      </c>
      <c r="D11" s="27" t="s">
        <v>478</v>
      </c>
      <c r="E11" s="118"/>
      <c r="F11" s="46" t="s">
        <v>479</v>
      </c>
      <c r="G11" s="18"/>
      <c r="H11" s="47"/>
      <c r="I11" s="27"/>
      <c r="J11" s="30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</row>
    <row r="12">
      <c r="A12" s="18"/>
      <c r="B12" s="6"/>
      <c r="C12" s="27" t="s">
        <v>44</v>
      </c>
      <c r="D12" s="27" t="s">
        <v>480</v>
      </c>
      <c r="E12" s="27" t="s">
        <v>481</v>
      </c>
      <c r="F12" s="119"/>
      <c r="G12" s="18"/>
      <c r="H12" s="27" t="s">
        <v>482</v>
      </c>
      <c r="I12" s="119"/>
      <c r="J12" s="118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</row>
    <row r="13">
      <c r="A13" s="18"/>
      <c r="B13" s="10" t="s">
        <v>48</v>
      </c>
      <c r="C13" s="11" t="s">
        <v>12</v>
      </c>
      <c r="D13" s="11" t="s">
        <v>50</v>
      </c>
      <c r="E13" s="11" t="s">
        <v>483</v>
      </c>
      <c r="F13" s="118"/>
      <c r="G13" s="18"/>
      <c r="H13" s="11" t="s">
        <v>57</v>
      </c>
      <c r="I13" s="34"/>
      <c r="J13" s="30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</row>
    <row r="14">
      <c r="A14" s="18"/>
      <c r="B14" s="18"/>
      <c r="C14" s="11" t="s">
        <v>15</v>
      </c>
      <c r="D14" s="118"/>
      <c r="E14" s="118"/>
      <c r="F14" s="11" t="s">
        <v>484</v>
      </c>
      <c r="G14" s="18"/>
      <c r="H14" s="11" t="s">
        <v>57</v>
      </c>
      <c r="I14" s="49" t="s">
        <v>59</v>
      </c>
      <c r="J14" s="30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</row>
    <row r="15">
      <c r="A15" s="18"/>
      <c r="B15" s="18"/>
      <c r="C15" s="11" t="s">
        <v>19</v>
      </c>
      <c r="D15" s="119"/>
      <c r="E15" s="11" t="s">
        <v>399</v>
      </c>
      <c r="F15" s="33" t="s">
        <v>485</v>
      </c>
      <c r="G15" s="18"/>
      <c r="H15" s="34"/>
      <c r="I15" s="34"/>
      <c r="J15" s="30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</row>
    <row r="16">
      <c r="A16" s="18"/>
      <c r="B16" s="18"/>
      <c r="C16" s="11" t="s">
        <v>32</v>
      </c>
      <c r="D16" s="11" t="s">
        <v>486</v>
      </c>
      <c r="E16" s="49" t="s">
        <v>59</v>
      </c>
      <c r="F16" s="119"/>
      <c r="G16" s="18"/>
      <c r="H16" s="119"/>
      <c r="I16" s="118"/>
      <c r="J16" s="30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</row>
    <row r="17">
      <c r="A17" s="18"/>
      <c r="B17" s="6"/>
      <c r="C17" s="11" t="s">
        <v>36</v>
      </c>
      <c r="D17" s="11" t="s">
        <v>196</v>
      </c>
      <c r="E17" s="11" t="s">
        <v>304</v>
      </c>
      <c r="F17" s="34"/>
      <c r="G17" s="18"/>
      <c r="H17" s="34"/>
      <c r="I17" s="118"/>
      <c r="J17" s="30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</row>
    <row r="18">
      <c r="A18" s="18"/>
      <c r="B18" s="10" t="s">
        <v>62</v>
      </c>
      <c r="C18" s="11" t="s">
        <v>12</v>
      </c>
      <c r="D18" s="120" t="s">
        <v>487</v>
      </c>
      <c r="E18" s="121"/>
      <c r="F18" s="20" t="s">
        <v>488</v>
      </c>
      <c r="G18" s="21"/>
      <c r="H18" s="20" t="s">
        <v>489</v>
      </c>
      <c r="I18" s="122"/>
      <c r="J18" s="52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</row>
    <row r="19">
      <c r="A19" s="18"/>
      <c r="B19" s="18"/>
      <c r="C19" s="11" t="s">
        <v>15</v>
      </c>
      <c r="D19" s="76" t="s">
        <v>490</v>
      </c>
      <c r="E19" s="120" t="s">
        <v>491</v>
      </c>
      <c r="F19" s="123"/>
      <c r="G19" s="24"/>
      <c r="H19" s="115"/>
      <c r="I19" s="15" t="s">
        <v>492</v>
      </c>
      <c r="J19" s="117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</row>
    <row r="20">
      <c r="A20" s="18"/>
      <c r="B20" s="18"/>
      <c r="C20" s="11" t="s">
        <v>19</v>
      </c>
      <c r="D20" s="116"/>
      <c r="E20" s="124"/>
      <c r="F20" s="116"/>
      <c r="G20" s="21"/>
      <c r="H20" s="50" t="s">
        <v>493</v>
      </c>
      <c r="I20" s="102" t="s">
        <v>69</v>
      </c>
      <c r="J20" s="52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</row>
    <row r="21">
      <c r="A21" s="18"/>
      <c r="B21" s="18"/>
      <c r="C21" s="11" t="s">
        <v>32</v>
      </c>
      <c r="D21" s="122"/>
      <c r="E21" s="122"/>
      <c r="F21" s="125" t="s">
        <v>494</v>
      </c>
      <c r="G21" s="24"/>
      <c r="I21" s="23" t="s">
        <v>495</v>
      </c>
      <c r="J21" s="115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</row>
    <row r="22">
      <c r="A22" s="18"/>
      <c r="B22" s="18"/>
      <c r="C22" s="11" t="s">
        <v>36</v>
      </c>
      <c r="D22" s="126"/>
      <c r="E22" s="20" t="s">
        <v>496</v>
      </c>
      <c r="F22" s="127" t="s">
        <v>209</v>
      </c>
      <c r="G22" s="21"/>
      <c r="H22" s="116"/>
      <c r="I22" s="20" t="s">
        <v>497</v>
      </c>
      <c r="J22" s="116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</row>
    <row r="23">
      <c r="A23" s="18"/>
      <c r="B23" s="18"/>
      <c r="C23" s="11" t="s">
        <v>40</v>
      </c>
      <c r="D23" s="46" t="s">
        <v>498</v>
      </c>
      <c r="E23" s="123"/>
      <c r="F23" s="104" t="s">
        <v>320</v>
      </c>
      <c r="G23" s="24"/>
      <c r="H23" s="104" t="s">
        <v>499</v>
      </c>
      <c r="I23" s="115"/>
      <c r="J23" s="115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>
      <c r="A24" s="18"/>
      <c r="B24" s="18"/>
      <c r="C24" s="11" t="s">
        <v>44</v>
      </c>
      <c r="D24" s="128" t="s">
        <v>500</v>
      </c>
      <c r="E24" s="23" t="s">
        <v>83</v>
      </c>
      <c r="F24" s="124"/>
      <c r="G24" s="21"/>
      <c r="H24" s="116"/>
      <c r="I24" s="129"/>
      <c r="J24" s="129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</row>
    <row r="25">
      <c r="A25" s="18"/>
      <c r="B25" s="6"/>
      <c r="C25" s="11" t="s">
        <v>82</v>
      </c>
      <c r="D25" s="130" t="s">
        <v>501</v>
      </c>
      <c r="E25" s="130" t="s">
        <v>502</v>
      </c>
      <c r="F25" s="34"/>
      <c r="G25" s="24"/>
      <c r="H25" s="11" t="s">
        <v>500</v>
      </c>
      <c r="I25" s="131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</row>
    <row r="26">
      <c r="A26" s="18"/>
      <c r="B26" s="10" t="s">
        <v>85</v>
      </c>
      <c r="C26" s="11" t="s">
        <v>12</v>
      </c>
      <c r="D26" s="118"/>
      <c r="E26" s="118"/>
      <c r="F26" s="32" t="s">
        <v>503</v>
      </c>
      <c r="G26" s="18"/>
      <c r="H26" s="11" t="s">
        <v>504</v>
      </c>
      <c r="I26" s="119"/>
      <c r="J26" s="34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</row>
    <row r="27">
      <c r="A27" s="18"/>
      <c r="B27" s="18"/>
      <c r="C27" s="11" t="s">
        <v>15</v>
      </c>
      <c r="D27" s="11"/>
      <c r="E27" s="11"/>
      <c r="F27" s="11"/>
      <c r="G27" s="18"/>
      <c r="H27" s="11" t="s">
        <v>218</v>
      </c>
      <c r="I27" s="46" t="s">
        <v>505</v>
      </c>
      <c r="J27" s="4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</row>
    <row r="28">
      <c r="A28" s="18"/>
      <c r="B28" s="6"/>
      <c r="C28" s="11" t="s">
        <v>19</v>
      </c>
      <c r="D28" s="34"/>
      <c r="E28" s="119"/>
      <c r="F28" s="31" t="s">
        <v>506</v>
      </c>
      <c r="G28" s="18"/>
      <c r="H28" s="48" t="s">
        <v>507</v>
      </c>
      <c r="I28" s="11" t="s">
        <v>508</v>
      </c>
      <c r="J28" s="34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</row>
    <row r="29">
      <c r="A29" s="18"/>
      <c r="B29" s="26" t="s">
        <v>94</v>
      </c>
      <c r="C29" s="27" t="s">
        <v>12</v>
      </c>
      <c r="D29" s="30"/>
      <c r="E29" s="30"/>
      <c r="F29" s="45" t="s">
        <v>509</v>
      </c>
      <c r="G29" s="18"/>
      <c r="H29" s="27" t="s">
        <v>430</v>
      </c>
      <c r="I29" s="32" t="s">
        <v>99</v>
      </c>
      <c r="J29" s="30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</row>
    <row r="30">
      <c r="A30" s="18"/>
      <c r="B30" s="18"/>
      <c r="C30" s="27" t="s">
        <v>15</v>
      </c>
      <c r="D30" s="30"/>
      <c r="E30" s="119"/>
      <c r="F30" s="45" t="s">
        <v>509</v>
      </c>
      <c r="G30" s="18"/>
      <c r="H30" s="32" t="s">
        <v>227</v>
      </c>
      <c r="I30" s="118"/>
      <c r="J30" s="30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</row>
    <row r="31">
      <c r="A31" s="18"/>
      <c r="B31" s="18"/>
      <c r="C31" s="27" t="s">
        <v>19</v>
      </c>
      <c r="D31" s="23" t="s">
        <v>510</v>
      </c>
      <c r="E31" s="27" t="s">
        <v>511</v>
      </c>
      <c r="F31" s="27" t="s">
        <v>512</v>
      </c>
      <c r="G31" s="18"/>
      <c r="H31" s="118"/>
      <c r="I31" s="27"/>
      <c r="J31" s="30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>
      <c r="A32" s="18"/>
      <c r="B32" s="18"/>
      <c r="C32" s="27" t="s">
        <v>32</v>
      </c>
      <c r="D32" s="23" t="s">
        <v>513</v>
      </c>
      <c r="E32" s="32" t="s">
        <v>435</v>
      </c>
      <c r="F32" s="49" t="s">
        <v>514</v>
      </c>
      <c r="G32" s="18"/>
      <c r="H32" s="118"/>
      <c r="I32" s="27"/>
      <c r="J32" s="30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</row>
    <row r="33">
      <c r="A33" s="18"/>
      <c r="B33" s="18"/>
      <c r="C33" s="27" t="s">
        <v>36</v>
      </c>
      <c r="D33" s="134" t="s">
        <v>515</v>
      </c>
      <c r="E33" s="4"/>
      <c r="F33" s="27" t="s">
        <v>516</v>
      </c>
      <c r="G33" s="18"/>
      <c r="H33" s="49" t="s">
        <v>517</v>
      </c>
      <c r="I33" s="30"/>
      <c r="J33" s="30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</row>
    <row r="34">
      <c r="A34" s="18"/>
      <c r="B34" s="6"/>
      <c r="C34" s="27" t="s">
        <v>40</v>
      </c>
      <c r="D34" s="27" t="s">
        <v>518</v>
      </c>
      <c r="E34" s="27" t="s">
        <v>102</v>
      </c>
      <c r="G34" s="18"/>
      <c r="H34" s="27" t="s">
        <v>519</v>
      </c>
      <c r="I34" s="119"/>
      <c r="J34" s="118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>
      <c r="A35" s="18"/>
      <c r="B35" s="10" t="s">
        <v>110</v>
      </c>
      <c r="C35" s="11" t="s">
        <v>12</v>
      </c>
      <c r="D35" s="32" t="s">
        <v>520</v>
      </c>
      <c r="E35" s="11" t="s">
        <v>521</v>
      </c>
      <c r="F35" s="11" t="s">
        <v>114</v>
      </c>
      <c r="G35" s="18"/>
      <c r="I35" s="34"/>
      <c r="J35" s="30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</row>
    <row r="36">
      <c r="A36" s="18"/>
      <c r="B36" s="18"/>
      <c r="C36" s="11" t="s">
        <v>15</v>
      </c>
      <c r="D36" s="11" t="s">
        <v>114</v>
      </c>
      <c r="E36" s="11" t="s">
        <v>438</v>
      </c>
      <c r="F36" s="118"/>
      <c r="G36" s="18"/>
      <c r="H36" s="31" t="s">
        <v>522</v>
      </c>
      <c r="I36" s="34"/>
      <c r="J36" s="30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>
      <c r="A37" s="18"/>
      <c r="B37" s="6"/>
      <c r="C37" s="11" t="s">
        <v>19</v>
      </c>
      <c r="D37" s="118"/>
      <c r="E37" s="11" t="s">
        <v>523</v>
      </c>
      <c r="F37" s="48" t="s">
        <v>524</v>
      </c>
      <c r="G37" s="18"/>
      <c r="H37" s="76" t="s">
        <v>525</v>
      </c>
      <c r="I37" s="118"/>
      <c r="J37" s="30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</row>
    <row r="38">
      <c r="A38" s="18"/>
      <c r="B38" s="26" t="s">
        <v>120</v>
      </c>
      <c r="C38" s="27" t="s">
        <v>12</v>
      </c>
      <c r="D38" s="53" t="s">
        <v>526</v>
      </c>
      <c r="E38" s="119"/>
      <c r="F38" s="32" t="s">
        <v>527</v>
      </c>
      <c r="G38" s="18"/>
      <c r="H38" s="118"/>
      <c r="I38" s="118"/>
      <c r="J38" s="30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</row>
    <row r="39">
      <c r="A39" s="18"/>
      <c r="B39" s="18"/>
      <c r="C39" s="27" t="s">
        <v>15</v>
      </c>
      <c r="D39" s="27" t="s">
        <v>528</v>
      </c>
      <c r="E39" s="31" t="s">
        <v>529</v>
      </c>
      <c r="F39" s="119"/>
      <c r="G39" s="18"/>
      <c r="H39" s="27" t="s">
        <v>248</v>
      </c>
      <c r="I39" s="118"/>
      <c r="J39" s="30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</row>
    <row r="40">
      <c r="A40" s="18"/>
      <c r="B40" s="18"/>
      <c r="C40" s="27" t="s">
        <v>19</v>
      </c>
      <c r="D40" s="27"/>
      <c r="E40" s="30"/>
      <c r="F40" s="118"/>
      <c r="G40" s="18"/>
      <c r="H40" s="31" t="s">
        <v>530</v>
      </c>
      <c r="I40" s="27" t="s">
        <v>531</v>
      </c>
      <c r="J40" s="30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</row>
    <row r="41">
      <c r="A41" s="18"/>
      <c r="B41" s="18"/>
      <c r="C41" s="27" t="s">
        <v>32</v>
      </c>
      <c r="D41" s="119"/>
      <c r="E41" s="119"/>
      <c r="F41" s="27" t="s">
        <v>364</v>
      </c>
      <c r="G41" s="18"/>
      <c r="H41" s="27" t="s">
        <v>130</v>
      </c>
      <c r="I41" s="135" t="s">
        <v>532</v>
      </c>
      <c r="J41" s="30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</row>
    <row r="42">
      <c r="A42" s="18"/>
      <c r="B42" s="6"/>
      <c r="C42" s="50" t="s">
        <v>36</v>
      </c>
      <c r="D42" s="48" t="s">
        <v>533</v>
      </c>
      <c r="E42" s="50" t="s">
        <v>534</v>
      </c>
      <c r="F42" s="118"/>
      <c r="G42" s="18"/>
      <c r="H42" s="36" t="s">
        <v>535</v>
      </c>
      <c r="I42" s="50"/>
      <c r="J42" s="30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</row>
    <row r="43">
      <c r="A43" s="18"/>
      <c r="B43" s="11" t="s">
        <v>135</v>
      </c>
      <c r="C43" s="11" t="s">
        <v>12</v>
      </c>
      <c r="D43" s="118"/>
      <c r="E43" s="34"/>
      <c r="F43" s="136" t="s">
        <v>536</v>
      </c>
      <c r="G43" s="18"/>
      <c r="H43" s="31" t="s">
        <v>537</v>
      </c>
      <c r="I43" s="11"/>
      <c r="J43" s="30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</row>
    <row r="44">
      <c r="A44" s="18"/>
      <c r="B44" s="27" t="s">
        <v>139</v>
      </c>
      <c r="C44" s="27" t="s">
        <v>12</v>
      </c>
      <c r="D44" s="30"/>
      <c r="E44" s="30"/>
      <c r="F44" s="30"/>
      <c r="G44" s="18"/>
      <c r="H44" s="30"/>
      <c r="I44" s="88"/>
      <c r="J44" s="30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</row>
    <row r="45">
      <c r="A45" s="18"/>
      <c r="B45" s="11"/>
      <c r="C45" s="54" t="s">
        <v>143</v>
      </c>
      <c r="D45" s="54" t="s">
        <v>538</v>
      </c>
      <c r="E45" s="55"/>
      <c r="F45" s="55"/>
      <c r="G45" s="18"/>
      <c r="H45" s="55"/>
      <c r="I45" s="137"/>
      <c r="J45" s="55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</row>
    <row r="46">
      <c r="A46" s="18"/>
      <c r="B46" s="11"/>
      <c r="C46" s="54" t="s">
        <v>143</v>
      </c>
      <c r="D46" s="54" t="s">
        <v>539</v>
      </c>
      <c r="E46" s="55"/>
      <c r="F46" s="55"/>
      <c r="G46" s="6"/>
      <c r="H46" s="55"/>
      <c r="I46" s="138"/>
      <c r="J46" s="55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</row>
    <row r="47">
      <c r="A47" s="6"/>
      <c r="B47" s="119"/>
      <c r="C47" s="119"/>
      <c r="D47" s="119"/>
      <c r="E47" s="119"/>
      <c r="F47" s="119"/>
      <c r="G47" s="119"/>
      <c r="H47" s="119"/>
      <c r="I47" s="119"/>
      <c r="J47" s="30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</row>
    <row r="48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</row>
    <row r="49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</row>
    <row r="50">
      <c r="A50" s="113"/>
      <c r="B50" s="113"/>
      <c r="C50" s="56" t="s">
        <v>146</v>
      </c>
      <c r="D50" s="57" t="s">
        <v>147</v>
      </c>
      <c r="E50" s="3"/>
      <c r="F50" s="3"/>
      <c r="G50" s="3"/>
      <c r="H50" s="3"/>
      <c r="I50" s="3"/>
      <c r="J50" s="4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</row>
    <row r="51">
      <c r="A51" s="113"/>
      <c r="B51" s="113"/>
      <c r="C51" s="6"/>
      <c r="D51" s="58" t="s">
        <v>148</v>
      </c>
      <c r="E51" s="58" t="s">
        <v>149</v>
      </c>
      <c r="F51" s="58" t="s">
        <v>150</v>
      </c>
      <c r="G51" s="58"/>
      <c r="H51" s="58" t="s">
        <v>151</v>
      </c>
      <c r="I51" s="58" t="s">
        <v>152</v>
      </c>
      <c r="J51" s="58" t="s">
        <v>153</v>
      </c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</row>
    <row r="52">
      <c r="A52" s="113"/>
      <c r="B52" s="113"/>
      <c r="C52" s="30">
        <v>311.0</v>
      </c>
      <c r="D52" s="30" t="str">
        <f>IFERROR(__xludf.DUMMYFUNCTION("IFS(SUM(ARRAYFORMULA(IF(REGEXMATCH(D3:D46, ""\(311\)""), 1, 0))) = 1, ""Not Available"", SUM(ARRAYFORMULA(IF(REGEXMATCH(D3:D46, ""\(311\)""), 1, 0))) = 0, ""Available"", SUM(ARRAYFORMULA(IF(REGEXMATCH(D3:D46, ""\(311\)""), 1, 0))) &gt;= 2, ""Overlapped"")"),"Not Available")</f>
        <v>Not Available</v>
      </c>
      <c r="E52" s="30" t="str">
        <f>IFERROR(__xludf.DUMMYFUNCTION("IFS(SUM(ARRAYFORMULA(IF(REGEXMATCH(E3:E46, ""\(311\)""), 1, 0))) = 1, ""Not Available"", SUM(ARRAYFORMULA(IF(REGEXMATCH(E3:E46, ""\(311\)""), 1, 0))) = 0, ""Available"", SUM(ARRAYFORMULA(IF(REGEXMATCH(E3:E46, ""\(311\)""), 1, 0))) &gt;= 2, ""Overlapped"")"),"Not Available")</f>
        <v>Not Available</v>
      </c>
      <c r="F52" s="30" t="str">
        <f>IFERROR(__xludf.DUMMYFUNCTION("IFS(SUM(ARRAYFORMULA(IF(REGEXMATCH(F3:F46, ""\(311\)""), 1, 0))) = 1, ""Not Available"", SUM(ARRAYFORMULA(IF(REGEXMATCH(F3:F46, ""\(311\)""), 1, 0))) = 0, ""Available"", SUM(ARRAYFORMULA(IF(REGEXMATCH(F3:F46, ""\(311\)""), 1, 0))) &gt;= 2, ""Overlapped"")"),"Not Available")</f>
        <v>Not Available</v>
      </c>
      <c r="G52" s="30"/>
      <c r="H52" s="30" t="str">
        <f>IFERROR(__xludf.DUMMYFUNCTION("IFS(SUM(ARRAYFORMULA(IF(REGEXMATCH(H3:H46, ""\(311\)""), 1, 0))) = 1, ""Not Available"", SUM(ARRAYFORMULA(IF(REGEXMATCH(H3:H46, ""\(311\)""), 1, 0))) = 0, ""Available"", SUM(ARRAYFORMULA(IF(REGEXMATCH(H3:H46, ""\(311\)""), 1, 0))) &gt;= 2, ""Overlapped"")"),"Not Available")</f>
        <v>Not Available</v>
      </c>
      <c r="I52" s="30" t="str">
        <f>IFERROR(__xludf.DUMMYFUNCTION("IFS(SUM(ARRAYFORMULA(IF(REGEXMATCH(I3:I46, ""\(311\)""), 1, 0))) = 1, ""Not Available"", SUM(ARRAYFORMULA(IF(REGEXMATCH(I3:I46, ""\(311\)""), 1, 0))) = 0, ""Available"", SUM(ARRAYFORMULA(IF(REGEXMATCH(I3:I46, ""\(311\)""), 1, 0))) &gt;= 2, ""Overlapped"")"),"Available")</f>
        <v>Available</v>
      </c>
      <c r="J52" s="30" t="str">
        <f>IFERROR(__xludf.DUMMYFUNCTION("IFS(SUM(ARRAYFORMULA(IF(REGEXMATCH(J3:J47, ""\(311\)""), 1, 0))) = 1, ""Not Available"", SUM(ARRAYFORMULA(IF(REGEXMATCH(J3:J47, ""\(311\)""), 1, 0))) = 0, ""Available"", SUM(ARRAYFORMULA(IF(REGEXMATCH(J3:J47, ""\(311\)""), 1, 0))) &gt;= 2, ""Overlapped"")"),"Available")</f>
        <v>Available</v>
      </c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</row>
    <row r="53">
      <c r="A53" s="113"/>
      <c r="B53" s="113"/>
      <c r="C53" s="30">
        <v>313.0</v>
      </c>
      <c r="D53" s="30" t="str">
        <f>IFERROR(__xludf.DUMMYFUNCTION("IFS(SUM(ARRAYFORMULA(IF(REGEXMATCH(D3:D46, ""\(313\)""), 1, 0))) = 1, ""Not Available"", SUM(ARRAYFORMULA(IF(REGEXMATCH(D3:D46, ""\(313\)""), 1, 0))) = 0, ""Available"", SUM(ARRAYFORMULA(IF(REGEXMATCH(D3:D46, ""\(313\)""), 1, 0))) &gt;= 2, ""Overlapped"")"),"Not Available")</f>
        <v>Not Available</v>
      </c>
      <c r="E53" s="30" t="str">
        <f>IFERROR(__xludf.DUMMYFUNCTION("IFS(SUM(ARRAYFORMULA(IF(REGEXMATCH(E3:E46, ""\(313\)""), 1, 0))) = 1, ""Not Available"", SUM(ARRAYFORMULA(IF(REGEXMATCH(E3:E46, ""\(313\)""), 1, 0))) = 0, ""Available"", SUM(ARRAYFORMULA(IF(REGEXMATCH(E3:E46, ""\(313\)""), 1, 0))) &gt;= 2, ""Overlapped"")"),"Not Available")</f>
        <v>Not Available</v>
      </c>
      <c r="F53" s="30" t="str">
        <f>IFERROR(__xludf.DUMMYFUNCTION("IFS(SUM(ARRAYFORMULA(IF(REGEXMATCH(F3:F46, ""\(313\)""), 1, 0))) = 1, ""Not Available"", SUM(ARRAYFORMULA(IF(REGEXMATCH(F3:F46, ""\(313\)""), 1, 0))) = 0, ""Available"", SUM(ARRAYFORMULA(IF(REGEXMATCH(F3:F46, ""\(313\)""), 1, 0))) &gt;= 2, ""Overlapped"")"),"Not Available")</f>
        <v>Not Available</v>
      </c>
      <c r="G53" s="30"/>
      <c r="H53" s="30" t="str">
        <f>IFERROR(__xludf.DUMMYFUNCTION("IFS(SUM(ARRAYFORMULA(IF(REGEXMATCH(H3:H46, ""\(313\)""), 1, 0))) = 1, ""Not Available"", SUM(ARRAYFORMULA(IF(REGEXMATCH(H3:H46, ""\(313\)""), 1, 0))) = 0, ""Available"", SUM(ARRAYFORMULA(IF(REGEXMATCH(H3:H46, ""\(313\)""), 1, 0))) &gt;= 2, ""Overlapped"")"),"Not Available")</f>
        <v>Not Available</v>
      </c>
      <c r="I53" s="30" t="str">
        <f>IFERROR(__xludf.DUMMYFUNCTION("IFS(SUM(ARRAYFORMULA(IF(REGEXMATCH(I3:I46, ""\(313\)""), 1, 0))) = 1, ""Not Available"", SUM(ARRAYFORMULA(IF(REGEXMATCH(I3:I46, ""\(313\)""), 1, 0))) = 0, ""Available"", SUM(ARRAYFORMULA(IF(REGEXMATCH(I3:I46, ""\(313\)""), 1, 0))) &gt;= 2, ""Overlapped"")"),"Not Available")</f>
        <v>Not Available</v>
      </c>
      <c r="J53" s="30" t="str">
        <f>IFERROR(__xludf.DUMMYFUNCTION("IFS(SUM(ARRAYFORMULA(IF(REGEXMATCH(J3:J47, ""\(313\)""), 1, 0))) = 1, ""Not Available"", SUM(ARRAYFORMULA(IF(REGEXMATCH(J3:J47, ""\(313\)""), 1, 0))) = 0, ""Available"", SUM(ARRAYFORMULA(IF(REGEXMATCH(J3:J47, ""\(313\)""), 1, 0))) &gt;= 2, ""Overlapped"")"),"Available")</f>
        <v>Available</v>
      </c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</row>
    <row r="54">
      <c r="A54" s="113"/>
      <c r="B54" s="113"/>
      <c r="C54" s="30">
        <v>314.0</v>
      </c>
      <c r="D54" s="30" t="str">
        <f>IFERROR(__xludf.DUMMYFUNCTION("IFS(SUM(ARRAYFORMULA(IF(REGEXMATCH(D3:D46, ""\(314\)""), 1, 0))) = 1, ""Not Available"", SUM(ARRAYFORMULA(IF(REGEXMATCH(D3:D46, ""\(314\)""), 1, 0))) = 0, ""Available"", SUM(ARRAYFORMULA(IF(REGEXMATCH(D3:D46, ""\(314\)""), 1, 0))) &gt;= 2, ""Overlapped"")"),"Not Available")</f>
        <v>Not Available</v>
      </c>
      <c r="E54" s="30" t="str">
        <f>IFERROR(__xludf.DUMMYFUNCTION("IFS(SUM(ARRAYFORMULA(IF(REGEXMATCH(E3:E46, ""\(314\)""), 1, 0))) = 1, ""Not Available"", SUM(ARRAYFORMULA(IF(REGEXMATCH(E3:E46, ""\(314\)""), 1, 0))) = 0, ""Available"", SUM(ARRAYFORMULA(IF(REGEXMATCH(E3:E46, ""\(314\)""), 1, 0))) &gt;= 2, ""Overlapped"")"),"Not Available")</f>
        <v>Not Available</v>
      </c>
      <c r="F54" s="30" t="str">
        <f>IFERROR(__xludf.DUMMYFUNCTION("IFS(SUM(ARRAYFORMULA(IF(REGEXMATCH(F3:F46, ""\(314\)""), 1, 0))) = 1, ""Not Available"", SUM(ARRAYFORMULA(IF(REGEXMATCH(F3:F46, ""\(314\)""), 1, 0))) = 0, ""Available"", SUM(ARRAYFORMULA(IF(REGEXMATCH(F3:F46, ""\(314\)""), 1, 0))) &gt;= 2, ""Overlapped"")"),"Not Available")</f>
        <v>Not Available</v>
      </c>
      <c r="G54" s="30"/>
      <c r="H54" s="30" t="str">
        <f>IFERROR(__xludf.DUMMYFUNCTION("IFS(SUM(ARRAYFORMULA(IF(REGEXMATCH(H3:H46, ""\(314\)""), 1, 0))) = 1, ""Not Available"", SUM(ARRAYFORMULA(IF(REGEXMATCH(H3:H46, ""\(314\)""), 1, 0))) = 0, ""Available"", SUM(ARRAYFORMULA(IF(REGEXMATCH(H3:H46, ""\(314\)""), 1, 0))) &gt;= 2, ""Overlapped"")"),"Not Available")</f>
        <v>Not Available</v>
      </c>
      <c r="I54" s="30" t="str">
        <f>IFERROR(__xludf.DUMMYFUNCTION("IFS(SUM(ARRAYFORMULA(IF(REGEXMATCH(I3:I46, ""\(314\)""), 1, 0))) = 1, ""Not Available"", SUM(ARRAYFORMULA(IF(REGEXMATCH(I3:I46, ""\(314\)""), 1, 0))) = 0, ""Available"", SUM(ARRAYFORMULA(IF(REGEXMATCH(I3:I46, ""\(314\)""), 1, 0))) &gt;= 2, ""Overlapped"")"),"Available")</f>
        <v>Available</v>
      </c>
      <c r="J54" s="30" t="str">
        <f>IFERROR(__xludf.DUMMYFUNCTION("IFS(SUM(ARRAYFORMULA(IF(REGEXMATCH(J3:J47, ""\(314\)""), 1, 0))) = 1, ""Not Available"", SUM(ARRAYFORMULA(IF(REGEXMATCH(J3:J47, ""\(314\)""), 1, 0))) = 0, ""Available"", SUM(ARRAYFORMULA(IF(REGEXMATCH(J3:J47, ""\(314\)""), 1, 0))) &gt;= 2, ""Overlapped"")"),"Available")</f>
        <v>Available</v>
      </c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</row>
    <row r="55">
      <c r="A55" s="113"/>
      <c r="B55" s="113"/>
      <c r="C55" s="30">
        <v>408.0</v>
      </c>
      <c r="D55" s="30" t="str">
        <f>IFERROR(__xludf.DUMMYFUNCTION("IFS(SUM(ARRAYFORMULA(IF(REGEXMATCH(D3:D46, ""\(408\)""), 1, 0))) = 1, ""Not Available"", SUM(ARRAYFORMULA(IF(REGEXMATCH(D3:D46, ""\(408\)""), 1, 0))) = 0, ""Available"", SUM(ARRAYFORMULA(IF(REGEXMATCH(D3:D46, ""\(408\)""), 1, 0))) &gt;= 2, ""Overlapped"")"),"Not Available")</f>
        <v>Not Available</v>
      </c>
      <c r="E55" s="30" t="str">
        <f>IFERROR(__xludf.DUMMYFUNCTION("IFS(SUM(ARRAYFORMULA(IF(REGEXMATCH(E3:E46, ""\(408\)""), 1, 0))) = 1, ""Not Available"", SUM(ARRAYFORMULA(IF(REGEXMATCH(E3:E46, ""\(408\)""), 1, 0))) = 0, ""Available"", SUM(ARRAYFORMULA(IF(REGEXMATCH(E3:E46, ""\(408\)""), 1, 0))) &gt;= 2, ""Overlapped"")"),"Not Available")</f>
        <v>Not Available</v>
      </c>
      <c r="F55" s="30" t="str">
        <f>IFERROR(__xludf.DUMMYFUNCTION("IFS(SUM(ARRAYFORMULA(IF(REGEXMATCH(F3:F46, ""\(408\)""), 1, 0))) = 1, ""Not Available"", SUM(ARRAYFORMULA(IF(REGEXMATCH(F3:F46, ""\(408\)""), 1, 0))) = 0, ""Available"", SUM(ARRAYFORMULA(IF(REGEXMATCH(F3:F46, ""\(408\)""), 1, 0))) &gt;= 2, ""Overlapped"")"),"Not Available")</f>
        <v>Not Available</v>
      </c>
      <c r="G55" s="30"/>
      <c r="H55" s="30" t="str">
        <f>IFERROR(__xludf.DUMMYFUNCTION("IFS(SUM(ARRAYFORMULA(IF(REGEXMATCH(H3:H46, ""\(408\)""), 1, 0))) = 1, ""Not Available"", SUM(ARRAYFORMULA(IF(REGEXMATCH(H3:H46, ""\(408\)""), 1, 0))) = 0, ""Available"", SUM(ARRAYFORMULA(IF(REGEXMATCH(H3:H46, ""\(408\)""), 1, 0))) &gt;= 2, ""Overlapped"")"),"Not Available")</f>
        <v>Not Available</v>
      </c>
      <c r="I55" s="30" t="str">
        <f>IFERROR(__xludf.DUMMYFUNCTION("IFS(SUM(ARRAYFORMULA(IF(REGEXMATCH(I3:I46, ""\(408\)""), 1, 0))) = 1, ""Not Available"", SUM(ARRAYFORMULA(IF(REGEXMATCH(I3:I46, ""\(408\)""), 1, 0))) = 0, ""Available"", SUM(ARRAYFORMULA(IF(REGEXMATCH(I3:I46, ""\(408\)""), 1, 0))) &gt;= 2, ""Overlapped"")"),"Available")</f>
        <v>Available</v>
      </c>
      <c r="J55" s="30" t="str">
        <f>IFERROR(__xludf.DUMMYFUNCTION("IFS(SUM(ARRAYFORMULA(IF(REGEXMATCH(J3:J47, ""\(408\)""), 1, 0))) = 1, ""Not Available"", SUM(ARRAYFORMULA(IF(REGEXMATCH(J3:J47, ""\(408\)""), 1, 0))) = 0, ""Available"", SUM(ARRAYFORMULA(IF(REGEXMATCH(J3:J47, ""\(408\)""), 1, 0))) &gt;= 2, ""Overlapped"")"),"Available")</f>
        <v>Available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</row>
    <row r="56">
      <c r="A56" s="113"/>
      <c r="B56" s="113"/>
      <c r="C56" s="30">
        <v>411.0</v>
      </c>
      <c r="D56" s="30" t="str">
        <f>IFERROR(__xludf.DUMMYFUNCTION("IFS(SUM(ARRAYFORMULA(IF(REGEXMATCH(D3:D46, ""\(411\)""), 1, 0))) = 1, ""Not Available"", SUM(ARRAYFORMULA(IF(REGEXMATCH(D3:D46, ""\(411\)""), 1, 0))) = 0, ""Available"", SUM(ARRAYFORMULA(IF(REGEXMATCH(D3:D46, ""\(411\)""), 1, 0))) &gt;= 2, ""Overlapped"")"),"Not Available")</f>
        <v>Not Available</v>
      </c>
      <c r="E56" s="30" t="str">
        <f>IFERROR(__xludf.DUMMYFUNCTION("IFS(SUM(ARRAYFORMULA(IF(REGEXMATCH(E3:E46, ""\(411\)""), 1, 0))) = 1, ""Not Available"", SUM(ARRAYFORMULA(IF(REGEXMATCH(E3:E46, ""\(411\)""), 1, 0))) = 0, ""Available"", SUM(ARRAYFORMULA(IF(REGEXMATCH(E3:E46, ""\(411\)""), 1, 0))) &gt;= 2, ""Overlapped"")"),"Not Available")</f>
        <v>Not Available</v>
      </c>
      <c r="F56" s="30" t="str">
        <f>IFERROR(__xludf.DUMMYFUNCTION("IFS(SUM(ARRAYFORMULA(IF(REGEXMATCH(F3:F46, ""\(411\)""), 1, 0))) = 1, ""Not Available"", SUM(ARRAYFORMULA(IF(REGEXMATCH(F3:F46, ""\(411\)""), 1, 0))) = 0, ""Available"", SUM(ARRAYFORMULA(IF(REGEXMATCH(F3:F46, ""\(411\)""), 1, 0))) &gt;= 2, ""Overlapped"")"),"Not Available")</f>
        <v>Not Available</v>
      </c>
      <c r="G56" s="30"/>
      <c r="H56" s="30" t="str">
        <f>IFERROR(__xludf.DUMMYFUNCTION("IFS(SUM(ARRAYFORMULA(IF(REGEXMATCH(H3:H46, ""\(411\)""), 1, 0))) = 1, ""Not Available"", SUM(ARRAYFORMULA(IF(REGEXMATCH(H3:H46, ""\(411\)""), 1, 0))) = 0, ""Available"", SUM(ARRAYFORMULA(IF(REGEXMATCH(H3:H46, ""\(411\)""), 1, 0))) &gt;= 2, ""Overlapped"")"),"Not Available")</f>
        <v>Not Available</v>
      </c>
      <c r="I56" s="30" t="str">
        <f>IFERROR(__xludf.DUMMYFUNCTION("IFS(SUM(ARRAYFORMULA(IF(REGEXMATCH(I3:I46, ""\(411\)""), 1, 0))) = 1, ""Not Available"", SUM(ARRAYFORMULA(IF(REGEXMATCH(I3:I46, ""\(411\)""), 1, 0))) = 0, ""Available"", SUM(ARRAYFORMULA(IF(REGEXMATCH(I3:I46, ""\(411\)""), 1, 0))) &gt;= 2, ""Overlapped"")"),"Not Available")</f>
        <v>Not Available</v>
      </c>
      <c r="J56" s="30" t="str">
        <f>IFERROR(__xludf.DUMMYFUNCTION("IFS(SUM(ARRAYFORMULA(IF(REGEXMATCH(J3:J47, ""\(411\)""), 1, 0))) = 1, ""Not Available"", SUM(ARRAYFORMULA(IF(REGEXMATCH(J3:J47, ""\(411\)""), 1, 0))) = 0, ""Available"", SUM(ARRAYFORMULA(IF(REGEXMATCH(J3:J47, ""\(411\)""), 1, 0))) &gt;= 2, ""Overlapped"")"),"Available")</f>
        <v>Available</v>
      </c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</row>
    <row r="57">
      <c r="A57" s="113"/>
      <c r="B57" s="113"/>
      <c r="C57" s="30">
        <v>412.0</v>
      </c>
      <c r="D57" s="30" t="str">
        <f>IFERROR(__xludf.DUMMYFUNCTION("IFS(SUM(ARRAYFORMULA(IF(REGEXMATCH(D3:D46, ""\(412\)""), 1, 0))) = 1, ""Not Available"", SUM(ARRAYFORMULA(IF(REGEXMATCH(D3:D46, ""\(412\)""), 1, 0))) = 0, ""Available"", SUM(ARRAYFORMULA(IF(REGEXMATCH(D3:D46, ""\(412\)""), 1, 0))) &gt;= 2, ""Overlapped"")"),"Not Available")</f>
        <v>Not Available</v>
      </c>
      <c r="E57" s="30" t="str">
        <f>IFERROR(__xludf.DUMMYFUNCTION("IFS(SUM(ARRAYFORMULA(IF(REGEXMATCH(E3:E46, ""\(412\)""), 1, 0))) = 1, ""Not Available"", SUM(ARRAYFORMULA(IF(REGEXMATCH(E3:E46, ""\(412\)""), 1, 0))) = 0, ""Available"", SUM(ARRAYFORMULA(IF(REGEXMATCH(E3:E46, ""\(412\)""), 1, 0))) &gt;= 2, ""Overlapped"")"),"Not Available")</f>
        <v>Not Available</v>
      </c>
      <c r="F57" s="30" t="str">
        <f>IFERROR(__xludf.DUMMYFUNCTION("IFS(SUM(ARRAYFORMULA(IF(REGEXMATCH(F3:F46, ""\(412\)""), 1, 0))) = 1, ""Not Available"", SUM(ARRAYFORMULA(IF(REGEXMATCH(F3:F46, ""\(412\)""), 1, 0))) = 0, ""Available"", SUM(ARRAYFORMULA(IF(REGEXMATCH(F3:F46, ""\(412\)""), 1, 0))) &gt;= 2, ""Overlapped"")"),"Not Available")</f>
        <v>Not Available</v>
      </c>
      <c r="G57" s="30"/>
      <c r="H57" s="30" t="str">
        <f>IFERROR(__xludf.DUMMYFUNCTION("IFS(SUM(ARRAYFORMULA(IF(REGEXMATCH(H3:H46, ""\(412\)""), 1, 0))) = 1, ""Not Available"", SUM(ARRAYFORMULA(IF(REGEXMATCH(H3:H46, ""\(412\)""), 1, 0))) = 0, ""Available"", SUM(ARRAYFORMULA(IF(REGEXMATCH(H3:H46, ""\(412\)""), 1, 0))) &gt;= 2, ""Overlapped"")"),"Not Available")</f>
        <v>Not Available</v>
      </c>
      <c r="I57" s="30" t="str">
        <f>IFERROR(__xludf.DUMMYFUNCTION("IFS(SUM(ARRAYFORMULA(IF(REGEXMATCH(I3:I46, ""\(412\)""), 1, 0))) = 1, ""Not Available"", SUM(ARRAYFORMULA(IF(REGEXMATCH(I3:I46, ""\(412\)""), 1, 0))) = 0, ""Available"", SUM(ARRAYFORMULA(IF(REGEXMATCH(I3:I46, ""\(412\)""), 1, 0))) &gt;= 2, ""Overlapped"")"),"Available")</f>
        <v>Available</v>
      </c>
      <c r="J57" s="30" t="str">
        <f>IFERROR(__xludf.DUMMYFUNCTION("IFS(SUM(ARRAYFORMULA(IF(REGEXMATCH(J3:J47, ""\(412\)""), 1, 0))) = 1, ""Not Available"", SUM(ARRAYFORMULA(IF(REGEXMATCH(J3:J47, ""\(412\)""), 1, 0))) = 0, ""Available"", SUM(ARRAYFORMULA(IF(REGEXMATCH(J3:J47, ""\(412\)""), 1, 0))) &gt;= 2, ""Overlapped"")"),"Available")</f>
        <v>Available</v>
      </c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>
      <c r="A58" s="113"/>
      <c r="B58" s="113"/>
      <c r="C58" s="30">
        <v>413.0</v>
      </c>
      <c r="D58" s="30" t="str">
        <f>IFERROR(__xludf.DUMMYFUNCTION("IFS(SUM(ARRAYFORMULA(IF(REGEXMATCH(D3:D46, ""\(413\)""), 1, 0))) = 1, ""Not Available"", SUM(ARRAYFORMULA(IF(REGEXMATCH(D3:D46, ""\(413\)""), 1, 0))) = 0, ""Available"", SUM(ARRAYFORMULA(IF(REGEXMATCH(D3:D46, ""\(413\)""), 1, 0))) &gt;= 2, ""Overlapped"")"),"Not Available")</f>
        <v>Not Available</v>
      </c>
      <c r="E58" s="30" t="str">
        <f>IFERROR(__xludf.DUMMYFUNCTION("IFS(SUM(ARRAYFORMULA(IF(REGEXMATCH(E3:E46, ""\(413\)""), 1, 0))) = 1, ""Not Available"", SUM(ARRAYFORMULA(IF(REGEXMATCH(E3:E46, ""\(413\)""), 1, 0))) = 0, ""Available"", SUM(ARRAYFORMULA(IF(REGEXMATCH(E3:E46, ""\(413\)""), 1, 0))) &gt;= 2, ""Overlapped"")"),"Not Available")</f>
        <v>Not Available</v>
      </c>
      <c r="F58" s="30" t="str">
        <f>IFERROR(__xludf.DUMMYFUNCTION("IFS(SUM(ARRAYFORMULA(IF(REGEXMATCH(F3:F46, ""\(413\)""), 1, 0))) = 1, ""Not Available"", SUM(ARRAYFORMULA(IF(REGEXMATCH(F3:F46, ""\(413\)""), 1, 0))) = 0, ""Available"", SUM(ARRAYFORMULA(IF(REGEXMATCH(F3:F46, ""\(413\)""), 1, 0))) &gt;= 2, ""Overlapped"")"),"Not Available")</f>
        <v>Not Available</v>
      </c>
      <c r="G58" s="30"/>
      <c r="H58" s="30" t="str">
        <f>IFERROR(__xludf.DUMMYFUNCTION("IFS(SUM(ARRAYFORMULA(IF(REGEXMATCH(H3:H46, ""\(413\)""), 1, 0))) = 1, ""Not Available"", SUM(ARRAYFORMULA(IF(REGEXMATCH(H3:H46, ""\(413\)""), 1, 0))) = 0, ""Available"", SUM(ARRAYFORMULA(IF(REGEXMATCH(H3:H46, ""\(413\)""), 1, 0))) &gt;= 2, ""Overlapped"")"),"Available")</f>
        <v>Available</v>
      </c>
      <c r="I58" s="30" t="str">
        <f>IFERROR(__xludf.DUMMYFUNCTION("IFS(SUM(ARRAYFORMULA(IF(REGEXMATCH(I3:I46, ""\(413\)""), 1, 0))) = 1, ""Not Available"", SUM(ARRAYFORMULA(IF(REGEXMATCH(I3:I46, ""\(413\)""), 1, 0))) = 0, ""Available"", SUM(ARRAYFORMULA(IF(REGEXMATCH(I3:I46, ""\(413\)""), 1, 0))) &gt;= 2, ""Overlapped"")"),"Not Available")</f>
        <v>Not Available</v>
      </c>
      <c r="J58" s="30" t="str">
        <f>IFERROR(__xludf.DUMMYFUNCTION("IFS(SUM(ARRAYFORMULA(IF(REGEXMATCH(J3:J47, ""\(413\)""), 1, 0))) = 1, ""Not Available"", SUM(ARRAYFORMULA(IF(REGEXMATCH(J3:J47, ""\(413\)""), 1, 0))) = 0, ""Available"", SUM(ARRAYFORMULA(IF(REGEXMATCH(J3:J47, ""\(413\)""), 1, 0))) &gt;= 2, ""Overlapped"")"),"Available")</f>
        <v>Available</v>
      </c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</row>
    <row r="59">
      <c r="A59" s="113"/>
      <c r="B59" s="113"/>
      <c r="C59" s="30">
        <v>414.0</v>
      </c>
      <c r="D59" s="59" t="str">
        <f>IFERROR(__xludf.DUMMYFUNCTION("IFS(SUM(ARRAYFORMULA(IF(REGEXMATCH(D3:D46, ""\(414\)""), 1, 0))) = 1, ""Not Available"", SUM(ARRAYFORMULA(IF(REGEXMATCH(D3:D46, ""\(414\)""), 1, 0))) = 0, ""Available"", SUM(ARRAYFORMULA(IF(REGEXMATCH(D3:D46, ""\(414\)""), 1, 0))) &gt;= 2, ""Overlapped"")"),"Not Available")</f>
        <v>Not Available</v>
      </c>
      <c r="E59" s="59" t="str">
        <f>IFERROR(__xludf.DUMMYFUNCTION("IFS(SUM(ARRAYFORMULA(IF(REGEXMATCH(E3:E46, ""\(414\)""), 1, 0))) = 1, ""Not Available"", SUM(ARRAYFORMULA(IF(REGEXMATCH(E3:E46, ""\(414\)""), 1, 0))) = 0, ""Available"", SUM(ARRAYFORMULA(IF(REGEXMATCH(E3:E46, ""\(414\)""), 1, 0))) &gt;= 2, ""Overlapped"")"),"Not Available")</f>
        <v>Not Available</v>
      </c>
      <c r="F59" s="59" t="str">
        <f>IFERROR(__xludf.DUMMYFUNCTION("IFS(SUM(ARRAYFORMULA(IF(REGEXMATCH(F3:F46, ""\(414\)""), 1, 0))) = 1, ""Not Available"", SUM(ARRAYFORMULA(IF(REGEXMATCH(F3:F46, ""\(414\)""), 1, 0))) = 0, ""Available"", SUM(ARRAYFORMULA(IF(REGEXMATCH(F3:F46, ""\(414\)""), 1, 0))) &gt;= 2, ""Overlapped"")"),"Not Available")</f>
        <v>Not Available</v>
      </c>
      <c r="G59" s="59"/>
      <c r="H59" s="59" t="str">
        <f>IFERROR(__xludf.DUMMYFUNCTION("IFS(SUM(ARRAYFORMULA(IF(REGEXMATCH(H3:H46, ""\(414\)""), 1, 0))) = 1, ""Not Available"", SUM(ARRAYFORMULA(IF(REGEXMATCH(H3:H46, ""\(414\)""), 1, 0))) = 0, ""Available"", SUM(ARRAYFORMULA(IF(REGEXMATCH(H3:H46, ""\(414\)""), 1, 0))) &gt;= 2, ""Overlapped"")"),"Not Available")</f>
        <v>Not Available</v>
      </c>
      <c r="I59" s="59" t="str">
        <f>IFERROR(__xludf.DUMMYFUNCTION("IFS(SUM(ARRAYFORMULA(IF(REGEXMATCH(I3:I46, ""\(414\)""), 1, 0))) = 1, ""Not Available"", SUM(ARRAYFORMULA(IF(REGEXMATCH(I3:I46, ""\(414\)""), 1, 0))) = 0, ""Available"", SUM(ARRAYFORMULA(IF(REGEXMATCH(I3:I46, ""\(414\)""), 1, 0))) &gt;= 2, ""Overlapped"")"),"Not Available")</f>
        <v>Not Available</v>
      </c>
      <c r="J59" s="59" t="str">
        <f>IFERROR(__xludf.DUMMYFUNCTION("IFS(SUM(ARRAYFORMULA(IF(REGEXMATCH(J3:J47, ""\(414\)""), 1, 0))) = 1, ""Not Available"", SUM(ARRAYFORMULA(IF(REGEXMATCH(J3:J47, ""\(414\)""), 1, 0))) = 0, ""Available"", SUM(ARRAYFORMULA(IF(REGEXMATCH(J3:J47, ""\(414\)""), 1, 0))) &gt;= 2, ""Overlapped"")"),"Available")</f>
        <v>Available</v>
      </c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</row>
    <row r="60">
      <c r="A60" s="113"/>
      <c r="B60" s="113"/>
      <c r="C60" s="30">
        <v>509.0</v>
      </c>
      <c r="D60" s="30" t="str">
        <f>IFERROR(__xludf.DUMMYFUNCTION("IFS(SUM(ARRAYFORMULA(IF(REGEXMATCH(D3:D46, ""\(509\)""), 1, 0))) = 1, ""Not Available"", SUM(ARRAYFORMULA(IF(REGEXMATCH(D3:D46, ""\(509\)""), 1, 0))) = 0, ""Available"", SUM(ARRAYFORMULA(IF(REGEXMATCH(D3:D46, ""\(509\)""), 1, 0))) &gt;= 2, ""Overlapped"")"),"Available")</f>
        <v>Available</v>
      </c>
      <c r="E60" s="30" t="str">
        <f>IFERROR(__xludf.DUMMYFUNCTION("IFS(SUM(ARRAYFORMULA(IF(REGEXMATCH(E3:E46, ""\(509\)""), 1, 0))) = 1, ""Not Available"", SUM(ARRAYFORMULA(IF(REGEXMATCH(E3:E46, ""\(509\)""), 1, 0))) = 0, ""Available"", SUM(ARRAYFORMULA(IF(REGEXMATCH(E3:E46, ""\(509\)""), 1, 0))) &gt;= 2, ""Overlapped"")"),"Not Available")</f>
        <v>Not Available</v>
      </c>
      <c r="F60" s="30" t="str">
        <f>IFERROR(__xludf.DUMMYFUNCTION("IFS(SUM(ARRAYFORMULA(IF(REGEXMATCH(F3:F46, ""\(509\)""), 1, 0))) = 1, ""Not Available"", SUM(ARRAYFORMULA(IF(REGEXMATCH(F3:F46, ""\(509\)""), 1, 0))) = 0, ""Available"", SUM(ARRAYFORMULA(IF(REGEXMATCH(F3:F46, ""\(509\)""), 1, 0))) &gt;= 2, ""Overlapped"")"),"Not Available")</f>
        <v>Not Available</v>
      </c>
      <c r="G60" s="30"/>
      <c r="H60" s="30" t="str">
        <f>IFERROR(__xludf.DUMMYFUNCTION("IFS(SUM(ARRAYFORMULA(IF(REGEXMATCH(H3:H46, ""\(509\)""), 1, 0))) = 1, ""Not Available"", SUM(ARRAYFORMULA(IF(REGEXMATCH(H3:H46, ""\(509\)""), 1, 0))) = 0, ""Available"", SUM(ARRAYFORMULA(IF(REGEXMATCH(H3:H46, ""\(509\)""), 1, 0))) &gt;= 2, ""Overlapped"")"),"Not Available")</f>
        <v>Not Available</v>
      </c>
      <c r="I60" s="30" t="str">
        <f>IFERROR(__xludf.DUMMYFUNCTION("IFS(SUM(ARRAYFORMULA(IF(REGEXMATCH(I3:I46, ""\(509\)""), 1, 0))) = 1, ""Not Available"", SUM(ARRAYFORMULA(IF(REGEXMATCH(I3:I46, ""\(509\)""), 1, 0))) = 0, ""Available"", SUM(ARRAYFORMULA(IF(REGEXMATCH(I3:I46, ""\(509\)""), 1, 0))) &gt;= 2, ""Overlapped"")"),"Available")</f>
        <v>Available</v>
      </c>
      <c r="J60" s="30" t="str">
        <f>IFERROR(__xludf.DUMMYFUNCTION("IFS(SUM(ARRAYFORMULA(IF(REGEXMATCH(J3:J47, ""\(509\)""), 1, 0))) = 1, ""Not Available"", SUM(ARRAYFORMULA(IF(REGEXMATCH(J3:J47, ""\(509\)""), 1, 0))) = 0, ""Available"", SUM(ARRAYFORMULA(IF(REGEXMATCH(J3:J47, ""\(509\)""), 1, 0))) &gt;= 2, ""Overlapped"")"),"Available")</f>
        <v>Available</v>
      </c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</row>
    <row r="61">
      <c r="A61" s="113"/>
      <c r="B61" s="113"/>
      <c r="C61" s="30">
        <v>511.0</v>
      </c>
      <c r="D61" s="30" t="str">
        <f>IFERROR(__xludf.DUMMYFUNCTION("IFS(SUM(ARRAYFORMULA(IF(REGEXMATCH(D3:D46, ""\(511\)""), 1, 0))) = 1, ""Not Available"", SUM(ARRAYFORMULA(IF(REGEXMATCH(D3:D46, ""\(511\)""), 1, 0))) = 0, ""Available"", SUM(ARRAYFORMULA(IF(REGEXMATCH(D3:D46, ""\(511\)""), 1, 0))) &gt;= 2, ""Overlapped"")"),"Not Available")</f>
        <v>Not Available</v>
      </c>
      <c r="E61" s="30" t="str">
        <f>IFERROR(__xludf.DUMMYFUNCTION("IFS(SUM(ARRAYFORMULA(IF(REGEXMATCH(E3:E46, ""\(511\)""), 1, 0))) = 1, ""Not Available"", SUM(ARRAYFORMULA(IF(REGEXMATCH(E3:E46, ""\(511\)""), 1, 0))) = 0, ""Available"", SUM(ARRAYFORMULA(IF(REGEXMATCH(E3:E46, ""\(511\)""), 1, 0))) &gt;= 2, ""Overlapped"")"),"Not Available")</f>
        <v>Not Available</v>
      </c>
      <c r="F61" s="30" t="str">
        <f>IFERROR(__xludf.DUMMYFUNCTION("IFS(SUM(ARRAYFORMULA(IF(REGEXMATCH(F3:F46, ""\(511\)""), 1, 0))) = 1, ""Not Available"", SUM(ARRAYFORMULA(IF(REGEXMATCH(F3:F46, ""\(511\)""), 1, 0))) = 0, ""Available"", SUM(ARRAYFORMULA(IF(REGEXMATCH(F3:F46, ""\(511\)""), 1, 0))) &gt;= 2, ""Overlapped"")"),"Overlapped")</f>
        <v>Overlapped</v>
      </c>
      <c r="G61" s="30"/>
      <c r="H61" s="30" t="str">
        <f>IFERROR(__xludf.DUMMYFUNCTION("IFS(SUM(ARRAYFORMULA(IF(REGEXMATCH(H3:H46, ""\(511\)""), 1, 0))) = 1, ""Not Available"", SUM(ARRAYFORMULA(IF(REGEXMATCH(H3:H46, ""\(511\)""), 1, 0))) = 0, ""Available"", SUM(ARRAYFORMULA(IF(REGEXMATCH(H3:H46, ""\(511\)""), 1, 0))) &gt;= 2, ""Overlapped"")"),"Not Available")</f>
        <v>Not Available</v>
      </c>
      <c r="I61" s="30" t="str">
        <f>IFERROR(__xludf.DUMMYFUNCTION("IFS(SUM(ARRAYFORMULA(IF(REGEXMATCH(I3:I46, ""\(511\)""), 1, 0))) = 1, ""Not Available"", SUM(ARRAYFORMULA(IF(REGEXMATCH(I3:I46, ""\(511\)""), 1, 0))) = 0, ""Available"", SUM(ARRAYFORMULA(IF(REGEXMATCH(I3:I46, ""\(511\)""), 1, 0))) &gt;= 2, ""Overlapped"")"),"Not Available")</f>
        <v>Not Available</v>
      </c>
      <c r="J61" s="30" t="str">
        <f>IFERROR(__xludf.DUMMYFUNCTION("IFS(SUM(ARRAYFORMULA(IF(REGEXMATCH(J3:J47, ""\(511\)""), 1, 0))) = 1, ""Not Available"", SUM(ARRAYFORMULA(IF(REGEXMATCH(J3:J47, ""\(511\)""), 1, 0))) = 0, ""Available"", SUM(ARRAYFORMULA(IF(REGEXMATCH(J3:J47, ""\(511\)""), 1, 0))) &gt;= 2, ""Overlapped"")"),"Available")</f>
        <v>Available</v>
      </c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</row>
    <row r="62">
      <c r="A62" s="113"/>
      <c r="B62" s="113"/>
      <c r="C62" s="30">
        <v>512.0</v>
      </c>
      <c r="D62" s="30" t="str">
        <f>IFERROR(__xludf.DUMMYFUNCTION("IFS(SUM(ARRAYFORMULA(IF(REGEXMATCH(D3:D46, ""\(512\)""), 1, 0))) = 1, ""Not Available"", SUM(ARRAYFORMULA(IF(REGEXMATCH(D3:D46, ""\(512\)""), 1, 0))) = 0, ""Available"", SUM(ARRAYFORMULA(IF(REGEXMATCH(D3:D46, ""\(512\)""), 1, 0))) &gt;= 2, ""Overlapped"")"),"Not Available")</f>
        <v>Not Available</v>
      </c>
      <c r="E62" s="30" t="str">
        <f>IFERROR(__xludf.DUMMYFUNCTION("IFS(SUM(ARRAYFORMULA(IF(REGEXMATCH(E3:E46, ""\(512\)""), 1, 0))) = 1, ""Not Available"", SUM(ARRAYFORMULA(IF(REGEXMATCH(E3:E46, ""\(512\)""), 1, 0))) = 0, ""Available"", SUM(ARRAYFORMULA(IF(REGEXMATCH(E3:E46, ""\(512\)""), 1, 0))) &gt;= 2, ""Overlapped"")"),"Not Available")</f>
        <v>Not Available</v>
      </c>
      <c r="F62" s="30" t="str">
        <f>IFERROR(__xludf.DUMMYFUNCTION("IFS(SUM(ARRAYFORMULA(IF(REGEXMATCH(F3:F46, ""\(512\)""), 1, 0))) = 1, ""Not Available"", SUM(ARRAYFORMULA(IF(REGEXMATCH(F3:F46, ""\(512\)""), 1, 0))) = 0, ""Available"", SUM(ARRAYFORMULA(IF(REGEXMATCH(F3:F46, ""\(512\)""), 1, 0))) &gt;= 2, ""Overlapped"")"),"Not Available")</f>
        <v>Not Available</v>
      </c>
      <c r="G62" s="30"/>
      <c r="H62" s="30" t="str">
        <f>IFERROR(__xludf.DUMMYFUNCTION("IFS(SUM(ARRAYFORMULA(IF(REGEXMATCH(H3:H46, ""\(512\)""), 1, 0))) = 1, ""Not Available"", SUM(ARRAYFORMULA(IF(REGEXMATCH(H3:H46, ""\(512\)""), 1, 0))) = 0, ""Available"", SUM(ARRAYFORMULA(IF(REGEXMATCH(H3:H46, ""\(512\)""), 1, 0))) &gt;= 2, ""Overlapped"")"),"Not Available")</f>
        <v>Not Available</v>
      </c>
      <c r="I62" s="30" t="str">
        <f>IFERROR(__xludf.DUMMYFUNCTION("IFS(SUM(ARRAYFORMULA(IF(REGEXMATCH(I3:I46, ""\(512\)""), 1, 0))) = 1, ""Not Available"", SUM(ARRAYFORMULA(IF(REGEXMATCH(I3:I46, ""\(512\)""), 1, 0))) = 0, ""Available"", SUM(ARRAYFORMULA(IF(REGEXMATCH(I3:I46, ""\(512\)""), 1, 0))) &gt;= 2, ""Overlapped"")"),"Available")</f>
        <v>Available</v>
      </c>
      <c r="J62" s="30" t="str">
        <f>IFERROR(__xludf.DUMMYFUNCTION("IFS(SUM(ARRAYFORMULA(IF(REGEXMATCH(J3:J47, ""\(512\)""), 1, 0))) = 1, ""Not Available"", SUM(ARRAYFORMULA(IF(REGEXMATCH(J3:J47, ""\(512\)""), 1, 0))) = 0, ""Available"", SUM(ARRAYFORMULA(IF(REGEXMATCH(J3:J47, ""\(512\)""), 1, 0))) &gt;= 2, ""Overlapped"")"),"Available")</f>
        <v>Available</v>
      </c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</row>
    <row r="63">
      <c r="A63" s="113"/>
      <c r="B63" s="113"/>
      <c r="C63" s="30">
        <v>513.0</v>
      </c>
      <c r="D63" s="30" t="str">
        <f>IFERROR(__xludf.DUMMYFUNCTION("IFS(SUM(ARRAYFORMULA(IF(REGEXMATCH(D3:D46, ""\(513\)""), 1, 0))) = 1, ""Not Available"", SUM(ARRAYFORMULA(IF(REGEXMATCH(D3:D46, ""\(513\)""), 1, 0))) = 0, ""Available"", SUM(ARRAYFORMULA(IF(REGEXMATCH(D3:D46, ""\(513\)""), 1, 0))) &gt;= 2, ""Overlapped"")"),"Not Available")</f>
        <v>Not Available</v>
      </c>
      <c r="E63" s="30" t="str">
        <f>IFERROR(__xludf.DUMMYFUNCTION("IFS(SUM(ARRAYFORMULA(IF(REGEXMATCH(E3:E46, ""\(513\)""), 1, 0))) = 1, ""Not Available"", SUM(ARRAYFORMULA(IF(REGEXMATCH(E3:E46, ""\(513\)""), 1, 0))) = 0, ""Available"", SUM(ARRAYFORMULA(IF(REGEXMATCH(E3:E46, ""\(513\)""), 1, 0))) &gt;= 2, ""Overlapped"")"),"Not Available")</f>
        <v>Not Available</v>
      </c>
      <c r="F63" s="30" t="str">
        <f>IFERROR(__xludf.DUMMYFUNCTION("IFS(SUM(ARRAYFORMULA(IF(REGEXMATCH(F3:F46, ""\(513\)""), 1, 0))) = 1, ""Not Available"", SUM(ARRAYFORMULA(IF(REGEXMATCH(F3:F46, ""\(513\)""), 1, 0))) = 0, ""Available"", SUM(ARRAYFORMULA(IF(REGEXMATCH(F3:F46, ""\(513\)""), 1, 0))) &gt;= 2, ""Overlapped"")"),"Not Available")</f>
        <v>Not Available</v>
      </c>
      <c r="G63" s="30"/>
      <c r="H63" s="30" t="str">
        <f>IFERROR(__xludf.DUMMYFUNCTION("IFS(SUM(ARRAYFORMULA(IF(REGEXMATCH(H3:H46, ""\(513\)""), 1, 0))) = 1, ""Not Available"", SUM(ARRAYFORMULA(IF(REGEXMATCH(H3:H46, ""\(513\)""), 1, 0))) = 0, ""Available"", SUM(ARRAYFORMULA(IF(REGEXMATCH(H3:H46, ""\(513\)""), 1, 0))) &gt;= 2, ""Overlapped"")"),"Not Available")</f>
        <v>Not Available</v>
      </c>
      <c r="I63" s="30" t="str">
        <f>IFERROR(__xludf.DUMMYFUNCTION("IFS(SUM(ARRAYFORMULA(IF(REGEXMATCH(I3:I46, ""\(513\)""), 1, 0))) = 1, ""Not Available"", SUM(ARRAYFORMULA(IF(REGEXMATCH(I3:I46, ""\(513\)""), 1, 0))) = 0, ""Available"", SUM(ARRAYFORMULA(IF(REGEXMATCH(I3:I46, ""\(513\)""), 1, 0))) &gt;= 2, ""Overlapped"")"),"Available")</f>
        <v>Available</v>
      </c>
      <c r="J63" s="30" t="str">
        <f>IFERROR(__xludf.DUMMYFUNCTION("IFS(SUM(ARRAYFORMULA(IF(REGEXMATCH(J3:J47, ""\(513\)""), 1, 0))) = 1, ""Not Available"", SUM(ARRAYFORMULA(IF(REGEXMATCH(J3:J47, ""\(513\)""), 1, 0))) = 0, ""Available"", SUM(ARRAYFORMULA(IF(REGEXMATCH(J3:J47, ""\(513\)""), 1, 0))) &gt;= 2, ""Overlapped"")"),"Available")</f>
        <v>Available</v>
      </c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</row>
    <row r="64">
      <c r="A64" s="113"/>
      <c r="B64" s="113"/>
      <c r="C64" s="30">
        <v>514.0</v>
      </c>
      <c r="D64" s="30" t="str">
        <f>IFERROR(__xludf.DUMMYFUNCTION("IFS(SUM(ARRAYFORMULA(IF(REGEXMATCH(D3:D46, ""\(514\)""), 1, 0))) = 1, ""Not Available"", SUM(ARRAYFORMULA(IF(REGEXMATCH(D3:D46, ""\(514\)""), 1, 0))) = 0, ""Available"", SUM(ARRAYFORMULA(IF(REGEXMATCH(D3:D46, ""\(514\)""), 1, 0))) &gt;= 2, ""Overlapped"")"),"Available")</f>
        <v>Available</v>
      </c>
      <c r="E64" s="30" t="str">
        <f>IFERROR(__xludf.DUMMYFUNCTION("IFS(SUM(ARRAYFORMULA(IF(REGEXMATCH(E3:E46, ""\(514\)""), 1, 0))) = 1, ""Not Available"", SUM(ARRAYFORMULA(IF(REGEXMATCH(E3:E46, ""\(514\)""), 1, 0))) = 0, ""Available"", SUM(ARRAYFORMULA(IF(REGEXMATCH(E3:E46, ""\(514\)""), 1, 0))) &gt;= 2, ""Overlapped"")"),"Not Available")</f>
        <v>Not Available</v>
      </c>
      <c r="F64" s="30" t="str">
        <f>IFERROR(__xludf.DUMMYFUNCTION("IFS(SUM(ARRAYFORMULA(IF(REGEXMATCH(F3:F46, ""\(514\)""), 1, 0))) = 1, ""Not Available"", SUM(ARRAYFORMULA(IF(REGEXMATCH(F3:F46, ""\(514\)""), 1, 0))) = 0, ""Available"", SUM(ARRAYFORMULA(IF(REGEXMATCH(F3:F46, ""\(514\)""), 1, 0))) &gt;= 2, ""Overlapped"")"),"Not Available")</f>
        <v>Not Available</v>
      </c>
      <c r="G64" s="30"/>
      <c r="H64" s="30" t="str">
        <f>IFERROR(__xludf.DUMMYFUNCTION("IFS(SUM(ARRAYFORMULA(IF(REGEXMATCH(H3:H46, ""\(514\)""), 1, 0))) = 1, ""Not Available"", SUM(ARRAYFORMULA(IF(REGEXMATCH(H3:H46, ""\(514\)""), 1, 0))) = 0, ""Available"", SUM(ARRAYFORMULA(IF(REGEXMATCH(H3:H46, ""\(514\)""), 1, 0))) &gt;= 2, ""Overlapped"")"),"Not Available")</f>
        <v>Not Available</v>
      </c>
      <c r="I64" s="30" t="str">
        <f>IFERROR(__xludf.DUMMYFUNCTION("IFS(SUM(ARRAYFORMULA(IF(REGEXMATCH(I3:I46, ""\(514\)""), 1, 0))) = 1, ""Not Available"", SUM(ARRAYFORMULA(IF(REGEXMATCH(I3:I46, ""\(514\)""), 1, 0))) = 0, ""Available"", SUM(ARRAYFORMULA(IF(REGEXMATCH(I3:I46, ""\(514\)""), 1, 0))) &gt;= 2, ""Overlapped"")"),"Not Available")</f>
        <v>Not Available</v>
      </c>
      <c r="J64" s="30" t="str">
        <f>IFERROR(__xludf.DUMMYFUNCTION("IFS(SUM(ARRAYFORMULA(IF(REGEXMATCH(J3:J47, ""\(514\)""), 1, 0))) = 1, ""Not Available"", SUM(ARRAYFORMULA(IF(REGEXMATCH(J3:J47, ""\(514\)""), 1, 0))) = 0, ""Available"", SUM(ARRAYFORMULA(IF(REGEXMATCH(J3:J47, ""\(514\)""), 1, 0))) &gt;= 2, ""Overlapped"")"),"Available")</f>
        <v>Available</v>
      </c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</row>
    <row r="65">
      <c r="A65" s="113"/>
      <c r="B65" s="113"/>
      <c r="C65" s="30">
        <v>812.0</v>
      </c>
      <c r="D65" s="59" t="str">
        <f>IFERROR(__xludf.DUMMYFUNCTION("IFS(SUM(ARRAYFORMULA(IF(REGEXMATCH(D3:D46, ""\(812\)""), 1, 0))) = 1, ""Not Available"", SUM(ARRAYFORMULA(IF(REGEXMATCH(D3:D46, ""\(812\)""), 1, 0))) = 0, ""Available"", SUM(ARRAYFORMULA(IF(REGEXMATCH(D3:D46, ""\(812\)""), 1, 0))) &gt;= 2, ""Overlapped"")"),"Not Available")</f>
        <v>Not Available</v>
      </c>
      <c r="E65" s="59" t="str">
        <f>IFERROR(__xludf.DUMMYFUNCTION("IFS(SUM(ARRAYFORMULA(IF(REGEXMATCH(E3:E46, ""\(812\)""), 1, 0))) = 1, ""Not Available"", SUM(ARRAYFORMULA(IF(REGEXMATCH(E3:E46, ""\(812\)""), 1, 0))) = 0, ""Available"", SUM(ARRAYFORMULA(IF(REGEXMATCH(E3:E46, ""\(812\)""), 1, 0))) &gt;= 2, ""Overlapped"")"),"Not Available")</f>
        <v>Not Available</v>
      </c>
      <c r="F65" s="59" t="str">
        <f>IFERROR(__xludf.DUMMYFUNCTION("IFS(SUM(ARRAYFORMULA(IF(REGEXMATCH(F3:F46, ""\(812\)""), 1, 0))) = 1, ""Not Available"", SUM(ARRAYFORMULA(IF(REGEXMATCH(F3:F46, ""\(812\)""), 1, 0))) = 0, ""Available"", SUM(ARRAYFORMULA(IF(REGEXMATCH(F3:F46, ""\(812\)""), 1, 0))) &gt;= 2, ""Overlapped"")"),"Not Available")</f>
        <v>Not Available</v>
      </c>
      <c r="G65" s="59"/>
      <c r="H65" s="59" t="str">
        <f>IFERROR(__xludf.DUMMYFUNCTION("IFS(SUM(ARRAYFORMULA(IF(REGEXMATCH(H3:H46, ""\(812\)""), 1, 0))) = 1, ""Not Available"", SUM(ARRAYFORMULA(IF(REGEXMATCH(H3:H46, ""\(812\)""), 1, 0))) = 0, ""Available"", SUM(ARRAYFORMULA(IF(REGEXMATCH(H3:H46, ""\(812\)""), 1, 0))) &gt;= 2, ""Overlapped"")"),"Not Available")</f>
        <v>Not Available</v>
      </c>
      <c r="I65" s="59" t="str">
        <f>IFERROR(__xludf.DUMMYFUNCTION("IFS(SUM(ARRAYFORMULA(IF(REGEXMATCH(I3:I46, ""\(812\)""), 1, 0))) = 1, ""Not Available"", SUM(ARRAYFORMULA(IF(REGEXMATCH(I3:I46, ""\(812\)""), 1, 0))) = 0, ""Available"", SUM(ARRAYFORMULA(IF(REGEXMATCH(I3:I46, ""\(812\)""), 1, 0))) &gt;= 2, ""Overlapped"")"),"Not Available")</f>
        <v>Not Available</v>
      </c>
      <c r="J65" s="59" t="str">
        <f>IFERROR(__xludf.DUMMYFUNCTION("IFS(SUM(ARRAYFORMULA(IF(REGEXMATCH(J3:J47, ""\(812\)""), 1, 0))) = 1, ""Not Available"", SUM(ARRAYFORMULA(IF(REGEXMATCH(J3:J47, ""\(812\)""), 1, 0))) = 0, ""Available"", SUM(ARRAYFORMULA(IF(REGEXMATCH(J3:J47, ""\(812\)""), 1, 0))) &gt;= 2, ""Overlapped"")"),"Available")</f>
        <v>Available</v>
      </c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</row>
    <row r="66">
      <c r="A66" s="113"/>
      <c r="B66" s="113"/>
      <c r="C66" s="30">
        <v>814.0</v>
      </c>
      <c r="D66" s="59" t="str">
        <f>IFERROR(__xludf.DUMMYFUNCTION("IFS(SUM(ARRAYFORMULA(IF(REGEXMATCH(D3:D46, ""\(814\)""), 1, 0))) = 1, ""Not Available"", SUM(ARRAYFORMULA(IF(REGEXMATCH(D3:D46, ""\(814\)""), 1, 0))) = 0, ""Available"", SUM(ARRAYFORMULA(IF(REGEXMATCH(D3:D46, ""\(814\)""), 1, 0))) &gt;= 2, ""Overlapped"")"),"Not Available")</f>
        <v>Not Available</v>
      </c>
      <c r="E66" s="59" t="str">
        <f>IFERROR(__xludf.DUMMYFUNCTION("IFS(SUM(ARRAYFORMULA(IF(REGEXMATCH(E3:E46, ""\(814\)""), 1, 0))) = 1, ""Not Available"", SUM(ARRAYFORMULA(IF(REGEXMATCH(E3:E46, ""\(814\)""), 1, 0))) = 0, ""Available"", SUM(ARRAYFORMULA(IF(REGEXMATCH(E3:E46, ""\(814\)""), 1, 0))) &gt;= 2, ""Overlapped"")"),"Not Available")</f>
        <v>Not Available</v>
      </c>
      <c r="F66" s="59" t="str">
        <f>IFERROR(__xludf.DUMMYFUNCTION("IFS(SUM(ARRAYFORMULA(IF(REGEXMATCH(F3:F46, ""\(814\)""), 1, 0))) = 1, ""Not Available"", SUM(ARRAYFORMULA(IF(REGEXMATCH(F3:F46, ""\(814\)""), 1, 0))) = 0, ""Available"", SUM(ARRAYFORMULA(IF(REGEXMATCH(F3:F46, ""\(814\)""), 1, 0))) &gt;= 2, ""Overlapped"")"),"Not Available")</f>
        <v>Not Available</v>
      </c>
      <c r="G66" s="59"/>
      <c r="H66" s="59" t="str">
        <f>IFERROR(__xludf.DUMMYFUNCTION("IFS(SUM(ARRAYFORMULA(IF(REGEXMATCH(H3:H46, ""\(814\)""), 1, 0))) = 1, ""Not Available"", SUM(ARRAYFORMULA(IF(REGEXMATCH(H3:H46, ""\(814\)""), 1, 0))) = 0, ""Available"", SUM(ARRAYFORMULA(IF(REGEXMATCH(H3:H46, ""\(814\)""), 1, 0))) &gt;= 2, ""Overlapped"")"),"Not Available")</f>
        <v>Not Available</v>
      </c>
      <c r="I66" s="59" t="str">
        <f>IFERROR(__xludf.DUMMYFUNCTION("IFS(SUM(ARRAYFORMULA(IF(REGEXMATCH(I3:I46, ""\(814\)""), 1, 0))) = 1, ""Not Available"", SUM(ARRAYFORMULA(IF(REGEXMATCH(I3:I46, ""\(814\)""), 1, 0))) = 0, ""Available"", SUM(ARRAYFORMULA(IF(REGEXMATCH(I3:I46, ""\(814\)""), 1, 0))) &gt;= 2, ""Overlapped"")"),"Not Available")</f>
        <v>Not Available</v>
      </c>
      <c r="J66" s="59" t="str">
        <f>IFERROR(__xludf.DUMMYFUNCTION("IFS(SUM(ARRAYFORMULA(IF(REGEXMATCH(J3:J47, ""\(814\)""), 1, 0))) = 1, ""Not Available"", SUM(ARRAYFORMULA(IF(REGEXMATCH(J3:J47, ""\(814\)""), 1, 0))) = 0, ""Available"", SUM(ARRAYFORMULA(IF(REGEXMATCH(J3:J47, ""\(814\)""), 1, 0))) &gt;= 2, ""Overlapped"")"),"Available")</f>
        <v>Available</v>
      </c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</row>
    <row r="67">
      <c r="A67" s="113"/>
      <c r="B67" s="113"/>
      <c r="C67" s="27">
        <v>1011.0</v>
      </c>
      <c r="D67" s="30" t="str">
        <f>IFERROR(__xludf.DUMMYFUNCTION("IFS(SUM(ARRAYFORMULA(IF(REGEXMATCH(D3:D46, ""\(1011\)""), 1, 0))) = 1, ""Not Available"", SUM(ARRAYFORMULA(IF(REGEXMATCH(D3:D46, ""\(1011\)""), 1, 0))) = 0, ""Available"", SUM(ARRAYFORMULA(IF(REGEXMATCH(D3:D46, ""\(1011\)""), 1, 0))) &gt;= 2, ""Overlapped"")"),"Not Available")</f>
        <v>Not Available</v>
      </c>
      <c r="E67" s="30" t="str">
        <f>IFERROR(__xludf.DUMMYFUNCTION("IFS(SUM(ARRAYFORMULA(IF(REGEXMATCH(E3:E46, ""\(1011\)""), 1, 0))) = 1, ""Not Available"", SUM(ARRAYFORMULA(IF(REGEXMATCH(E3:E46, ""\(1011\)""), 1, 0))) = 0, ""Available"", SUM(ARRAYFORMULA(IF(REGEXMATCH(E3:E46, ""\(1011\)""), 1, 0))) &gt;= 2, ""Overlapped"")"),"Not Available")</f>
        <v>Not Available</v>
      </c>
      <c r="F67" s="30" t="str">
        <f>IFERROR(__xludf.DUMMYFUNCTION("IFS(SUM(ARRAYFORMULA(IF(REGEXMATCH(F3:F46, ""\(1011\)""), 1, 0))) = 1, ""Not Available"", SUM(ARRAYFORMULA(IF(REGEXMATCH(F3:F46, ""\(1011\)""), 1, 0))) = 0, ""Available"", SUM(ARRAYFORMULA(IF(REGEXMATCH(F3:F46, ""\(1011\)""), 1, 0))) &gt;= 2, ""Overlapped"")"),"Not Available")</f>
        <v>Not Available</v>
      </c>
      <c r="G67" s="30"/>
      <c r="H67" s="30" t="str">
        <f>IFERROR(__xludf.DUMMYFUNCTION("IFS(SUM(ARRAYFORMULA(IF(REGEXMATCH(H3:H46, ""\(1011\)""), 1, 0))) = 1, ""Not Available"", SUM(ARRAYFORMULA(IF(REGEXMATCH(H3:H46, ""\(1011\)""), 1, 0))) = 0, ""Available"", SUM(ARRAYFORMULA(IF(REGEXMATCH(H3:H46, ""\(1011\)""), 1, 0))) &gt;= 2, ""Overlapped"")"),"Available")</f>
        <v>Available</v>
      </c>
      <c r="I67" s="30" t="str">
        <f>IFERROR(__xludf.DUMMYFUNCTION("IFS(SUM(ARRAYFORMULA(IF(REGEXMATCH(I3:I46, ""\(1011\)""), 1, 0))) = 1, ""Not Available"", SUM(ARRAYFORMULA(IF(REGEXMATCH(I3:I46, ""\(1011\)""), 1, 0))) = 0, ""Available"", SUM(ARRAYFORMULA(IF(REGEXMATCH(I3:I46, ""\(1011\)""), 1, 0))) &gt;= 2, ""Overlapped"")"),"Available")</f>
        <v>Available</v>
      </c>
      <c r="J67" s="30" t="str">
        <f>IFERROR(__xludf.DUMMYFUNCTION("IFS(SUM(ARRAYFORMULA(IF(REGEXMATCH(J3:J47, ""\(1011\)""), 1, 0))) = 1, ""Not Available"", SUM(ARRAYFORMULA(IF(REGEXMATCH(J3:J47, ""\(1011\)""), 1, 0))) = 0, ""Available"", SUM(ARRAYFORMULA(IF(REGEXMATCH(J3:J47, ""\(1011\)""), 1, 0))) &gt;= 2, ""Overlapped"")"),"Available")</f>
        <v>Available</v>
      </c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</row>
    <row r="68" ht="45.75" customHeight="1">
      <c r="A68" s="113"/>
      <c r="B68" s="113"/>
      <c r="C68" s="139" t="s">
        <v>540</v>
      </c>
      <c r="D68" s="140" t="str">
        <f>IFERROR(__xludf.DUMMYFUNCTION("IFS(SUM(ARRAYFORMULA(IF(REGEXMATCH(D3:D46, ""\(1012\)""), 1, 0))) = 1, ""Not Available"", SUM(ARRAYFORMULA(IF(REGEXMATCH(D3:D46, ""\(1012\)""), 1, 0))) = 0, ""Available"", SUM(ARRAYFORMULA(IF(REGEXMATCH(D3:D46, ""\(1012\)""), 1, 0))) &gt;= 2, ""Overlapped"")"),"Available")</f>
        <v>Available</v>
      </c>
      <c r="E68" s="140" t="str">
        <f>IFERROR(__xludf.DUMMYFUNCTION("IFS(SUM(ARRAYFORMULA(IF(REGEXMATCH(E3:E46, ""\(1012\)""), 1, 0))) = 1, ""Not Available"", SUM(ARRAYFORMULA(IF(REGEXMATCH(E3:E46, ""\(1012\)""), 1, 0))) = 0, ""Available"", SUM(ARRAYFORMULA(IF(REGEXMATCH(E3:E46, ""\(1012\)""), 1, 0))) &gt;= 2, ""Overlapped"")"),"Not Available")</f>
        <v>Not Available</v>
      </c>
      <c r="F68" s="140" t="str">
        <f>IFERROR(__xludf.DUMMYFUNCTION("IFS(SUM(ARRAYFORMULA(IF(REGEXMATCH(F3:F46, ""\(1012\)""), 1, 0))) = 1, ""Not Available"", SUM(ARRAYFORMULA(IF(REGEXMATCH(F3:F46, ""\(1012\)""), 1, 0))) = 0, ""Available"", SUM(ARRAYFORMULA(IF(REGEXMATCH(F3:F46, ""\(1012\)""), 1, 0))) &gt;= 2, ""Overlapped"")"),"Not Available")</f>
        <v>Not Available</v>
      </c>
      <c r="G68" s="140"/>
      <c r="H68" s="140" t="str">
        <f>IFERROR(__xludf.DUMMYFUNCTION("IFS(SUM(ARRAYFORMULA(IF(REGEXMATCH(H3:H46, ""\(1012\)""), 1, 0))) = 1, ""Not Available"", SUM(ARRAYFORMULA(IF(REGEXMATCH(H3:H46, ""\(1012\)""), 1, 0))) = 0, ""Available"", SUM(ARRAYFORMULA(IF(REGEXMATCH(H3:H46, ""\(1012\)""), 1, 0))) &gt;= 2, ""Overlapped"")"),"Available")</f>
        <v>Available</v>
      </c>
      <c r="I68" s="140" t="str">
        <f>IFERROR(__xludf.DUMMYFUNCTION("IFS(SUM(ARRAYFORMULA(IF(REGEXMATCH(I3:I46, ""\(1012\)""), 1, 0))) = 1, ""Not Available"", SUM(ARRAYFORMULA(IF(REGEXMATCH(I3:I46, ""\(1012\)""), 1, 0))) = 0, ""Available"", SUM(ARRAYFORMULA(IF(REGEXMATCH(I3:I46, ""\(1012\)""), 1, 0))) &gt;= 2, ""Overlapped"")"),"Available")</f>
        <v>Available</v>
      </c>
      <c r="J68" s="140" t="str">
        <f>IFERROR(__xludf.DUMMYFUNCTION("IFS(SUM(ARRAYFORMULA(IF(REGEXMATCH(J3:J47, ""\(1012\)""), 1, 0))) = 1, ""Not Available"", SUM(ARRAYFORMULA(IF(REGEXMATCH(J3:J47, ""\(1012\)""), 1, 0))) = 0, ""Available"", SUM(ARRAYFORMULA(IF(REGEXMATCH(J3:J47, ""\(1012\)""), 1, 0))) &gt;= 2, ""Overlapped"")"),"Available")</f>
        <v>Available</v>
      </c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</row>
    <row r="69">
      <c r="A69" s="113"/>
      <c r="B69" s="113"/>
      <c r="C69" s="27">
        <v>1013.0</v>
      </c>
      <c r="D69" s="30" t="str">
        <f>IFERROR(__xludf.DUMMYFUNCTION("IFS(SUM(ARRAYFORMULA(IF(REGEXMATCH(D3:D46, ""\(1013\)""), 1, 0))) = 1, ""Not Available"", SUM(ARRAYFORMULA(IF(REGEXMATCH(D3:D46, ""\(1013\)""), 1, 0))) = 0, ""Available"", SUM(ARRAYFORMULA(IF(REGEXMATCH(D3:D46, ""\(1013\)""), 1, 0))) &gt;= 2, ""Overlapped"")"),"Available")</f>
        <v>Available</v>
      </c>
      <c r="E69" s="30" t="str">
        <f>IFERROR(__xludf.DUMMYFUNCTION("IFS(SUM(ARRAYFORMULA(IF(REGEXMATCH(E3:E46, ""\(1013\)""), 1, 0))) = 1, ""Not Available"", SUM(ARRAYFORMULA(IF(REGEXMATCH(E3:E46, ""\(1013\)""), 1, 0))) = 0, ""Available"", SUM(ARRAYFORMULA(IF(REGEXMATCH(E3:E46, ""\(1013\)""), 1, 0))) &gt;= 2, ""Overlapped"")"),"Available")</f>
        <v>Available</v>
      </c>
      <c r="F69" s="30" t="str">
        <f>IFERROR(__xludf.DUMMYFUNCTION("IFS(SUM(ARRAYFORMULA(IF(REGEXMATCH(F3:F46, ""\(1013\)""), 1, 0))) = 1, ""Not Available"", SUM(ARRAYFORMULA(IF(REGEXMATCH(F3:F46, ""\(1013\)""), 1, 0))) = 0, ""Available"", SUM(ARRAYFORMULA(IF(REGEXMATCH(F3:F46, ""\(1013\)""), 1, 0))) &gt;= 2, ""Overlapped"")"),"Not Available")</f>
        <v>Not Available</v>
      </c>
      <c r="G69" s="30"/>
      <c r="H69" s="30" t="str">
        <f>IFERROR(__xludf.DUMMYFUNCTION("IFS(SUM(ARRAYFORMULA(IF(REGEXMATCH(H3:H46, ""\(1013\)""), 1, 0))) = 1, ""Not Available"", SUM(ARRAYFORMULA(IF(REGEXMATCH(H3:H46, ""\(1013\)""), 1, 0))) = 0, ""Available"", SUM(ARRAYFORMULA(IF(REGEXMATCH(H3:H46, ""\(1013\)""), 1, 0))) &gt;= 2, ""Overlapped"")"),"Available")</f>
        <v>Available</v>
      </c>
      <c r="I69" s="30" t="str">
        <f>IFERROR(__xludf.DUMMYFUNCTION("IFS(SUM(ARRAYFORMULA(IF(REGEXMATCH(I3:I46, ""\(1013\)""), 1, 0))) = 1, ""Not Available"", SUM(ARRAYFORMULA(IF(REGEXMATCH(I3:I46, ""\(1013\)""), 1, 0))) = 0, ""Available"", SUM(ARRAYFORMULA(IF(REGEXMATCH(I3:I46, ""\(1013\)""), 1, 0))) &gt;= 2, ""Overlapped"")"),"Not Available")</f>
        <v>Not Available</v>
      </c>
      <c r="J69" s="30" t="str">
        <f>IFERROR(__xludf.DUMMYFUNCTION("IFS(SUM(ARRAYFORMULA(IF(REGEXMATCH(J3:J47, ""\(1013\)""), 1, 0))) = 1, ""Not Available"", SUM(ARRAYFORMULA(IF(REGEXMATCH(J3:J47, ""\(1013\)""), 1, 0))) = 0, ""Available"", SUM(ARRAYFORMULA(IF(REGEXMATCH(J3:J47, ""\(1013\)""), 1, 0))) &gt;= 2, ""Overlapped"")"),"Available")</f>
        <v>Available</v>
      </c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</row>
    <row r="70">
      <c r="A70" s="113"/>
      <c r="B70" s="113"/>
      <c r="C70" s="141" t="s">
        <v>154</v>
      </c>
      <c r="D70" s="30" t="str">
        <f>IFERROR(__xludf.DUMMYFUNCTION("IFS(SUM(ARRAYFORMULA(IF(REGEXMATCH(D3:D46, ""\(NL\)""), 1, 0))) = 1, ""Not Available"", SUM(ARRAYFORMULA(IF(REGEXMATCH(D3:D46, ""\(NL\)""), 1, 0))) = 0, ""Available"", SUM(ARRAYFORMULA(IF(REGEXMATCH(D3:D46, ""\(NL\)""), 1, 0))) &gt;= 2, ""Overlapped"")"),"Not Available")</f>
        <v>Not Available</v>
      </c>
      <c r="E70" s="30" t="str">
        <f>IFERROR(__xludf.DUMMYFUNCTION("IFS(SUM(ARRAYFORMULA(IF(REGEXMATCH(E3:E46, ""\(NL\)""), 1, 0))) = 1, ""Not Available"", SUM(ARRAYFORMULA(IF(REGEXMATCH(E3:E46, ""\(NL\)""), 1, 0))) = 0, ""Available"", SUM(ARRAYFORMULA(IF(REGEXMATCH(E3:E46, ""\(NL\)""), 1, 0))) &gt;= 2, ""Overlapped"")"),"Not Available")</f>
        <v>Not Available</v>
      </c>
      <c r="F70" s="30" t="str">
        <f>IFERROR(__xludf.DUMMYFUNCTION("IFS(SUM(ARRAYFORMULA(IF(REGEXMATCH(F3:F46, ""\(NL\)""), 1, 0))) = 1, ""Not Available"", SUM(ARRAYFORMULA(IF(REGEXMATCH(F3:F46, ""\(NL\)""), 1, 0))) = 0, ""Available"", SUM(ARRAYFORMULA(IF(REGEXMATCH(F3:F46, ""\(NL\)""), 1, 0))) &gt;= 2, ""Overlapped"")"),"Not Available")</f>
        <v>Not Available</v>
      </c>
      <c r="G70" s="30"/>
      <c r="H70" s="30" t="str">
        <f>IFERROR(__xludf.DUMMYFUNCTION("IFS(SUM(ARRAYFORMULA(IF(REGEXMATCH(H3:H46, ""\(NL\)""), 1, 0))) = 1, ""Not Available"", SUM(ARRAYFORMULA(IF(REGEXMATCH(H3:H46, ""\(NL\)""), 1, 0))) = 0, ""Available"", SUM(ARRAYFORMULA(IF(REGEXMATCH(H3:H46, ""\(NL\)""), 1, 0))) &gt;= 2, ""Overlapped"")"),"Available")</f>
        <v>Available</v>
      </c>
      <c r="I70" s="30" t="str">
        <f>IFERROR(__xludf.DUMMYFUNCTION("IFS(SUM(ARRAYFORMULA(IF(REGEXMATCH(I3:I46, ""\(NL\)""), 1, 0))) = 1, ""Not Available"", SUM(ARRAYFORMULA(IF(REGEXMATCH(I3:I46, ""\(NL\)""), 1, 0))) = 0, ""Available"", SUM(ARRAYFORMULA(IF(REGEXMATCH(I3:I46, ""\(NL\)""), 1, 0))) &gt;= 2, ""Overlapped"")"),"Not Available")</f>
        <v>Not Available</v>
      </c>
      <c r="J70" s="30" t="str">
        <f>IFERROR(__xludf.DUMMYFUNCTION("IFS(SUM(ARRAYFORMULA(IF(REGEXMATCH(J3:J47, ""\(NL\)""), 1, 0))) = 1, ""Not Available"", SUM(ARRAYFORMULA(IF(REGEXMATCH(J3:J47, ""\(NL\)""), 1, 0))) = 0, ""Available"", SUM(ARRAYFORMULA(IF(REGEXMATCH(J3:J47, ""\(NL\)""), 1, 0))) &gt;= 2, ""Overlapped"")"),"Available")</f>
        <v>Available</v>
      </c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</row>
    <row r="71">
      <c r="A71" s="113"/>
      <c r="B71" s="113"/>
      <c r="C71" s="141" t="s">
        <v>155</v>
      </c>
      <c r="D71" s="59" t="str">
        <f>IFERROR(__xludf.DUMMYFUNCTION("IFS(SUM(ARRAYFORMULA(IF(REGEXMATCH(D3:D46, ""\(SEL\)""), 1, 0))) = 1, ""Not Available"", SUM(ARRAYFORMULA(IF(REGEXMATCH(D3:D46, ""\(SEL\)""), 1, 0))) = 0, ""Available"", SUM(ARRAYFORMULA(IF(REGEXMATCH(D3:D46, ""\(SEL\)""), 1, 0))) &gt;= 2, ""Overlapped"")"),"Not Available")</f>
        <v>Not Available</v>
      </c>
      <c r="E71" s="59" t="str">
        <f>IFERROR(__xludf.DUMMYFUNCTION("IFS(SUM(ARRAYFORMULA(IF(REGEXMATCH(E3:E46, ""\(SEL\)""), 1, 0))) = 1, ""Not Available"", SUM(ARRAYFORMULA(IF(REGEXMATCH(E3:E46, ""\(SEL\)""), 1, 0))) = 0, ""Available"", SUM(ARRAYFORMULA(IF(REGEXMATCH(E3:E46, ""\(SEL\)""), 1, 0))) &gt;= 2, ""Overlapped"")"),"Not Available")</f>
        <v>Not Available</v>
      </c>
      <c r="F71" s="59" t="str">
        <f>IFERROR(__xludf.DUMMYFUNCTION("IFS(SUM(ARRAYFORMULA(IF(REGEXMATCH(F3:F46, ""\(SEL\)""), 1, 0))) = 1, ""Not Available"", SUM(ARRAYFORMULA(IF(REGEXMATCH(F3:F46, ""\(SEL\)""), 1, 0))) = 0, ""Available"", SUM(ARRAYFORMULA(IF(REGEXMATCH(F3:F46, ""\(SEL\)""), 1, 0))) &gt;= 2, ""Overlapped"")"),"Available")</f>
        <v>Available</v>
      </c>
      <c r="G71" s="59"/>
      <c r="H71" s="59" t="str">
        <f>IFERROR(__xludf.DUMMYFUNCTION("IFS(SUM(ARRAYFORMULA(IF(REGEXMATCH(H3:H46, ""\(SEL\)""), 1, 0))) = 1, ""Not Available"", SUM(ARRAYFORMULA(IF(REGEXMATCH(H3:H46, ""\(SEL\)""), 1, 0))) = 0, ""Available"", SUM(ARRAYFORMULA(IF(REGEXMATCH(H3:H46, ""\(SEL\)""), 1, 0))) &gt;= 2, ""Overlapped"")"),"Not Available")</f>
        <v>Not Available</v>
      </c>
      <c r="I71" s="59" t="str">
        <f>IFERROR(__xludf.DUMMYFUNCTION("IFS(SUM(ARRAYFORMULA(IF(REGEXMATCH(I3:I46, ""\(SEL\)""), 1, 0))) = 1, ""Not Available"", SUM(ARRAYFORMULA(IF(REGEXMATCH(I3:I46, ""\(SEL\)""), 1, 0))) = 0, ""Available"", SUM(ARRAYFORMULA(IF(REGEXMATCH(I3:I46, ""\(SEL\)""), 1, 0))) &gt;= 2, ""Overlapped"")"),"Available")</f>
        <v>Available</v>
      </c>
      <c r="J71" s="59" t="str">
        <f>IFERROR(__xludf.DUMMYFUNCTION("IFS(SUM(ARRAYFORMULA(IF(REGEXMATCH(J3:J47, ""\(SEL\)""), 1, 0))) = 1, ""Not Available"", SUM(ARRAYFORMULA(IF(REGEXMATCH(J3:J47, ""\(SEL\)""), 1, 0))) = 0, ""Available"", SUM(ARRAYFORMULA(IF(REGEXMATCH(J3:J47, ""\(SEL\)""), 1, 0))) &gt;= 2, ""Overlapped"")"),"Available")</f>
        <v>Available</v>
      </c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>
      <c r="A72" s="113"/>
      <c r="B72" s="113"/>
      <c r="C72" s="141" t="s">
        <v>156</v>
      </c>
      <c r="D72" s="30" t="str">
        <f>IFERROR(__xludf.DUMMYFUNCTION("IFS(SUM(ARRAYFORMULA(IF(REGEXMATCH(D3:D46, ""\(BCL\)""), 1, 0))) = 1, ""Not Available"", SUM(ARRAYFORMULA(IF(REGEXMATCH(D3:D46, ""\(BCL\)""), 1, 0))) = 0, ""Available"", SUM(ARRAYFORMULA(IF(REGEXMATCH(D3:D46, ""\(BCL\)""), 1, 0))) &gt;= 2, ""Overlapped"")"),"Not Available")</f>
        <v>Not Available</v>
      </c>
      <c r="E72" s="30" t="str">
        <f>IFERROR(__xludf.DUMMYFUNCTION("IFS(SUM(ARRAYFORMULA(IF(REGEXMATCH(E3:E46, ""\(BCL\)""), 1, 0))) = 1, ""Not Available"", SUM(ARRAYFORMULA(IF(REGEXMATCH(E3:E46, ""\(BCL\)""), 1, 0))) = 0, ""Available"", SUM(ARRAYFORMULA(IF(REGEXMATCH(E3:E46, ""\(BCL\)""), 1, 0))) &gt;= 2, ""Overlapped"")"),"Available")</f>
        <v>Available</v>
      </c>
      <c r="F72" s="30" t="str">
        <f>IFERROR(__xludf.DUMMYFUNCTION("IFS(SUM(ARRAYFORMULA(IF(REGEXMATCH(F3:F46, ""\(BCL\)""), 1, 0))) = 1, ""Not Available"", SUM(ARRAYFORMULA(IF(REGEXMATCH(F3:F46, ""\(BCL\)""), 1, 0))) = 0, ""Available"", SUM(ARRAYFORMULA(IF(REGEXMATCH(F3:F46, ""\(BCL\)""), 1, 0))) &gt;= 2, ""Overlapped"")"),"Not Available")</f>
        <v>Not Available</v>
      </c>
      <c r="G72" s="30"/>
      <c r="H72" s="30" t="str">
        <f>IFERROR(__xludf.DUMMYFUNCTION("IFS(SUM(ARRAYFORMULA(IF(REGEXMATCH(H3:H46, ""\(BCL\)""), 1, 0))) = 1, ""Not Available"", SUM(ARRAYFORMULA(IF(REGEXMATCH(H3:H46, ""\(BCL\)""), 1, 0))) = 0, ""Available"", SUM(ARRAYFORMULA(IF(REGEXMATCH(H3:H46, ""\(BCL\)""), 1, 0))) &gt;= 2, ""Overlapped"")"),"Not Available")</f>
        <v>Not Available</v>
      </c>
      <c r="I72" s="30" t="str">
        <f>IFERROR(__xludf.DUMMYFUNCTION("IFS(SUM(ARRAYFORMULA(IF(REGEXMATCH(I3:I46, ""\(BCL\)""), 1, 0))) = 1, ""Not Available"", SUM(ARRAYFORMULA(IF(REGEXMATCH(I3:I46, ""\(BCL\)""), 1, 0))) = 0, ""Available"", SUM(ARRAYFORMULA(IF(REGEXMATCH(I3:I46, ""\(BCL\)""), 1, 0))) &gt;= 2, ""Overlapped"")"),"Available")</f>
        <v>Available</v>
      </c>
      <c r="J72" s="30" t="str">
        <f>IFERROR(__xludf.DUMMYFUNCTION("IFS(SUM(ARRAYFORMULA(IF(REGEXMATCH(J3:J47, ""\(BCL\)""), 1, 0))) = 1, ""Not Available"", SUM(ARRAYFORMULA(IF(REGEXMATCH(J3:J47, ""\(BCL\)""), 1, 0))) = 0, ""Available"", SUM(ARRAYFORMULA(IF(REGEXMATCH(J3:J47, ""\(BCL\)""), 1, 0))) &gt;= 2, ""Overlapped"")"),"Available")</f>
        <v>Available</v>
      </c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</row>
    <row r="73">
      <c r="A73" s="113"/>
      <c r="B73" s="113"/>
      <c r="C73" s="141" t="s">
        <v>157</v>
      </c>
      <c r="D73" s="30" t="str">
        <f>IFERROR(__xludf.DUMMYFUNCTION("IFS(SUM(ARRAYFORMULA(IF(REGEXMATCH(D3:D46, ""\(DMSL\)""), 1, 0))) = 1, ""Not Available"", SUM(ARRAYFORMULA(IF(REGEXMATCH(D3:D46, ""\(DMSL\)""), 1, 0))) = 0, ""Available"", SUM(ARRAYFORMULA(IF(REGEXMATCH(D3:D46, ""\(DMSL\)""), 1, 0))) &gt;= 2, ""Overlapped"")"),"Not Available")</f>
        <v>Not Available</v>
      </c>
      <c r="E73" s="30" t="str">
        <f>IFERROR(__xludf.DUMMYFUNCTION("IFS(SUM(ARRAYFORMULA(IF(REGEXMATCH(E3:E46, ""\(DMSL\)""), 1, 0))) = 1, ""Not Available"", SUM(ARRAYFORMULA(IF(REGEXMATCH(E3:E46, ""\(DMSL\)""), 1, 0))) = 0, ""Available"", SUM(ARRAYFORMULA(IF(REGEXMATCH(E3:E46, ""\(DMSL\)""), 1, 0))) &gt;= 2, ""Overlapped"")"),"Available")</f>
        <v>Available</v>
      </c>
      <c r="F73" s="30" t="str">
        <f>IFERROR(__xludf.DUMMYFUNCTION("IFS(SUM(ARRAYFORMULA(IF(REGEXMATCH(F3:F46, ""\(DMSL\)""), 1, 0))) = 1, ""Not Available"", SUM(ARRAYFORMULA(IF(REGEXMATCH(F3:F46, ""\(DMSL\)""), 1, 0))) = 0, ""Available"", SUM(ARRAYFORMULA(IF(REGEXMATCH(F3:F46, ""\(DMSL\)""), 1, 0))) &gt;= 2, ""Overlapped"")"),"Not Available")</f>
        <v>Not Available</v>
      </c>
      <c r="G73" s="30"/>
      <c r="H73" s="30" t="str">
        <f>IFERROR(__xludf.DUMMYFUNCTION("IFS(SUM(ARRAYFORMULA(IF(REGEXMATCH(H3:H46, ""\(DMSL\)""), 1, 0))) = 1, ""Not Available"", SUM(ARRAYFORMULA(IF(REGEXMATCH(H3:H46, ""\(DMSL\)""), 1, 0))) = 0, ""Available"", SUM(ARRAYFORMULA(IF(REGEXMATCH(H3:H46, ""\(DMSL\)""), 1, 0))) &gt;= 2, ""Overlapped"")"),"Available")</f>
        <v>Available</v>
      </c>
      <c r="I73" s="30" t="str">
        <f>IFERROR(__xludf.DUMMYFUNCTION("IFS(SUM(ARRAYFORMULA(IF(REGEXMATCH(I3:I46, ""\(DMSL\)""), 1, 0))) = 1, ""Not Available"", SUM(ARRAYFORMULA(IF(REGEXMATCH(I3:I46, ""\(DMSL\)""), 1, 0))) = 0, ""Available"", SUM(ARRAYFORMULA(IF(REGEXMATCH(I3:I46, ""\(DMSL\)""), 1, 0))) &gt;= 2, ""Overlapped"")"),"Not Available")</f>
        <v>Not Available</v>
      </c>
      <c r="J73" s="30" t="str">
        <f>IFERROR(__xludf.DUMMYFUNCTION("IFS(SUM(ARRAYFORMULA(IF(REGEXMATCH(J3:J47, ""\(DMSL\)""), 1, 0))) = 1, ""Not Available"", SUM(ARRAYFORMULA(IF(REGEXMATCH(J3:J47, ""\(DMSL\)""), 1, 0))) = 0, ""Available"", SUM(ARRAYFORMULA(IF(REGEXMATCH(J3:J47, ""\(DMSL\)""), 1, 0))) &gt;= 2, ""Overlapped"")"),"Available")</f>
        <v>Available</v>
      </c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</row>
    <row r="74">
      <c r="A74" s="113"/>
      <c r="B74" s="113"/>
      <c r="C74" s="141" t="s">
        <v>158</v>
      </c>
      <c r="D74" s="59" t="str">
        <f>IFERROR(__xludf.DUMMYFUNCTION("IFS(SUM(ARRAYFORMULA(IF(REGEXMATCH(D3:D46, ""\(ADSL\)""), 1, 0))) = 1, ""Not Available"", SUM(ARRAYFORMULA(IF(REGEXMATCH(D3:D46, ""\(ADSL\)""), 1, 0))) = 0, ""Available"", SUM(ARRAYFORMULA(IF(REGEXMATCH(D3:D46, ""\(ADSL\)""), 1, 0))) &gt;= 2, ""Overlapped"")"),"Not Available")</f>
        <v>Not Available</v>
      </c>
      <c r="E74" s="59" t="str">
        <f>IFERROR(__xludf.DUMMYFUNCTION("IFS(SUM(ARRAYFORMULA(IF(REGEXMATCH(E3:E46, ""\(ADSL\)""), 1, 0))) = 1, ""Not Available"", SUM(ARRAYFORMULA(IF(REGEXMATCH(E3:E46, ""\(ADSL\)""), 1, 0))) = 0, ""Available"", SUM(ARRAYFORMULA(IF(REGEXMATCH(E3:E46, ""\(ADSL\)""), 1, 0))) &gt;= 2, ""Overlapped"")"),"Not Available")</f>
        <v>Not Available</v>
      </c>
      <c r="F74" s="59" t="str">
        <f>IFERROR(__xludf.DUMMYFUNCTION("IFS(SUM(ARRAYFORMULA(IF(REGEXMATCH(F3:F46, ""\(ADSL\)""), 1, 0))) = 1, ""Not Available"", SUM(ARRAYFORMULA(IF(REGEXMATCH(F3:F46, ""\(ADSL\)""), 1, 0))) = 0, ""Available"", SUM(ARRAYFORMULA(IF(REGEXMATCH(F3:F46, ""\(ADSL\)""), 1, 0))) &gt;= 2, ""Overlapped"")"),"Not Available")</f>
        <v>Not Available</v>
      </c>
      <c r="G74" s="59"/>
      <c r="H74" s="59" t="str">
        <f>IFERROR(__xludf.DUMMYFUNCTION("IFS(SUM(ARRAYFORMULA(IF(REGEXMATCH(H3:H46, ""\(ADSL\)""), 1, 0))) = 1, ""Not Available"", SUM(ARRAYFORMULA(IF(REGEXMATCH(H3:H46, ""\(ADSL\)""), 1, 0))) = 0, ""Available"", SUM(ARRAYFORMULA(IF(REGEXMATCH(H3:H46, ""\(ADSL\)""), 1, 0))) &gt;= 2, ""Overlapped"")"),"Not Available")</f>
        <v>Not Available</v>
      </c>
      <c r="I74" s="59" t="str">
        <f>IFERROR(__xludf.DUMMYFUNCTION("IFS(SUM(ARRAYFORMULA(IF(REGEXMATCH(I3:I46, ""\(ADSL\)""), 1, 0))) = 1, ""Not Available"", SUM(ARRAYFORMULA(IF(REGEXMATCH(I3:I46, ""\(ADSL\)""), 1, 0))) = 0, ""Available"", SUM(ARRAYFORMULA(IF(REGEXMATCH(I3:I46, ""\(ADSL\)""), 1, 0))) &gt;= 2, ""Overlapped"")"),"Available")</f>
        <v>Available</v>
      </c>
      <c r="J74" s="59" t="str">
        <f>IFERROR(__xludf.DUMMYFUNCTION("IFS(SUM(ARRAYFORMULA(IF(REGEXMATCH(J3:J47, ""\(ADSL\)""), 1, 0))) = 1, ""Not Available"", SUM(ARRAYFORMULA(IF(REGEXMATCH(J3:J47, ""\(ADSL\)""), 1, 0))) = 0, ""Available"", SUM(ARRAYFORMULA(IF(REGEXMATCH(J3:J47, ""\(ADSL\)""), 1, 0))) &gt;= 2, ""Overlapped"")"),"Available")</f>
        <v>Available</v>
      </c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</row>
    <row r="75">
      <c r="A75" s="113"/>
      <c r="B75" s="113"/>
      <c r="C75" s="142" t="s">
        <v>159</v>
      </c>
      <c r="D75" s="59" t="str">
        <f>IFERROR(__xludf.DUMMYFUNCTION("IFS(SUM(ARRAYFORMULA(IF(REGEXMATCH(D3:D46, ""\(MIL\)""), 1, 0))) = 1, ""Not Available"", SUM(ARRAYFORMULA(IF(REGEXMATCH(D3:D46, ""\(MIL\)""), 1, 0))) = 0, ""Available"", SUM(ARRAYFORMULA(IF(REGEXMATCH(D3:D46, ""\(MIL\)""), 1, 0))) &gt;= 2, ""Overlapped"")"),"Not Available")</f>
        <v>Not Available</v>
      </c>
      <c r="E75" s="59" t="str">
        <f>IFERROR(__xludf.DUMMYFUNCTION("IFS(SUM(ARRAYFORMULA(IF(REGEXMATCH(E3:E46, ""\(MIL\)""), 1, 0))) = 1, ""Not Available"", SUM(ARRAYFORMULA(IF(REGEXMATCH(E3:E46, ""\(MIL\)""), 1, 0))) = 0, ""Available"", SUM(ARRAYFORMULA(IF(REGEXMATCH(E3:E46, ""\(MIL\)""), 1, 0))) &gt;= 2, ""Overlapped"")"),"Available")</f>
        <v>Available</v>
      </c>
      <c r="F75" s="59" t="str">
        <f>IFERROR(__xludf.DUMMYFUNCTION("IFS(SUM(ARRAYFORMULA(IF(REGEXMATCH(F3:F46, ""\(MIL\)""), 1, 0))) = 1, ""Not Available"", SUM(ARRAYFORMULA(IF(REGEXMATCH(F3:F46, ""\(MIL\)""), 1, 0))) = 0, ""Available"", SUM(ARRAYFORMULA(IF(REGEXMATCH(F3:F46, ""\(MIL\)""), 1, 0))) &gt;= 2, ""Overlapped"")"),"Available")</f>
        <v>Available</v>
      </c>
      <c r="G75" s="59"/>
      <c r="H75" s="59" t="str">
        <f>IFERROR(__xludf.DUMMYFUNCTION("IFS(SUM(ARRAYFORMULA(IF(REGEXMATCH(H3:H46, ""\(MIL\)""), 1, 0))) = 1, ""Not Available"", SUM(ARRAYFORMULA(IF(REGEXMATCH(H3:H46, ""\(MIL\)""), 1, 0))) = 0, ""Available"", SUM(ARRAYFORMULA(IF(REGEXMATCH(H3:H46, ""\(MIL\)""), 1, 0))) &gt;= 2, ""Overlapped"")"),"Not Available")</f>
        <v>Not Available</v>
      </c>
      <c r="I75" s="59" t="str">
        <f>IFERROR(__xludf.DUMMYFUNCTION("IFS(SUM(ARRAYFORMULA(IF(REGEXMATCH(I3:I46, ""\(MIL\)""), 1, 0))) = 1, ""Not Available"", SUM(ARRAYFORMULA(IF(REGEXMATCH(I3:I46, ""\(MIL\)""), 1, 0))) = 0, ""Available"", SUM(ARRAYFORMULA(IF(REGEXMATCH(I3:I46, ""\(MIL\)""), 1, 0))) &gt;= 2, ""Overlapped"")"),"Not Available")</f>
        <v>Not Available</v>
      </c>
      <c r="J75" s="59" t="str">
        <f>IFERROR(__xludf.DUMMYFUNCTION("IFS(SUM(ARRAYFORMULA(IF(REGEXMATCH(J3:J47, ""\(MIL\)""), 1, 0))) = 1, ""Not Available"", SUM(ARRAYFORMULA(IF(REGEXMATCH(J3:J47, ""\(MIL\)""), 1, 0))) = 0, ""Available"", SUM(ARRAYFORMULA(IF(REGEXMATCH(J3:J47, ""\(MIL\)""), 1, 0))) &gt;= 2, ""Overlapped"")"),"Available")</f>
        <v>Available</v>
      </c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</row>
    <row r="76">
      <c r="A76" s="113"/>
      <c r="B76" s="113"/>
      <c r="C76" s="30" t="s">
        <v>160</v>
      </c>
      <c r="D76" s="59" t="str">
        <f>IFERROR(__xludf.DUMMYFUNCTION("IFS(SUM(ARRAYFORMULA(IF(REGEXMATCH(D3:D46, ""\(EEL\)""), 1, 0))) = 1, ""Not Available"", SUM(ARRAYFORMULA(IF(REGEXMATCH(D3:D46, ""\(EEL\)""), 1, 0))) = 0, ""Available"", SUM(ARRAYFORMULA(IF(REGEXMATCH(D3:D46, ""\(EEL\)""), 1, 0))) &gt;= 2, ""Overlapped"")"),"Available")</f>
        <v>Available</v>
      </c>
      <c r="E76" s="59" t="str">
        <f>IFERROR(__xludf.DUMMYFUNCTION("IFS(SUM(ARRAYFORMULA(IF(REGEXMATCH(E3:E46, ""\(EEL\)""), 1, 0))) = 1, ""Not Available"", SUM(ARRAYFORMULA(IF(REGEXMATCH(E3:E46, ""\(EEL\)""), 1, 0))) = 0, ""Available"", SUM(ARRAYFORMULA(IF(REGEXMATCH(E3:E46, ""\(EEL\)""), 1, 0))) &gt;= 2, ""Overlapped"")"),"Available")</f>
        <v>Available</v>
      </c>
      <c r="F76" s="59" t="str">
        <f>IFERROR(__xludf.DUMMYFUNCTION("IFS(SUM(ARRAYFORMULA(IF(REGEXMATCH(F3:F46, ""\(EEL\)""), 1, 0))) = 1, ""Not Available"", SUM(ARRAYFORMULA(IF(REGEXMATCH(F3:F46, ""\(EEL\)""), 1, 0))) = 0, ""Available"", SUM(ARRAYFORMULA(IF(REGEXMATCH(F3:F46, ""\(EEL\)""), 1, 0))) &gt;= 2, ""Overlapped"")"),"Available")</f>
        <v>Available</v>
      </c>
      <c r="G76" s="59"/>
      <c r="H76" s="59" t="str">
        <f>IFERROR(__xludf.DUMMYFUNCTION("IFS(SUM(ARRAYFORMULA(IF(REGEXMATCH(H3:H46, ""\(EEL\)""), 1, 0))) = 1, ""Not Available"", SUM(ARRAYFORMULA(IF(REGEXMATCH(H3:H46, ""\(EEL\)""), 1, 0))) = 0, ""Available"", SUM(ARRAYFORMULA(IF(REGEXMATCH(H3:H46, ""\(EEL\)""), 1, 0))) &gt;= 2, ""Overlapped"")"),"Not Available")</f>
        <v>Not Available</v>
      </c>
      <c r="I76" s="59" t="str">
        <f>IFERROR(__xludf.DUMMYFUNCTION("IFS(SUM(ARRAYFORMULA(IF(REGEXMATCH(I3:I46, ""\(EEL\)""), 1, 0))) = 1, ""Not Available"", SUM(ARRAYFORMULA(IF(REGEXMATCH(I3:I46, ""\(EEL\)""), 1, 0))) = 0, ""Available"", SUM(ARRAYFORMULA(IF(REGEXMATCH(I3:I46, ""\(EEL\)""), 1, 0))) &gt;= 2, ""Overlapped"")"),"Available")</f>
        <v>Available</v>
      </c>
      <c r="J76" s="59" t="str">
        <f>IFERROR(__xludf.DUMMYFUNCTION("IFS(SUM(ARRAYFORMULA(IF(REGEXMATCH(J3:J47, ""\(EEL\)""), 1, 0))) = 1, ""Not Available"", SUM(ARRAYFORMULA(IF(REGEXMATCH(J3:J47, ""\(EEL\)""), 1, 0))) = 0, ""Available"", SUM(ARRAYFORMULA(IF(REGEXMATCH(J3:J47, ""\(EEL\)""), 1, 0))) &gt;= 2, ""Overlapped"")"),"Available")</f>
        <v>Available</v>
      </c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</row>
    <row r="77">
      <c r="A77" s="113"/>
      <c r="B77" s="113"/>
      <c r="C77" s="142" t="s">
        <v>161</v>
      </c>
      <c r="D77" s="59" t="str">
        <f>IFERROR(__xludf.DUMMYFUNCTION("IFS(SUM(ARRAYFORMULA(IF(REGEXMATCH(D3:D46, ""\(DSAL\)""), 1, 0))) = 1, ""Not Available"", SUM(ARRAYFORMULA(IF(REGEXMATCH(D3:D46, ""\(DSAL\)""), 1, 0))) = 0, ""Available"", SUM(ARRAYFORMULA(IF(REGEXMATCH(D3:D46, ""\(DSAL\)""), 1, 0))) &gt;= 2, ""Overlapped"")"),"Not Available")</f>
        <v>Not Available</v>
      </c>
      <c r="E77" s="59" t="str">
        <f>IFERROR(__xludf.DUMMYFUNCTION("IFS(SUM(ARRAYFORMULA(IF(REGEXMATCH(E3:E46, ""\(DSAL\)""), 1, 0))) = 1, ""Not Available"", SUM(ARRAYFORMULA(IF(REGEXMATCH(E3:E46, ""\(DSAL\)""), 1, 0))) = 0, ""Available"", SUM(ARRAYFORMULA(IF(REGEXMATCH(E3:E46, ""\(DSAL\)""), 1, 0))) &gt;= 2, ""Overlapped"")"),"Not Available")</f>
        <v>Not Available</v>
      </c>
      <c r="F77" s="59" t="str">
        <f>IFERROR(__xludf.DUMMYFUNCTION("IFS(SUM(ARRAYFORMULA(IF(REGEXMATCH(F3:F46, ""\(DSAL\)""), 1, 0))) = 1, ""Not Available"", SUM(ARRAYFORMULA(IF(REGEXMATCH(F3:F46, ""\(DSAL\)""), 1, 0))) = 0, ""Available"", SUM(ARRAYFORMULA(IF(REGEXMATCH(F3:F46, ""\(DSAL\)""), 1, 0))) &gt;= 2, ""Overlapped"")"),"Not Available")</f>
        <v>Not Available</v>
      </c>
      <c r="G77" s="59"/>
      <c r="H77" s="59" t="str">
        <f>IFERROR(__xludf.DUMMYFUNCTION("IFS(SUM(ARRAYFORMULA(IF(REGEXMATCH(H3:H46, ""\(DSAL\)""), 1, 0))) = 1, ""Not Available"", SUM(ARRAYFORMULA(IF(REGEXMATCH(H3:H46, ""\(DSAL\)""), 1, 0))) = 0, ""Available"", SUM(ARRAYFORMULA(IF(REGEXMATCH(H3:H46, ""\(DSAL\)""), 1, 0))) &gt;= 2, ""Overlapped"")"),"Available")</f>
        <v>Available</v>
      </c>
      <c r="I77" s="59" t="str">
        <f>IFERROR(__xludf.DUMMYFUNCTION("IFS(SUM(ARRAYFORMULA(IF(REGEXMATCH(I3:I46, ""\(DSAL\)""), 1, 0))) = 1, ""Not Available"", SUM(ARRAYFORMULA(IF(REGEXMATCH(I3:I46, ""\(DSAL\)""), 1, 0))) = 0, ""Available"", SUM(ARRAYFORMULA(IF(REGEXMATCH(I3:I46, ""\(DSAL\)""), 1, 0))) &gt;= 2, ""Overlapped"")"),"Not Available")</f>
        <v>Not Available</v>
      </c>
      <c r="J77" s="59" t="str">
        <f>IFERROR(__xludf.DUMMYFUNCTION("IFS(SUM(ARRAYFORMULA(IF(REGEXMATCH(J3:J47, ""\(DSAL\)""), 1, 0))) = 1, ""Not Available"", SUM(ARRAYFORMULA(IF(REGEXMATCH(J3:J47, ""\(DSAL\)""), 1, 0))) = 0, ""Available"", SUM(ARRAYFORMULA(IF(REGEXMATCH(J3:J47, ""\(DSAL\)""), 1, 0))) &gt;= 2, ""Overlapped"")"),"Available")</f>
        <v>Available</v>
      </c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</row>
    <row r="78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</row>
    <row r="79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</row>
    <row r="80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</row>
    <row r="8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</row>
    <row r="8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</row>
    <row r="8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</row>
    <row r="84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</row>
    <row r="87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</row>
    <row r="88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</row>
    <row r="89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</row>
    <row r="90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</row>
    <row r="9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</row>
    <row r="9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</row>
    <row r="9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</row>
    <row r="94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</row>
    <row r="96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</row>
    <row r="97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</row>
    <row r="98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</row>
    <row r="100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</row>
    <row r="10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</row>
    <row r="10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</row>
    <row r="103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</row>
    <row r="104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</row>
    <row r="10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</row>
    <row r="106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</row>
    <row r="107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</row>
    <row r="108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</row>
    <row r="109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</row>
    <row r="110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</row>
    <row r="11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</row>
    <row r="11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</row>
    <row r="113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</row>
    <row r="114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</row>
    <row r="115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</row>
    <row r="117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</row>
    <row r="118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</row>
    <row r="119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</row>
    <row r="120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</row>
    <row r="12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</row>
    <row r="12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</row>
    <row r="123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</row>
    <row r="124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</row>
    <row r="125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</row>
    <row r="126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</row>
    <row r="127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</row>
    <row r="128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</row>
    <row r="129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</row>
    <row r="130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</row>
    <row r="13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</row>
    <row r="13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</row>
    <row r="133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</row>
    <row r="134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</row>
    <row r="135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</row>
    <row r="136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</row>
    <row r="137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</row>
    <row r="138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</row>
    <row r="139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</row>
    <row r="140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</row>
    <row r="14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</row>
    <row r="14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</row>
    <row r="143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</row>
    <row r="144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</row>
    <row r="145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</row>
    <row r="146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</row>
    <row r="147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</row>
    <row r="148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</row>
    <row r="149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</row>
    <row r="150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</row>
    <row r="15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</row>
    <row r="15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</row>
    <row r="153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</row>
    <row r="154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</row>
    <row r="155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</row>
    <row r="156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</row>
    <row r="157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</row>
    <row r="158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</row>
    <row r="159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</row>
    <row r="160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</row>
    <row r="16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</row>
    <row r="16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</row>
    <row r="163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</row>
    <row r="164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</row>
    <row r="165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</row>
    <row r="166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</row>
    <row r="167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</row>
    <row r="168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</row>
    <row r="169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</row>
    <row r="170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</row>
    <row r="17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</row>
    <row r="17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</row>
    <row r="173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</row>
    <row r="174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</row>
    <row r="175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</row>
    <row r="176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</row>
    <row r="177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</row>
    <row r="178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</row>
    <row r="179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</row>
    <row r="180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</row>
    <row r="18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</row>
    <row r="18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</row>
    <row r="183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</row>
    <row r="18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</row>
    <row r="185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</row>
    <row r="186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</row>
    <row r="187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</row>
    <row r="188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</row>
    <row r="189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</row>
    <row r="190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</row>
    <row r="19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</row>
    <row r="19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</row>
    <row r="193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</row>
    <row r="19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</row>
    <row r="19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</row>
    <row r="196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</row>
    <row r="197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</row>
    <row r="198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</row>
    <row r="199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</row>
    <row r="200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</row>
    <row r="20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</row>
    <row r="20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</row>
    <row r="203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</row>
    <row r="20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</row>
    <row r="205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</row>
    <row r="206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</row>
    <row r="207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</row>
    <row r="208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</row>
    <row r="209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</row>
    <row r="210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</row>
    <row r="21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</row>
    <row r="21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</row>
    <row r="21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</row>
    <row r="2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</row>
    <row r="215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</row>
    <row r="216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</row>
    <row r="217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</row>
    <row r="218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</row>
    <row r="219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</row>
    <row r="220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</row>
    <row r="22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</row>
    <row r="22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</row>
    <row r="223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</row>
    <row r="22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</row>
    <row r="225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</row>
    <row r="226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</row>
    <row r="227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</row>
    <row r="228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</row>
    <row r="229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</row>
    <row r="230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</row>
    <row r="23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</row>
    <row r="23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</row>
    <row r="233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</row>
    <row r="23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</row>
    <row r="23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</row>
    <row r="236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</row>
    <row r="237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</row>
    <row r="238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</row>
    <row r="239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</row>
    <row r="240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</row>
    <row r="24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</row>
    <row r="24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</row>
    <row r="243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</row>
    <row r="244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</row>
    <row r="245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</row>
    <row r="246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</row>
    <row r="247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</row>
    <row r="248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</row>
    <row r="249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</row>
    <row r="250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</row>
    <row r="25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</row>
    <row r="25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</row>
    <row r="253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</row>
    <row r="254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</row>
    <row r="255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</row>
    <row r="256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</row>
    <row r="257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</row>
    <row r="258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</row>
    <row r="259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</row>
    <row r="260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</row>
    <row r="26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</row>
    <row r="26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</row>
    <row r="263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</row>
    <row r="264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</row>
    <row r="265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</row>
    <row r="266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</row>
    <row r="267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</row>
    <row r="268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</row>
    <row r="269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</row>
    <row r="270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</row>
    <row r="27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</row>
    <row r="27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</row>
    <row r="273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</row>
    <row r="274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</row>
    <row r="275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</row>
    <row r="276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</row>
    <row r="277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</row>
    <row r="278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</row>
    <row r="279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</row>
    <row r="280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</row>
    <row r="28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</row>
    <row r="28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</row>
    <row r="283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</row>
    <row r="284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</row>
    <row r="285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</row>
    <row r="286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</row>
    <row r="287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</row>
    <row r="288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</row>
    <row r="289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</row>
    <row r="290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</row>
    <row r="29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</row>
    <row r="29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</row>
    <row r="293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</row>
    <row r="294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</row>
    <row r="29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</row>
    <row r="296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</row>
    <row r="297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</row>
    <row r="298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</row>
    <row r="299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</row>
    <row r="300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</row>
    <row r="30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</row>
    <row r="30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</row>
    <row r="303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</row>
    <row r="304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</row>
    <row r="305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</row>
    <row r="306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</row>
    <row r="307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</row>
    <row r="308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</row>
    <row r="309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</row>
    <row r="310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</row>
    <row r="31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</row>
    <row r="31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</row>
    <row r="313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</row>
    <row r="314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</row>
    <row r="315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</row>
    <row r="316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</row>
    <row r="317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</row>
    <row r="318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</row>
    <row r="319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</row>
    <row r="320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</row>
    <row r="32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</row>
    <row r="32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</row>
    <row r="323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</row>
    <row r="324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</row>
    <row r="325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</row>
    <row r="326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</row>
    <row r="327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</row>
    <row r="328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</row>
    <row r="329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</row>
    <row r="330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</row>
    <row r="33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</row>
    <row r="33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</row>
    <row r="333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</row>
    <row r="334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</row>
    <row r="335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</row>
    <row r="336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</row>
    <row r="337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</row>
    <row r="338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</row>
    <row r="339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</row>
    <row r="340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</row>
    <row r="34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</row>
    <row r="34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</row>
    <row r="343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</row>
    <row r="344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</row>
    <row r="34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</row>
    <row r="346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</row>
    <row r="347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</row>
    <row r="348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</row>
    <row r="349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</row>
    <row r="350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</row>
    <row r="35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</row>
    <row r="35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</row>
    <row r="353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</row>
    <row r="354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</row>
    <row r="35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</row>
    <row r="356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</row>
    <row r="357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</row>
    <row r="358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</row>
    <row r="359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</row>
    <row r="360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</row>
    <row r="36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</row>
    <row r="36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</row>
    <row r="363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</row>
    <row r="364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</row>
    <row r="365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</row>
    <row r="366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</row>
    <row r="367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</row>
    <row r="368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</row>
    <row r="369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</row>
    <row r="370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</row>
    <row r="37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</row>
    <row r="37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</row>
    <row r="373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</row>
    <row r="374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</row>
    <row r="375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</row>
    <row r="376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</row>
    <row r="377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</row>
    <row r="378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</row>
    <row r="379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</row>
    <row r="380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</row>
    <row r="38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</row>
    <row r="38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</row>
    <row r="383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</row>
    <row r="384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</row>
    <row r="385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</row>
    <row r="386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</row>
    <row r="387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</row>
    <row r="388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</row>
    <row r="389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</row>
    <row r="390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</row>
    <row r="39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</row>
    <row r="39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</row>
    <row r="393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</row>
    <row r="394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</row>
    <row r="395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</row>
    <row r="396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</row>
    <row r="397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</row>
    <row r="398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</row>
    <row r="399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</row>
    <row r="400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</row>
    <row r="40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</row>
    <row r="40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</row>
    <row r="403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</row>
    <row r="404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</row>
    <row r="405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</row>
    <row r="406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</row>
    <row r="407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</row>
    <row r="408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</row>
    <row r="409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</row>
    <row r="410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</row>
    <row r="41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</row>
    <row r="41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</row>
    <row r="413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</row>
    <row r="414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</row>
    <row r="415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</row>
    <row r="416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</row>
    <row r="417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</row>
    <row r="418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</row>
    <row r="419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</row>
    <row r="420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</row>
    <row r="42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</row>
    <row r="42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</row>
    <row r="423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</row>
    <row r="424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</row>
    <row r="425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</row>
    <row r="426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</row>
    <row r="427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</row>
    <row r="428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</row>
    <row r="429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</row>
    <row r="430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</row>
    <row r="43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</row>
    <row r="43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</row>
    <row r="433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</row>
    <row r="434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</row>
    <row r="435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</row>
    <row r="436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</row>
    <row r="437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</row>
    <row r="438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</row>
    <row r="439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</row>
    <row r="440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</row>
    <row r="44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</row>
    <row r="44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</row>
    <row r="443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</row>
    <row r="444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</row>
    <row r="445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</row>
    <row r="446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</row>
    <row r="447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</row>
    <row r="448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</row>
    <row r="449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</row>
    <row r="450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</row>
    <row r="45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</row>
    <row r="4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</row>
    <row r="453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</row>
    <row r="454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</row>
    <row r="455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</row>
    <row r="456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</row>
    <row r="457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</row>
    <row r="458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</row>
    <row r="459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</row>
    <row r="460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</row>
    <row r="46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</row>
    <row r="46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</row>
    <row r="463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</row>
    <row r="464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</row>
    <row r="465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</row>
    <row r="466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</row>
    <row r="467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</row>
    <row r="468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</row>
    <row r="469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</row>
    <row r="470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</row>
    <row r="47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</row>
    <row r="47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</row>
    <row r="473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</row>
    <row r="474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</row>
    <row r="475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</row>
    <row r="476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</row>
    <row r="477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</row>
    <row r="478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</row>
    <row r="479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</row>
    <row r="480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</row>
    <row r="48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</row>
    <row r="48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</row>
    <row r="483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</row>
    <row r="484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</row>
    <row r="485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</row>
    <row r="486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</row>
    <row r="487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</row>
    <row r="488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</row>
    <row r="489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</row>
    <row r="490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</row>
    <row r="49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</row>
    <row r="49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</row>
    <row r="493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</row>
    <row r="494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</row>
    <row r="495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</row>
    <row r="496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</row>
    <row r="497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</row>
    <row r="498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</row>
    <row r="499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</row>
    <row r="500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</row>
    <row r="50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</row>
    <row r="50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</row>
    <row r="503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</row>
    <row r="504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</row>
    <row r="505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</row>
    <row r="506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</row>
    <row r="507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</row>
    <row r="508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</row>
    <row r="509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</row>
    <row r="510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</row>
    <row r="51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</row>
    <row r="51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</row>
    <row r="513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</row>
    <row r="514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</row>
    <row r="515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</row>
    <row r="516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</row>
    <row r="517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</row>
    <row r="518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</row>
    <row r="519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</row>
    <row r="520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</row>
    <row r="52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</row>
    <row r="52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</row>
    <row r="523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</row>
    <row r="524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</row>
    <row r="525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</row>
    <row r="526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</row>
    <row r="527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</row>
    <row r="528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</row>
    <row r="529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</row>
    <row r="530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</row>
    <row r="53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</row>
    <row r="53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</row>
    <row r="533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</row>
    <row r="534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</row>
    <row r="535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</row>
    <row r="536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</row>
    <row r="537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</row>
    <row r="538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</row>
    <row r="539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</row>
    <row r="540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</row>
    <row r="54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</row>
    <row r="54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</row>
    <row r="543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</row>
    <row r="544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</row>
    <row r="545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</row>
    <row r="546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</row>
    <row r="547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</row>
    <row r="548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</row>
    <row r="549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</row>
    <row r="550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</row>
    <row r="55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</row>
    <row r="55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</row>
    <row r="553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</row>
    <row r="554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</row>
    <row r="555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</row>
    <row r="556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</row>
    <row r="557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</row>
    <row r="558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</row>
    <row r="559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</row>
    <row r="560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</row>
    <row r="56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</row>
    <row r="56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</row>
    <row r="563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</row>
    <row r="564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</row>
    <row r="565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</row>
    <row r="566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</row>
    <row r="567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</row>
    <row r="568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</row>
    <row r="569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</row>
    <row r="570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</row>
    <row r="57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</row>
    <row r="57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</row>
    <row r="573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</row>
    <row r="574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</row>
    <row r="575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</row>
    <row r="576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</row>
    <row r="577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</row>
    <row r="578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</row>
    <row r="579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</row>
    <row r="580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</row>
    <row r="58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</row>
    <row r="58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</row>
    <row r="583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</row>
    <row r="584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</row>
    <row r="585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</row>
    <row r="586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</row>
    <row r="587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</row>
    <row r="588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</row>
    <row r="589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</row>
    <row r="590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</row>
    <row r="59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</row>
    <row r="59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</row>
    <row r="593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</row>
    <row r="594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</row>
    <row r="59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</row>
    <row r="596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</row>
    <row r="597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</row>
    <row r="598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</row>
    <row r="599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</row>
    <row r="600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</row>
    <row r="60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</row>
    <row r="60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</row>
    <row r="603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</row>
    <row r="604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</row>
    <row r="605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</row>
    <row r="606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</row>
    <row r="607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</row>
    <row r="608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</row>
    <row r="609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</row>
    <row r="610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</row>
    <row r="61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</row>
    <row r="61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</row>
    <row r="613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</row>
    <row r="614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</row>
    <row r="615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</row>
    <row r="616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</row>
    <row r="617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</row>
    <row r="618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</row>
    <row r="619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</row>
    <row r="620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</row>
    <row r="62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</row>
    <row r="62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</row>
    <row r="623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</row>
    <row r="624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</row>
    <row r="625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</row>
    <row r="626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</row>
    <row r="627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</row>
    <row r="628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</row>
    <row r="629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</row>
    <row r="630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</row>
    <row r="63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</row>
    <row r="63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</row>
    <row r="633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</row>
    <row r="634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</row>
    <row r="635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</row>
    <row r="636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</row>
    <row r="637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</row>
    <row r="638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</row>
    <row r="639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</row>
    <row r="640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</row>
    <row r="64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</row>
    <row r="64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</row>
    <row r="643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</row>
    <row r="644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</row>
    <row r="645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</row>
    <row r="646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</row>
    <row r="647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</row>
    <row r="648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</row>
    <row r="649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</row>
    <row r="650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</row>
    <row r="65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</row>
    <row r="65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</row>
    <row r="653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</row>
    <row r="654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</row>
    <row r="655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</row>
    <row r="656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</row>
    <row r="657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</row>
    <row r="658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</row>
    <row r="659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</row>
    <row r="660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</row>
    <row r="66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</row>
    <row r="66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</row>
    <row r="663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</row>
    <row r="664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</row>
    <row r="665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</row>
    <row r="666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</row>
    <row r="667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</row>
    <row r="668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</row>
    <row r="669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</row>
    <row r="670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</row>
    <row r="67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</row>
    <row r="67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</row>
    <row r="673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</row>
    <row r="674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</row>
    <row r="675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</row>
    <row r="676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</row>
    <row r="677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</row>
    <row r="678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</row>
    <row r="679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</row>
    <row r="680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</row>
    <row r="68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</row>
    <row r="68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</row>
    <row r="683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</row>
    <row r="684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</row>
    <row r="685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</row>
    <row r="686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</row>
    <row r="687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</row>
    <row r="688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</row>
    <row r="689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</row>
    <row r="690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</row>
    <row r="69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</row>
    <row r="69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</row>
    <row r="693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</row>
    <row r="694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</row>
    <row r="695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</row>
    <row r="696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</row>
    <row r="697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</row>
    <row r="698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</row>
    <row r="699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</row>
    <row r="700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</row>
    <row r="70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</row>
    <row r="70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</row>
    <row r="703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</row>
    <row r="704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</row>
    <row r="705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</row>
    <row r="706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</row>
    <row r="707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</row>
    <row r="708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</row>
    <row r="709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</row>
    <row r="710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</row>
    <row r="71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</row>
    <row r="71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</row>
    <row r="713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</row>
    <row r="714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</row>
    <row r="715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</row>
    <row r="716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</row>
    <row r="717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</row>
    <row r="718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</row>
    <row r="719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</row>
    <row r="720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</row>
    <row r="72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</row>
    <row r="72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</row>
    <row r="723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</row>
    <row r="724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</row>
    <row r="725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</row>
    <row r="726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</row>
    <row r="727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</row>
    <row r="728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</row>
    <row r="729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</row>
    <row r="730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</row>
    <row r="73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</row>
    <row r="73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</row>
    <row r="733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</row>
    <row r="734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</row>
    <row r="735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</row>
    <row r="736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</row>
    <row r="737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</row>
    <row r="738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</row>
    <row r="739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</row>
    <row r="740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</row>
    <row r="74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</row>
    <row r="74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</row>
    <row r="743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</row>
    <row r="744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</row>
    <row r="745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</row>
    <row r="746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</row>
    <row r="747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</row>
    <row r="748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</row>
    <row r="749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</row>
    <row r="750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</row>
    <row r="75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</row>
    <row r="75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</row>
    <row r="753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</row>
    <row r="754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</row>
    <row r="755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</row>
    <row r="756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</row>
    <row r="757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</row>
    <row r="758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</row>
    <row r="759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</row>
    <row r="760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</row>
    <row r="76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</row>
    <row r="76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</row>
    <row r="763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</row>
    <row r="764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</row>
    <row r="765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</row>
    <row r="766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</row>
    <row r="767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</row>
    <row r="768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</row>
    <row r="769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</row>
    <row r="770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</row>
    <row r="77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</row>
    <row r="77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</row>
    <row r="773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</row>
    <row r="774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</row>
    <row r="775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</row>
    <row r="776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</row>
    <row r="777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</row>
    <row r="778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</row>
    <row r="779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</row>
    <row r="780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</row>
    <row r="78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</row>
    <row r="78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</row>
    <row r="783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</row>
    <row r="784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</row>
    <row r="785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</row>
    <row r="786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</row>
    <row r="787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</row>
    <row r="788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</row>
    <row r="789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</row>
    <row r="790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</row>
    <row r="79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</row>
    <row r="79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</row>
    <row r="793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</row>
    <row r="794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</row>
    <row r="795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</row>
    <row r="796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</row>
    <row r="797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</row>
    <row r="798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</row>
    <row r="799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</row>
    <row r="800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</row>
    <row r="80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</row>
    <row r="80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</row>
    <row r="803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</row>
    <row r="804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</row>
    <row r="805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</row>
    <row r="806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</row>
    <row r="807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</row>
    <row r="808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</row>
    <row r="809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</row>
    <row r="810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</row>
    <row r="81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</row>
    <row r="81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</row>
    <row r="813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</row>
    <row r="814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</row>
    <row r="815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</row>
    <row r="816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</row>
    <row r="817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</row>
    <row r="818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</row>
    <row r="819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</row>
    <row r="820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</row>
    <row r="82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</row>
    <row r="82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</row>
    <row r="823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</row>
    <row r="824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</row>
    <row r="825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</row>
    <row r="826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</row>
    <row r="827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</row>
    <row r="828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</row>
    <row r="829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</row>
    <row r="830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</row>
    <row r="83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</row>
    <row r="83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</row>
    <row r="833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</row>
    <row r="834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</row>
    <row r="835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</row>
    <row r="836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</row>
    <row r="837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</row>
    <row r="838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</row>
    <row r="839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</row>
    <row r="840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</row>
    <row r="84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</row>
    <row r="84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</row>
    <row r="843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</row>
    <row r="844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</row>
    <row r="845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</row>
    <row r="846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</row>
    <row r="847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</row>
    <row r="848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</row>
    <row r="849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</row>
    <row r="850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</row>
    <row r="85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</row>
    <row r="85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</row>
    <row r="853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</row>
    <row r="854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</row>
    <row r="855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</row>
    <row r="856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</row>
    <row r="857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</row>
    <row r="858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</row>
    <row r="859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</row>
    <row r="860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</row>
    <row r="86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</row>
    <row r="86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</row>
    <row r="863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</row>
    <row r="864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</row>
    <row r="865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</row>
    <row r="866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</row>
    <row r="867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</row>
    <row r="868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</row>
    <row r="869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</row>
    <row r="870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</row>
    <row r="87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</row>
    <row r="87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</row>
    <row r="873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</row>
    <row r="874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</row>
    <row r="875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</row>
    <row r="876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</row>
    <row r="877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</row>
    <row r="878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</row>
    <row r="879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</row>
    <row r="880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</row>
    <row r="88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</row>
    <row r="88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</row>
    <row r="883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</row>
    <row r="884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</row>
    <row r="885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</row>
    <row r="886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</row>
    <row r="887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</row>
    <row r="888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</row>
    <row r="889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</row>
    <row r="890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</row>
    <row r="89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</row>
    <row r="89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</row>
    <row r="893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</row>
    <row r="894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</row>
    <row r="895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</row>
    <row r="896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</row>
    <row r="897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</row>
    <row r="898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</row>
    <row r="899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</row>
    <row r="900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</row>
    <row r="90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</row>
    <row r="90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</row>
    <row r="903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</row>
    <row r="904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</row>
    <row r="905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</row>
    <row r="906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</row>
    <row r="907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</row>
    <row r="908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</row>
    <row r="909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</row>
    <row r="910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</row>
    <row r="91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</row>
    <row r="91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</row>
    <row r="913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</row>
    <row r="914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</row>
    <row r="915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</row>
    <row r="916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</row>
    <row r="917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</row>
    <row r="918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</row>
    <row r="919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</row>
    <row r="920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</row>
    <row r="92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</row>
    <row r="92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</row>
    <row r="923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</row>
    <row r="924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</row>
    <row r="925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</row>
    <row r="926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</row>
    <row r="927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</row>
    <row r="928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</row>
    <row r="929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</row>
    <row r="930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</row>
    <row r="93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</row>
    <row r="93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</row>
    <row r="933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</row>
    <row r="934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</row>
    <row r="935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</row>
    <row r="936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</row>
    <row r="937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</row>
    <row r="938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</row>
    <row r="939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</row>
    <row r="940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</row>
    <row r="94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</row>
    <row r="94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</row>
    <row r="943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</row>
    <row r="944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</row>
    <row r="945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</row>
    <row r="946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</row>
    <row r="947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</row>
    <row r="948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</row>
    <row r="949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</row>
    <row r="950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</row>
    <row r="95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</row>
    <row r="95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</row>
    <row r="953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</row>
    <row r="954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</row>
    <row r="955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</row>
    <row r="956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</row>
    <row r="957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</row>
    <row r="958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</row>
    <row r="959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</row>
    <row r="960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</row>
    <row r="96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</row>
    <row r="96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</row>
    <row r="963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</row>
    <row r="964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</row>
    <row r="965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</row>
    <row r="966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</row>
    <row r="967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</row>
    <row r="968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</row>
    <row r="969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</row>
    <row r="970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</row>
    <row r="97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</row>
    <row r="97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</row>
    <row r="973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</row>
    <row r="974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</row>
    <row r="975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</row>
    <row r="976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</row>
    <row r="977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</row>
    <row r="978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</row>
    <row r="979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</row>
    <row r="980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</row>
    <row r="98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</row>
    <row r="98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</row>
    <row r="983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</row>
    <row r="984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</row>
    <row r="985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</row>
    <row r="986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</row>
    <row r="987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</row>
    <row r="988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</row>
    <row r="989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</row>
    <row r="990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</row>
    <row r="99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</row>
    <row r="99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</row>
    <row r="993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</row>
    <row r="994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</row>
    <row r="995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</row>
    <row r="996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</row>
    <row r="997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</row>
    <row r="998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</row>
    <row r="999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</row>
    <row r="1000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</row>
    <row r="100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  <c r="AA1001" s="113"/>
    </row>
    <row r="1002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  <c r="AA1002" s="113"/>
    </row>
    <row r="1003">
      <c r="A1003" s="113"/>
      <c r="B1003" s="113"/>
      <c r="C1003" s="113"/>
      <c r="D1003" s="113"/>
      <c r="E1003" s="113"/>
      <c r="F1003" s="113"/>
      <c r="G1003" s="113"/>
      <c r="H1003" s="113"/>
      <c r="I1003" s="113"/>
      <c r="J1003" s="113"/>
      <c r="K1003" s="113"/>
      <c r="L1003" s="113"/>
      <c r="M1003" s="113"/>
      <c r="N1003" s="113"/>
      <c r="O1003" s="113"/>
      <c r="P1003" s="113"/>
      <c r="Q1003" s="113"/>
      <c r="R1003" s="113"/>
      <c r="S1003" s="113"/>
      <c r="T1003" s="113"/>
      <c r="U1003" s="113"/>
      <c r="V1003" s="113"/>
      <c r="W1003" s="113"/>
      <c r="X1003" s="113"/>
      <c r="Y1003" s="113"/>
      <c r="Z1003" s="113"/>
      <c r="AA1003" s="113"/>
    </row>
    <row r="1004">
      <c r="A1004" s="113"/>
      <c r="B1004" s="113"/>
      <c r="C1004" s="113"/>
      <c r="D1004" s="113"/>
      <c r="E1004" s="113"/>
      <c r="F1004" s="113"/>
      <c r="G1004" s="113"/>
      <c r="H1004" s="113"/>
      <c r="I1004" s="113"/>
      <c r="J1004" s="113"/>
      <c r="K1004" s="113"/>
      <c r="L1004" s="113"/>
      <c r="M1004" s="113"/>
      <c r="N1004" s="113"/>
      <c r="O1004" s="113"/>
      <c r="P1004" s="113"/>
      <c r="Q1004" s="113"/>
      <c r="R1004" s="113"/>
      <c r="S1004" s="113"/>
      <c r="T1004" s="113"/>
      <c r="U1004" s="113"/>
      <c r="V1004" s="113"/>
      <c r="W1004" s="113"/>
      <c r="X1004" s="113"/>
      <c r="Y1004" s="113"/>
      <c r="Z1004" s="113"/>
      <c r="AA1004" s="113"/>
    </row>
    <row r="1005">
      <c r="A1005" s="113"/>
      <c r="B1005" s="113"/>
      <c r="C1005" s="113"/>
      <c r="D1005" s="113"/>
      <c r="E1005" s="113"/>
      <c r="F1005" s="113"/>
      <c r="G1005" s="113"/>
      <c r="H1005" s="113"/>
      <c r="I1005" s="113"/>
      <c r="J1005" s="113"/>
      <c r="K1005" s="113"/>
      <c r="L1005" s="113"/>
      <c r="M1005" s="113"/>
      <c r="N1005" s="113"/>
      <c r="O1005" s="113"/>
      <c r="P1005" s="113"/>
      <c r="Q1005" s="113"/>
      <c r="R1005" s="113"/>
      <c r="S1005" s="113"/>
      <c r="T1005" s="113"/>
      <c r="U1005" s="113"/>
      <c r="V1005" s="113"/>
      <c r="W1005" s="113"/>
      <c r="X1005" s="113"/>
      <c r="Y1005" s="113"/>
      <c r="Z1005" s="113"/>
      <c r="AA1005" s="113"/>
    </row>
    <row r="1006">
      <c r="A1006" s="113"/>
      <c r="B1006" s="113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A1006" s="113"/>
    </row>
    <row r="1007">
      <c r="A1007" s="113"/>
      <c r="B1007" s="113"/>
      <c r="C1007" s="113"/>
      <c r="D1007" s="113"/>
      <c r="E1007" s="113"/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13"/>
      <c r="Q1007" s="113"/>
      <c r="R1007" s="113"/>
      <c r="S1007" s="113"/>
      <c r="T1007" s="113"/>
      <c r="U1007" s="113"/>
      <c r="V1007" s="113"/>
      <c r="W1007" s="113"/>
      <c r="X1007" s="113"/>
      <c r="Y1007" s="113"/>
      <c r="Z1007" s="113"/>
      <c r="AA1007" s="113"/>
    </row>
  </sheetData>
  <mergeCells count="22">
    <mergeCell ref="B6:B12"/>
    <mergeCell ref="D9:E9"/>
    <mergeCell ref="B13:B17"/>
    <mergeCell ref="B18:B25"/>
    <mergeCell ref="D18:E18"/>
    <mergeCell ref="E19:F19"/>
    <mergeCell ref="D23:E23"/>
    <mergeCell ref="B26:B28"/>
    <mergeCell ref="B3:B5"/>
    <mergeCell ref="B29:B34"/>
    <mergeCell ref="D33:E33"/>
    <mergeCell ref="B35:B37"/>
    <mergeCell ref="B38:B42"/>
    <mergeCell ref="C50:C51"/>
    <mergeCell ref="A1:A2"/>
    <mergeCell ref="B1:B2"/>
    <mergeCell ref="C1:C2"/>
    <mergeCell ref="D1:J1"/>
    <mergeCell ref="A3:A47"/>
    <mergeCell ref="G3:G46"/>
    <mergeCell ref="I27:J27"/>
    <mergeCell ref="D50:J50"/>
  </mergeCells>
  <conditionalFormatting sqref="F30">
    <cfRule type="containsText" dxfId="3" priority="1" operator="containsText" text="ENG">
      <formula>NOT(ISERROR(SEARCH(("ENG"),(F30))))</formula>
    </cfRule>
  </conditionalFormatting>
  <conditionalFormatting sqref="F30">
    <cfRule type="containsText" dxfId="1" priority="2" operator="containsText" text="[MAR]">
      <formula>NOT(ISERROR(SEARCH(("[MAR]"),(F30))))</formula>
    </cfRule>
  </conditionalFormatting>
  <conditionalFormatting sqref="F30">
    <cfRule type="containsText" dxfId="1" priority="3" operator="containsText" text="[SKC]">
      <formula>NOT(ISERROR(SEARCH(("[SKC]"),(F30))))</formula>
    </cfRule>
  </conditionalFormatting>
  <conditionalFormatting sqref="F30">
    <cfRule type="containsText" dxfId="1" priority="4" operator="containsText" text="CHE-1262">
      <formula>NOT(ISERROR(SEARCH(("CHE-1262"),(F30))))</formula>
    </cfRule>
  </conditionalFormatting>
  <conditionalFormatting sqref="F30">
    <cfRule type="containsText" dxfId="1" priority="5" operator="containsText" text="[NIM]">
      <formula>NOT(ISERROR(SEARCH(("[NIM]"),(F30))))</formula>
    </cfRule>
  </conditionalFormatting>
  <conditionalFormatting sqref="F30">
    <cfRule type="containsText" dxfId="1" priority="6" operator="containsText" text="[GR]">
      <formula>NOT(ISERROR(SEARCH(("[GR]"),(F30))))</formula>
    </cfRule>
  </conditionalFormatting>
  <conditionalFormatting sqref="F30">
    <cfRule type="containsText" dxfId="3" priority="7" operator="containsText" text="BAN">
      <formula>NOT(ISERROR(SEARCH(("BAN"),(F30))))</formula>
    </cfRule>
  </conditionalFormatting>
  <conditionalFormatting sqref="F30">
    <cfRule type="containsText" dxfId="1" priority="8" operator="containsText" text="[BSH]">
      <formula>NOT(ISERROR(SEARCH(("[BSH]"),(F30))))</formula>
    </cfRule>
  </conditionalFormatting>
  <conditionalFormatting sqref="F30">
    <cfRule type="containsText" dxfId="1" priority="9" operator="containsText" text="[EH]">
      <formula>NOT(ISERROR(SEARCH(("[EH]"),(F30))))</formula>
    </cfRule>
  </conditionalFormatting>
  <conditionalFormatting sqref="F30">
    <cfRule type="containsText" dxfId="1" priority="10" operator="containsText" text="[RUM]">
      <formula>NOT(ISERROR(SEARCH(("[RUM]"),(F30))))</formula>
    </cfRule>
  </conditionalFormatting>
  <conditionalFormatting sqref="F30">
    <cfRule type="containsText" dxfId="3" priority="11" operator="containsText" text="[ECO]">
      <formula>NOT(ISERROR(SEARCH(("[ECO]"),(F30))))</formula>
    </cfRule>
  </conditionalFormatting>
  <conditionalFormatting sqref="F30">
    <cfRule type="containsText" dxfId="1" priority="12" operator="containsText" text="[MAH]">
      <formula>NOT(ISERROR(SEARCH(("[MAH]"),(F30))))</formula>
    </cfRule>
  </conditionalFormatting>
  <conditionalFormatting sqref="F30">
    <cfRule type="containsText" dxfId="1" priority="13" operator="containsText" text="[DD]">
      <formula>NOT(ISERROR(SEARCH(("[DD]"),(F30))))</formula>
    </cfRule>
  </conditionalFormatting>
  <conditionalFormatting sqref="F30">
    <cfRule type="containsText" dxfId="1" priority="14" operator="containsText" text="[JI]">
      <formula>NOT(ISERROR(SEARCH(("[JI]"),(F30))))</formula>
    </cfRule>
  </conditionalFormatting>
  <conditionalFormatting sqref="F30">
    <cfRule type="containsText" dxfId="1" priority="15" operator="containsText" text="[NEW1]">
      <formula>NOT(ISERROR(SEARCH(("[NEW1]"),(F30))))</formula>
    </cfRule>
  </conditionalFormatting>
  <conditionalFormatting sqref="F30">
    <cfRule type="containsText" dxfId="1" priority="16" operator="containsText" text="[AIM]">
      <formula>NOT(ISERROR(SEARCH(("[AIM]"),(F30))))</formula>
    </cfRule>
  </conditionalFormatting>
  <conditionalFormatting sqref="H39">
    <cfRule type="containsText" dxfId="1" priority="17" operator="containsText" text="[PRC]">
      <formula>NOT(ISERROR(SEARCH(("[PRC]"),(H39))))</formula>
    </cfRule>
  </conditionalFormatting>
  <conditionalFormatting sqref="H39">
    <cfRule type="containsText" dxfId="1" priority="18" operator="containsText" text="[AIM]">
      <formula>NOT(ISERROR(SEARCH(("[AIM]"),(H39))))</formula>
    </cfRule>
  </conditionalFormatting>
  <conditionalFormatting sqref="H39">
    <cfRule type="containsText" dxfId="1" priority="19" operator="containsText" text="[NIS]">
      <formula>NOT(ISERROR(SEARCH(("[NIS]"),(H39))))</formula>
    </cfRule>
  </conditionalFormatting>
  <conditionalFormatting sqref="H39">
    <cfRule type="containsText" dxfId="1" priority="20" operator="containsText" text="[DMA]">
      <formula>NOT(ISERROR(SEARCH(("[DMA]"),(H39))))</formula>
    </cfRule>
  </conditionalFormatting>
  <conditionalFormatting sqref="H39">
    <cfRule type="containsText" dxfId="1" priority="21" operator="containsText" text="[MKS]">
      <formula>NOT(ISERROR(SEARCH(("[MKS]"),(H39))))</formula>
    </cfRule>
  </conditionalFormatting>
  <conditionalFormatting sqref="H39">
    <cfRule type="containsText" dxfId="1" priority="22" operator="containsText" text="[AT]">
      <formula>NOT(ISERROR(SEARCH(("[AT]"),(H39))))</formula>
    </cfRule>
  </conditionalFormatting>
  <conditionalFormatting sqref="H39">
    <cfRule type="containsText" dxfId="1" priority="23" operator="containsText" text="[IFF]">
      <formula>NOT(ISERROR(SEARCH(("[IFF]"),(H39))))</formula>
    </cfRule>
  </conditionalFormatting>
  <conditionalFormatting sqref="H39">
    <cfRule type="containsText" dxfId="1" priority="24" operator="containsText" text="[AU]">
      <formula>NOT(ISERROR(SEARCH(("[AU]"),(H39))))</formula>
    </cfRule>
  </conditionalFormatting>
  <conditionalFormatting sqref="H39">
    <cfRule type="containsText" dxfId="1" priority="25" operator="containsText" text="[KIM]">
      <formula>NOT(ISERROR(SEARCH(("[KIM]"),(H39))))</formula>
    </cfRule>
  </conditionalFormatting>
  <conditionalFormatting sqref="H39">
    <cfRule type="containsText" dxfId="1" priority="26" operator="containsText" text="[JI]">
      <formula>NOT(ISERROR(SEARCH(("[JI]"),(H39))))</formula>
    </cfRule>
  </conditionalFormatting>
  <conditionalFormatting sqref="H39">
    <cfRule type="containsText" dxfId="1" priority="27" operator="containsText" text="[DD]">
      <formula>NOT(ISERROR(SEARCH(("[DD]"),(H39))))</formula>
    </cfRule>
  </conditionalFormatting>
  <conditionalFormatting sqref="H39">
    <cfRule type="containsText" dxfId="1" priority="28" operator="containsText" text="[MAH]">
      <formula>NOT(ISERROR(SEARCH(("[MAH]"),(H39))))</formula>
    </cfRule>
  </conditionalFormatting>
  <conditionalFormatting sqref="H39">
    <cfRule type="containsText" dxfId="3" priority="29" operator="containsText" text="[ECO]">
      <formula>NOT(ISERROR(SEARCH(("[ECO]"),(H39))))</formula>
    </cfRule>
  </conditionalFormatting>
  <conditionalFormatting sqref="H39">
    <cfRule type="containsText" dxfId="1" priority="30" operator="containsText" text="[RUM]">
      <formula>NOT(ISERROR(SEARCH(("[RUM]"),(H39))))</formula>
    </cfRule>
  </conditionalFormatting>
  <conditionalFormatting sqref="H39">
    <cfRule type="containsText" dxfId="1" priority="31" operator="containsText" text="[EH]">
      <formula>NOT(ISERROR(SEARCH(("[EH]"),(H39))))</formula>
    </cfRule>
  </conditionalFormatting>
  <conditionalFormatting sqref="H39">
    <cfRule type="containsText" dxfId="1" priority="32" operator="containsText" text="[BSH]">
      <formula>NOT(ISERROR(SEARCH(("[BSH]"),(H39))))</formula>
    </cfRule>
  </conditionalFormatting>
  <conditionalFormatting sqref="H39">
    <cfRule type="containsText" dxfId="3" priority="33" operator="containsText" text="BAN">
      <formula>NOT(ISERROR(SEARCH(("BAN"),(H39))))</formula>
    </cfRule>
  </conditionalFormatting>
  <conditionalFormatting sqref="H39">
    <cfRule type="containsText" dxfId="1" priority="34" operator="containsText" text="[GR]">
      <formula>NOT(ISERROR(SEARCH(("[GR]"),(H39))))</formula>
    </cfRule>
  </conditionalFormatting>
  <conditionalFormatting sqref="H39">
    <cfRule type="containsText" dxfId="1" priority="35" operator="containsText" text="[NIM]">
      <formula>NOT(ISERROR(SEARCH(("[NIM]"),(H39))))</formula>
    </cfRule>
  </conditionalFormatting>
  <conditionalFormatting sqref="H39">
    <cfRule type="containsText" dxfId="1" priority="36" operator="containsText" text="CHE-1262">
      <formula>NOT(ISERROR(SEARCH(("CHE-1262"),(H39))))</formula>
    </cfRule>
  </conditionalFormatting>
  <conditionalFormatting sqref="H39">
    <cfRule type="containsText" dxfId="1" priority="37" operator="containsText" text="[SKC]">
      <formula>NOT(ISERROR(SEARCH(("[SKC]"),(H39))))</formula>
    </cfRule>
  </conditionalFormatting>
  <conditionalFormatting sqref="H39">
    <cfRule type="containsText" dxfId="1" priority="38" operator="containsText" text="[MAR]">
      <formula>NOT(ISERROR(SEARCH(("[MAR]"),(H39))))</formula>
    </cfRule>
  </conditionalFormatting>
  <conditionalFormatting sqref="H39">
    <cfRule type="containsText" dxfId="3" priority="39" operator="containsText" text="ENG">
      <formula>NOT(ISERROR(SEARCH(("ENG"),(H39))))</formula>
    </cfRule>
  </conditionalFormatting>
  <conditionalFormatting sqref="F14">
    <cfRule type="containsText" dxfId="1" priority="40" operator="containsText" text="[GR]">
      <formula>NOT(ISERROR(SEARCH(("[GR]"),(F14))))</formula>
    </cfRule>
  </conditionalFormatting>
  <conditionalFormatting sqref="F14">
    <cfRule type="containsText" dxfId="2" priority="41" operator="containsText" text="CHE-1262">
      <formula>NOT(ISERROR(SEARCH(("CHE-1262"),(F14))))</formula>
    </cfRule>
  </conditionalFormatting>
  <conditionalFormatting sqref="F14">
    <cfRule type="containsText" dxfId="1" priority="42" operator="containsText" text="[DD]">
      <formula>NOT(ISERROR(SEARCH(("[DD]"),(F14))))</formula>
    </cfRule>
  </conditionalFormatting>
  <conditionalFormatting sqref="F14">
    <cfRule type="containsText" dxfId="1" priority="43" operator="containsText" text="[EH]">
      <formula>NOT(ISERROR(SEARCH(("[EH]"),(F14))))</formula>
    </cfRule>
  </conditionalFormatting>
  <conditionalFormatting sqref="F14">
    <cfRule type="containsText" dxfId="1" priority="44" operator="containsText" text="[AIM]">
      <formula>NOT(ISERROR(SEARCH(("[AIM]"),(F14))))</formula>
    </cfRule>
  </conditionalFormatting>
  <conditionalFormatting sqref="F14">
    <cfRule type="containsText" dxfId="1" priority="45" operator="containsText" text="[NIM]">
      <formula>NOT(ISERROR(SEARCH(("[NIM]"),(F14))))</formula>
    </cfRule>
  </conditionalFormatting>
  <conditionalFormatting sqref="F14">
    <cfRule type="containsText" dxfId="1" priority="46" operator="containsText" text="[RUM]">
      <formula>NOT(ISERROR(SEARCH(("[RUM]"),(F14))))</formula>
    </cfRule>
  </conditionalFormatting>
  <conditionalFormatting sqref="F14">
    <cfRule type="containsText" dxfId="3" priority="47" operator="containsText" text="[ECO]">
      <formula>NOT(ISERROR(SEARCH(("[ECO]"),(F14))))</formula>
    </cfRule>
  </conditionalFormatting>
  <conditionalFormatting sqref="F14">
    <cfRule type="containsText" dxfId="1" priority="48" operator="containsText" text="[BSH]">
      <formula>NOT(ISERROR(SEARCH(("[BSH]"),(F14))))</formula>
    </cfRule>
  </conditionalFormatting>
  <conditionalFormatting sqref="F14">
    <cfRule type="containsText" dxfId="0" priority="49" operator="containsText" text="ENG">
      <formula>NOT(ISERROR(SEARCH(("ENG"),(F14))))</formula>
    </cfRule>
  </conditionalFormatting>
  <conditionalFormatting sqref="F14">
    <cfRule type="containsText" dxfId="3" priority="50" operator="containsText" text="BAN">
      <formula>NOT(ISERROR(SEARCH(("BAN"),(F14))))</formula>
    </cfRule>
  </conditionalFormatting>
  <conditionalFormatting sqref="F14">
    <cfRule type="containsText" dxfId="1" priority="51" operator="containsText" text="[MAR]">
      <formula>NOT(ISERROR(SEARCH(("[MAR]"),(F14))))</formula>
    </cfRule>
  </conditionalFormatting>
  <conditionalFormatting sqref="F14">
    <cfRule type="containsText" dxfId="1" priority="52" operator="containsText" text="[SKC]">
      <formula>NOT(ISERROR(SEARCH(("[SKC]"),(F14))))</formula>
    </cfRule>
  </conditionalFormatting>
  <conditionalFormatting sqref="F14">
    <cfRule type="containsText" dxfId="1" priority="53" operator="containsText" text="[JI]">
      <formula>NOT(ISERROR(SEARCH(("[JI]"),(F14))))</formula>
    </cfRule>
  </conditionalFormatting>
  <conditionalFormatting sqref="F14">
    <cfRule type="containsText" dxfId="1" priority="54" operator="containsText" text="[MAH]">
      <formula>NOT(ISERROR(SEARCH(("[MAH]"),(F14))))</formula>
    </cfRule>
  </conditionalFormatting>
  <conditionalFormatting sqref="D45">
    <cfRule type="containsText" dxfId="3" priority="55" operator="containsText" text="ENG">
      <formula>NOT(ISERROR(SEARCH(("ENG"),(D45))))</formula>
    </cfRule>
  </conditionalFormatting>
  <conditionalFormatting sqref="D45">
    <cfRule type="containsText" dxfId="1" priority="56" operator="containsText" text="[MAR]">
      <formula>NOT(ISERROR(SEARCH(("[MAR]"),(D45))))</formula>
    </cfRule>
  </conditionalFormatting>
  <conditionalFormatting sqref="D45">
    <cfRule type="containsText" dxfId="1" priority="57" operator="containsText" text="[SKC]">
      <formula>NOT(ISERROR(SEARCH(("[SKC]"),(D45))))</formula>
    </cfRule>
  </conditionalFormatting>
  <conditionalFormatting sqref="D45">
    <cfRule type="containsText" dxfId="1" priority="58" operator="containsText" text="CHE-1262">
      <formula>NOT(ISERROR(SEARCH(("CHE-1262"),(D45))))</formula>
    </cfRule>
  </conditionalFormatting>
  <conditionalFormatting sqref="D45">
    <cfRule type="containsText" dxfId="1" priority="59" operator="containsText" text="[NIM]">
      <formula>NOT(ISERROR(SEARCH(("[NIM]"),(D45))))</formula>
    </cfRule>
  </conditionalFormatting>
  <conditionalFormatting sqref="D45">
    <cfRule type="containsText" dxfId="1" priority="60" operator="containsText" text="[GR]">
      <formula>NOT(ISERROR(SEARCH(("[GR]"),(D45))))</formula>
    </cfRule>
  </conditionalFormatting>
  <conditionalFormatting sqref="D45">
    <cfRule type="containsText" dxfId="3" priority="61" operator="containsText" text="BAN">
      <formula>NOT(ISERROR(SEARCH(("BAN"),(D45))))</formula>
    </cfRule>
  </conditionalFormatting>
  <conditionalFormatting sqref="D45">
    <cfRule type="containsText" dxfId="1" priority="62" operator="containsText" text="[BSH]">
      <formula>NOT(ISERROR(SEARCH(("[BSH]"),(D45))))</formula>
    </cfRule>
  </conditionalFormatting>
  <conditionalFormatting sqref="D45">
    <cfRule type="containsText" dxfId="1" priority="63" operator="containsText" text="[EH]">
      <formula>NOT(ISERROR(SEARCH(("[EH]"),(D45))))</formula>
    </cfRule>
  </conditionalFormatting>
  <conditionalFormatting sqref="D45">
    <cfRule type="containsText" dxfId="1" priority="64" operator="containsText" text="[RUM]">
      <formula>NOT(ISERROR(SEARCH(("[RUM]"),(D45))))</formula>
    </cfRule>
  </conditionalFormatting>
  <conditionalFormatting sqref="D45">
    <cfRule type="containsText" dxfId="3" priority="65" operator="containsText" text="[ECO]">
      <formula>NOT(ISERROR(SEARCH(("[ECO]"),(D45))))</formula>
    </cfRule>
  </conditionalFormatting>
  <conditionalFormatting sqref="D45">
    <cfRule type="containsText" dxfId="1" priority="66" operator="containsText" text="[MAH]">
      <formula>NOT(ISERROR(SEARCH(("[MAH]"),(D45))))</formula>
    </cfRule>
  </conditionalFormatting>
  <conditionalFormatting sqref="D45">
    <cfRule type="containsText" dxfId="1" priority="67" operator="containsText" text="[DD]">
      <formula>NOT(ISERROR(SEARCH(("[DD]"),(D45))))</formula>
    </cfRule>
  </conditionalFormatting>
  <conditionalFormatting sqref="D45">
    <cfRule type="containsText" dxfId="1" priority="68" operator="containsText" text="[JI]">
      <formula>NOT(ISERROR(SEARCH(("[JI]"),(D45))))</formula>
    </cfRule>
  </conditionalFormatting>
  <conditionalFormatting sqref="D45">
    <cfRule type="containsText" dxfId="1" priority="69" operator="containsText" text="[IFF]">
      <formula>NOT(ISERROR(SEARCH(("[IFF]"),(D45))))</formula>
    </cfRule>
  </conditionalFormatting>
  <conditionalFormatting sqref="D45">
    <cfRule type="containsText" dxfId="1" priority="70" operator="containsText" text="[NEW1]">
      <formula>NOT(ISERROR(SEARCH(("[NEW1]"),(D45))))</formula>
    </cfRule>
  </conditionalFormatting>
  <conditionalFormatting sqref="D45">
    <cfRule type="containsText" dxfId="1" priority="71" operator="containsText" text="[AIM]">
      <formula>NOT(ISERROR(SEARCH(("[AIM]"),(D45))))</formula>
    </cfRule>
  </conditionalFormatting>
  <conditionalFormatting sqref="D45">
    <cfRule type="containsText" dxfId="1" priority="72" operator="containsText" text="[MAH]">
      <formula>NOT(ISERROR(SEARCH(("[MAH]"),(D45))))</formula>
    </cfRule>
  </conditionalFormatting>
  <conditionalFormatting sqref="E17">
    <cfRule type="containsText" dxfId="3" priority="73" operator="containsText" text="ENG">
      <formula>NOT(ISERROR(SEARCH(("ENG"),(E17))))</formula>
    </cfRule>
  </conditionalFormatting>
  <conditionalFormatting sqref="E17">
    <cfRule type="containsText" dxfId="1" priority="74" operator="containsText" text="[MAR]">
      <formula>NOT(ISERROR(SEARCH(("[MAR]"),(E17))))</formula>
    </cfRule>
  </conditionalFormatting>
  <conditionalFormatting sqref="E17">
    <cfRule type="containsText" dxfId="1" priority="75" operator="containsText" text="[SKC]">
      <formula>NOT(ISERROR(SEARCH(("[SKC]"),(E17))))</formula>
    </cfRule>
  </conditionalFormatting>
  <conditionalFormatting sqref="E17">
    <cfRule type="containsText" dxfId="1" priority="76" operator="containsText" text="CHE-1262">
      <formula>NOT(ISERROR(SEARCH(("CHE-1262"),(E17))))</formula>
    </cfRule>
  </conditionalFormatting>
  <conditionalFormatting sqref="E17">
    <cfRule type="containsText" dxfId="1" priority="77" operator="containsText" text="[NIM]">
      <formula>NOT(ISERROR(SEARCH(("[NIM]"),(E17))))</formula>
    </cfRule>
  </conditionalFormatting>
  <conditionalFormatting sqref="E17">
    <cfRule type="containsText" dxfId="1" priority="78" operator="containsText" text="[GR]">
      <formula>NOT(ISERROR(SEARCH(("[GR]"),(E17))))</formula>
    </cfRule>
  </conditionalFormatting>
  <conditionalFormatting sqref="E17">
    <cfRule type="containsText" dxfId="3" priority="79" operator="containsText" text="BAN">
      <formula>NOT(ISERROR(SEARCH(("BAN"),(E17))))</formula>
    </cfRule>
  </conditionalFormatting>
  <conditionalFormatting sqref="E17">
    <cfRule type="containsText" dxfId="1" priority="80" operator="containsText" text="[BSH]">
      <formula>NOT(ISERROR(SEARCH(("[BSH]"),(E17))))</formula>
    </cfRule>
  </conditionalFormatting>
  <conditionalFormatting sqref="E17">
    <cfRule type="containsText" dxfId="1" priority="81" operator="containsText" text="[EH]">
      <formula>NOT(ISERROR(SEARCH(("[EH]"),(E17))))</formula>
    </cfRule>
  </conditionalFormatting>
  <conditionalFormatting sqref="E17">
    <cfRule type="containsText" dxfId="1" priority="82" operator="containsText" text="[RUM]">
      <formula>NOT(ISERROR(SEARCH(("[RUM]"),(E17))))</formula>
    </cfRule>
  </conditionalFormatting>
  <conditionalFormatting sqref="E17">
    <cfRule type="containsText" dxfId="3" priority="83" operator="containsText" text="[ECO]">
      <formula>NOT(ISERROR(SEARCH(("[ECO]"),(E17))))</formula>
    </cfRule>
  </conditionalFormatting>
  <conditionalFormatting sqref="E17">
    <cfRule type="containsText" dxfId="1" priority="84" operator="containsText" text="[MAH]">
      <formula>NOT(ISERROR(SEARCH(("[MAH]"),(E17))))</formula>
    </cfRule>
  </conditionalFormatting>
  <conditionalFormatting sqref="E17">
    <cfRule type="containsText" dxfId="1" priority="85" operator="containsText" text="[DD]">
      <formula>NOT(ISERROR(SEARCH(("[DD]"),(E17))))</formula>
    </cfRule>
  </conditionalFormatting>
  <conditionalFormatting sqref="E17">
    <cfRule type="containsText" dxfId="1" priority="86" operator="containsText" text="[JI]">
      <formula>NOT(ISERROR(SEARCH(("[JI]"),(E17))))</formula>
    </cfRule>
  </conditionalFormatting>
  <conditionalFormatting sqref="E17">
    <cfRule type="containsText" dxfId="1" priority="87" operator="containsText" text="[NEW1]">
      <formula>NOT(ISERROR(SEARCH(("[NEW1]"),(E17))))</formula>
    </cfRule>
  </conditionalFormatting>
  <conditionalFormatting sqref="E17">
    <cfRule type="containsText" dxfId="1" priority="88" operator="containsText" text="[AIM]">
      <formula>NOT(ISERROR(SEARCH(("[AIM]"),(E17))))</formula>
    </cfRule>
  </conditionalFormatting>
  <conditionalFormatting sqref="D17">
    <cfRule type="containsText" dxfId="1" priority="89" operator="containsText" text="[MAH]">
      <formula>NOT(ISERROR(SEARCH(("[MAH]"),(D17))))</formula>
    </cfRule>
  </conditionalFormatting>
  <conditionalFormatting sqref="D17">
    <cfRule type="containsText" dxfId="3" priority="90" operator="containsText" text="ENG">
      <formula>NOT(ISERROR(SEARCH(("ENG"),(D17))))</formula>
    </cfRule>
  </conditionalFormatting>
  <conditionalFormatting sqref="D17">
    <cfRule type="containsText" dxfId="1" priority="91" operator="containsText" text="[MAR]">
      <formula>NOT(ISERROR(SEARCH(("[MAR]"),(D17))))</formula>
    </cfRule>
  </conditionalFormatting>
  <conditionalFormatting sqref="D17">
    <cfRule type="containsText" dxfId="1" priority="92" operator="containsText" text="[SKC]">
      <formula>NOT(ISERROR(SEARCH(("[SKC]"),(D17))))</formula>
    </cfRule>
  </conditionalFormatting>
  <conditionalFormatting sqref="D17">
    <cfRule type="containsText" dxfId="1" priority="93" operator="containsText" text="CHE-1262">
      <formula>NOT(ISERROR(SEARCH(("CHE-1262"),(D17))))</formula>
    </cfRule>
  </conditionalFormatting>
  <conditionalFormatting sqref="D17">
    <cfRule type="containsText" dxfId="1" priority="94" operator="containsText" text="[NIM]">
      <formula>NOT(ISERROR(SEARCH(("[NIM]"),(D17))))</formula>
    </cfRule>
  </conditionalFormatting>
  <conditionalFormatting sqref="D17">
    <cfRule type="containsText" dxfId="1" priority="95" operator="containsText" text="[GR]">
      <formula>NOT(ISERROR(SEARCH(("[GR]"),(D17))))</formula>
    </cfRule>
  </conditionalFormatting>
  <conditionalFormatting sqref="D17">
    <cfRule type="containsText" dxfId="3" priority="96" operator="containsText" text="BAN">
      <formula>NOT(ISERROR(SEARCH(("BAN"),(D17))))</formula>
    </cfRule>
  </conditionalFormatting>
  <conditionalFormatting sqref="D17">
    <cfRule type="containsText" dxfId="1" priority="97" operator="containsText" text="[BSH]">
      <formula>NOT(ISERROR(SEARCH(("[BSH]"),(D17))))</formula>
    </cfRule>
  </conditionalFormatting>
  <conditionalFormatting sqref="D17">
    <cfRule type="containsText" dxfId="1" priority="98" operator="containsText" text="[EH]">
      <formula>NOT(ISERROR(SEARCH(("[EH]"),(D17))))</formula>
    </cfRule>
  </conditionalFormatting>
  <conditionalFormatting sqref="D17">
    <cfRule type="containsText" dxfId="1" priority="99" operator="containsText" text="[RUM]">
      <formula>NOT(ISERROR(SEARCH(("[RUM]"),(D17))))</formula>
    </cfRule>
  </conditionalFormatting>
  <conditionalFormatting sqref="D17">
    <cfRule type="containsText" dxfId="3" priority="100" operator="containsText" text="[ECO]">
      <formula>NOT(ISERROR(SEARCH(("[ECO]"),(D17))))</formula>
    </cfRule>
  </conditionalFormatting>
  <conditionalFormatting sqref="D17">
    <cfRule type="containsText" dxfId="1" priority="101" operator="containsText" text="[MAH]">
      <formula>NOT(ISERROR(SEARCH(("[MAH]"),(D17))))</formula>
    </cfRule>
  </conditionalFormatting>
  <conditionalFormatting sqref="D17">
    <cfRule type="containsText" dxfId="1" priority="102" operator="containsText" text="[DD]">
      <formula>NOT(ISERROR(SEARCH(("[DD]"),(D17))))</formula>
    </cfRule>
  </conditionalFormatting>
  <conditionalFormatting sqref="D17">
    <cfRule type="containsText" dxfId="1" priority="103" operator="containsText" text="[JI]">
      <formula>NOT(ISERROR(SEARCH(("[JI]"),(D17))))</formula>
    </cfRule>
  </conditionalFormatting>
  <conditionalFormatting sqref="D17">
    <cfRule type="containsText" dxfId="1" priority="104" operator="containsText" text="[IFF]">
      <formula>NOT(ISERROR(SEARCH(("[IFF]"),(D17))))</formula>
    </cfRule>
  </conditionalFormatting>
  <conditionalFormatting sqref="D17">
    <cfRule type="containsText" dxfId="1" priority="105" operator="containsText" text="[NEW1]">
      <formula>NOT(ISERROR(SEARCH(("[NEW1]"),(D17))))</formula>
    </cfRule>
  </conditionalFormatting>
  <conditionalFormatting sqref="D17">
    <cfRule type="containsText" dxfId="1" priority="106" operator="containsText" text="[AIM]">
      <formula>NOT(ISERROR(SEARCH(("[AIM]"),(D17))))</formula>
    </cfRule>
  </conditionalFormatting>
  <conditionalFormatting sqref="F26">
    <cfRule type="containsText" dxfId="3" priority="107" operator="containsText" text="ENG">
      <formula>NOT(ISERROR(SEARCH(("ENG"),(F26))))</formula>
    </cfRule>
  </conditionalFormatting>
  <conditionalFormatting sqref="F26">
    <cfRule type="containsText" dxfId="1" priority="108" operator="containsText" text="[MAR]">
      <formula>NOT(ISERROR(SEARCH(("[MAR]"),(F26))))</formula>
    </cfRule>
  </conditionalFormatting>
  <conditionalFormatting sqref="F26">
    <cfRule type="containsText" dxfId="1" priority="109" operator="containsText" text="[SKC]">
      <formula>NOT(ISERROR(SEARCH(("[SKC]"),(F26))))</formula>
    </cfRule>
  </conditionalFormatting>
  <conditionalFormatting sqref="F26">
    <cfRule type="containsText" dxfId="1" priority="110" operator="containsText" text="CHE-1262">
      <formula>NOT(ISERROR(SEARCH(("CHE-1262"),(F26))))</formula>
    </cfRule>
  </conditionalFormatting>
  <conditionalFormatting sqref="F26">
    <cfRule type="containsText" dxfId="1" priority="111" operator="containsText" text="[NIM]">
      <formula>NOT(ISERROR(SEARCH(("[NIM]"),(F26))))</formula>
    </cfRule>
  </conditionalFormatting>
  <conditionalFormatting sqref="F26">
    <cfRule type="containsText" dxfId="1" priority="112" operator="containsText" text="[GR]">
      <formula>NOT(ISERROR(SEARCH(("[GR]"),(F26))))</formula>
    </cfRule>
  </conditionalFormatting>
  <conditionalFormatting sqref="F26">
    <cfRule type="containsText" dxfId="3" priority="113" operator="containsText" text="BAN">
      <formula>NOT(ISERROR(SEARCH(("BAN"),(F26))))</formula>
    </cfRule>
  </conditionalFormatting>
  <conditionalFormatting sqref="F26">
    <cfRule type="containsText" dxfId="1" priority="114" operator="containsText" text="[BSH]">
      <formula>NOT(ISERROR(SEARCH(("[BSH]"),(F26))))</formula>
    </cfRule>
  </conditionalFormatting>
  <conditionalFormatting sqref="F26">
    <cfRule type="containsText" dxfId="1" priority="115" operator="containsText" text="[EH]">
      <formula>NOT(ISERROR(SEARCH(("[EH]"),(F26))))</formula>
    </cfRule>
  </conditionalFormatting>
  <conditionalFormatting sqref="F26">
    <cfRule type="containsText" dxfId="1" priority="116" operator="containsText" text="[RUM]">
      <formula>NOT(ISERROR(SEARCH(("[RUM]"),(F26))))</formula>
    </cfRule>
  </conditionalFormatting>
  <conditionalFormatting sqref="F26">
    <cfRule type="containsText" dxfId="3" priority="117" operator="containsText" text="[ECO]">
      <formula>NOT(ISERROR(SEARCH(("[ECO]"),(F26))))</formula>
    </cfRule>
  </conditionalFormatting>
  <conditionalFormatting sqref="F26">
    <cfRule type="containsText" dxfId="1" priority="118" operator="containsText" text="[MAH]">
      <formula>NOT(ISERROR(SEARCH(("[MAH]"),(F26))))</formula>
    </cfRule>
  </conditionalFormatting>
  <conditionalFormatting sqref="F26">
    <cfRule type="containsText" dxfId="1" priority="119" operator="containsText" text="[DD]">
      <formula>NOT(ISERROR(SEARCH(("[DD]"),(F26))))</formula>
    </cfRule>
  </conditionalFormatting>
  <conditionalFormatting sqref="F26">
    <cfRule type="containsText" dxfId="1" priority="120" operator="containsText" text="[JI]">
      <formula>NOT(ISERROR(SEARCH(("[JI]"),(F26))))</formula>
    </cfRule>
  </conditionalFormatting>
  <conditionalFormatting sqref="F26">
    <cfRule type="containsText" dxfId="1" priority="121" operator="containsText" text="[NEW1]">
      <formula>NOT(ISERROR(SEARCH(("[NEW1]"),(F26))))</formula>
    </cfRule>
  </conditionalFormatting>
  <conditionalFormatting sqref="F26">
    <cfRule type="containsText" dxfId="1" priority="122" operator="containsText" text="[AIM]">
      <formula>NOT(ISERROR(SEARCH(("[AIM]"),(F26))))</formula>
    </cfRule>
  </conditionalFormatting>
  <conditionalFormatting sqref="E27 I28">
    <cfRule type="containsText" dxfId="3" priority="123" operator="containsText" text="ENG">
      <formula>NOT(ISERROR(SEARCH(("ENG"),(E27))))</formula>
    </cfRule>
  </conditionalFormatting>
  <conditionalFormatting sqref="I28">
    <cfRule type="containsText" dxfId="1" priority="124" operator="containsText" text="[MAR]">
      <formula>NOT(ISERROR(SEARCH(("[MAR]"),(I28))))</formula>
    </cfRule>
  </conditionalFormatting>
  <conditionalFormatting sqref="I28">
    <cfRule type="containsText" dxfId="1" priority="125" operator="containsText" text="[SKC]">
      <formula>NOT(ISERROR(SEARCH(("[SKC]"),(I28))))</formula>
    </cfRule>
  </conditionalFormatting>
  <conditionalFormatting sqref="E27 I28">
    <cfRule type="containsText" dxfId="1" priority="126" operator="containsText" text="CHE-1262">
      <formula>NOT(ISERROR(SEARCH(("CHE-1262"),(E27))))</formula>
    </cfRule>
  </conditionalFormatting>
  <conditionalFormatting sqref="I28">
    <cfRule type="containsText" dxfId="1" priority="127" operator="containsText" text="[NIM]">
      <formula>NOT(ISERROR(SEARCH(("[NIM]"),(I28))))</formula>
    </cfRule>
  </conditionalFormatting>
  <conditionalFormatting sqref="I28">
    <cfRule type="containsText" dxfId="1" priority="128" operator="containsText" text="[GR]">
      <formula>NOT(ISERROR(SEARCH(("[GR]"),(I28))))</formula>
    </cfRule>
  </conditionalFormatting>
  <conditionalFormatting sqref="I28">
    <cfRule type="containsText" dxfId="3" priority="129" operator="containsText" text="BAN">
      <formula>NOT(ISERROR(SEARCH(("BAN"),(I28))))</formula>
    </cfRule>
  </conditionalFormatting>
  <conditionalFormatting sqref="I28">
    <cfRule type="containsText" dxfId="1" priority="130" operator="containsText" text="[BSH]">
      <formula>NOT(ISERROR(SEARCH(("[BSH]"),(I28))))</formula>
    </cfRule>
  </conditionalFormatting>
  <conditionalFormatting sqref="I28">
    <cfRule type="containsText" dxfId="1" priority="131" operator="containsText" text="[EH]">
      <formula>NOT(ISERROR(SEARCH(("[EH]"),(I28))))</formula>
    </cfRule>
  </conditionalFormatting>
  <conditionalFormatting sqref="I28">
    <cfRule type="containsText" dxfId="1" priority="132" operator="containsText" text="[RUM]">
      <formula>NOT(ISERROR(SEARCH(("[RUM]"),(I28))))</formula>
    </cfRule>
  </conditionalFormatting>
  <conditionalFormatting sqref="I28">
    <cfRule type="containsText" dxfId="3" priority="133" operator="containsText" text="[ECO]">
      <formula>NOT(ISERROR(SEARCH(("[ECO]"),(I28))))</formula>
    </cfRule>
  </conditionalFormatting>
  <conditionalFormatting sqref="I28">
    <cfRule type="containsText" dxfId="1" priority="134" operator="containsText" text="[MAH]">
      <formula>NOT(ISERROR(SEARCH(("[MAH]"),(I28))))</formula>
    </cfRule>
  </conditionalFormatting>
  <conditionalFormatting sqref="I28">
    <cfRule type="containsText" dxfId="1" priority="135" operator="containsText" text="[DD]">
      <formula>NOT(ISERROR(SEARCH(("[DD]"),(I28))))</formula>
    </cfRule>
  </conditionalFormatting>
  <conditionalFormatting sqref="I28">
    <cfRule type="containsText" dxfId="1" priority="136" operator="containsText" text="[JI]">
      <formula>NOT(ISERROR(SEARCH(("[JI]"),(I28))))</formula>
    </cfRule>
  </conditionalFormatting>
  <conditionalFormatting sqref="I28">
    <cfRule type="containsText" dxfId="1" priority="137" operator="containsText" text="[KIM]">
      <formula>NOT(ISERROR(SEARCH(("[KIM]"),(I28))))</formula>
    </cfRule>
  </conditionalFormatting>
  <conditionalFormatting sqref="I28">
    <cfRule type="containsText" dxfId="1" priority="138" operator="containsText" text="[AU]">
      <formula>NOT(ISERROR(SEARCH(("[AU]"),(I28))))</formula>
    </cfRule>
  </conditionalFormatting>
  <conditionalFormatting sqref="I28">
    <cfRule type="containsText" dxfId="1" priority="139" operator="containsText" text="[IFF]">
      <formula>NOT(ISERROR(SEARCH(("[IFF]"),(I28))))</formula>
    </cfRule>
  </conditionalFormatting>
  <conditionalFormatting sqref="I28">
    <cfRule type="containsText" dxfId="1" priority="140" operator="containsText" text="[AT]">
      <formula>NOT(ISERROR(SEARCH(("[AT]"),(I28))))</formula>
    </cfRule>
  </conditionalFormatting>
  <conditionalFormatting sqref="I28">
    <cfRule type="containsText" dxfId="1" priority="141" operator="containsText" text="[NEW1]">
      <formula>NOT(ISERROR(SEARCH(("[NEW1]"),(I28))))</formula>
    </cfRule>
  </conditionalFormatting>
  <conditionalFormatting sqref="I28">
    <cfRule type="containsText" dxfId="1" priority="142" operator="containsText" text="[MKS]">
      <formula>NOT(ISERROR(SEARCH(("[MKS]"),(I28))))</formula>
    </cfRule>
  </conditionalFormatting>
  <conditionalFormatting sqref="I28">
    <cfRule type="containsText" dxfId="1" priority="143" operator="containsText" text="[DMA]">
      <formula>NOT(ISERROR(SEARCH(("[DMA]"),(I28))))</formula>
    </cfRule>
  </conditionalFormatting>
  <conditionalFormatting sqref="I28">
    <cfRule type="containsText" dxfId="1" priority="144" operator="containsText" text="[NIS]">
      <formula>NOT(ISERROR(SEARCH(("[NIS]"),(I28))))</formula>
    </cfRule>
  </conditionalFormatting>
  <conditionalFormatting sqref="I28">
    <cfRule type="containsText" dxfId="1" priority="145" operator="containsText" text="[AIM]">
      <formula>NOT(ISERROR(SEARCH(("[AIM]"),(I28))))</formula>
    </cfRule>
  </conditionalFormatting>
  <conditionalFormatting sqref="I28">
    <cfRule type="containsText" dxfId="1" priority="146" operator="containsText" text="[JC]">
      <formula>NOT(ISERROR(SEARCH(("[JC]"),(I28))))</formula>
    </cfRule>
  </conditionalFormatting>
  <conditionalFormatting sqref="I28">
    <cfRule type="containsText" dxfId="1" priority="147" operator="containsText" text="[FNN]">
      <formula>NOT(ISERROR(SEARCH(("[FNN]"),(I28))))</formula>
    </cfRule>
  </conditionalFormatting>
  <conditionalFormatting sqref="I28">
    <cfRule type="containsText" dxfId="1" priority="148" operator="containsText" text="[PRC]">
      <formula>NOT(ISERROR(SEARCH(("[PRC]"),(I28))))</formula>
    </cfRule>
  </conditionalFormatting>
  <conditionalFormatting sqref="E27 I28">
    <cfRule type="containsText" dxfId="2" priority="149" operator="containsText" text="[GR]">
      <formula>NOT(ISERROR(SEARCH(("[GR]"),(E27))))</formula>
    </cfRule>
  </conditionalFormatting>
  <conditionalFormatting sqref="I28">
    <cfRule type="containsText" dxfId="4" priority="150" operator="containsText" text="[NEW1]">
      <formula>NOT(ISERROR(SEARCH(("[NEW1]"),(I28))))</formula>
    </cfRule>
  </conditionalFormatting>
  <conditionalFormatting sqref="E12">
    <cfRule type="containsText" dxfId="3" priority="151" operator="containsText" text="ENG">
      <formula>NOT(ISERROR(SEARCH(("ENG"),(E12))))</formula>
    </cfRule>
  </conditionalFormatting>
  <conditionalFormatting sqref="E12">
    <cfRule type="containsText" dxfId="1" priority="152" operator="containsText" text="[MAR]">
      <formula>NOT(ISERROR(SEARCH(("[MAR]"),(E12))))</formula>
    </cfRule>
  </conditionalFormatting>
  <conditionalFormatting sqref="E12">
    <cfRule type="containsText" dxfId="1" priority="153" operator="containsText" text="[SKC]">
      <formula>NOT(ISERROR(SEARCH(("[SKC]"),(E12))))</formula>
    </cfRule>
  </conditionalFormatting>
  <conditionalFormatting sqref="E12">
    <cfRule type="containsText" dxfId="1" priority="154" operator="containsText" text="CHE-1262">
      <formula>NOT(ISERROR(SEARCH(("CHE-1262"),(E12))))</formula>
    </cfRule>
  </conditionalFormatting>
  <conditionalFormatting sqref="E12">
    <cfRule type="containsText" dxfId="1" priority="155" operator="containsText" text="[NIM]">
      <formula>NOT(ISERROR(SEARCH(("[NIM]"),(E12))))</formula>
    </cfRule>
  </conditionalFormatting>
  <conditionalFormatting sqref="E12">
    <cfRule type="containsText" dxfId="2" priority="156" operator="containsText" text="[GR]">
      <formula>NOT(ISERROR(SEARCH(("[GR]"),(E12))))</formula>
    </cfRule>
  </conditionalFormatting>
  <conditionalFormatting sqref="E12">
    <cfRule type="containsText" dxfId="3" priority="157" operator="containsText" text="BAN">
      <formula>NOT(ISERROR(SEARCH(("BAN"),(E12))))</formula>
    </cfRule>
  </conditionalFormatting>
  <conditionalFormatting sqref="E12">
    <cfRule type="containsText" dxfId="1" priority="158" operator="containsText" text="[BSH]">
      <formula>NOT(ISERROR(SEARCH(("[BSH]"),(E12))))</formula>
    </cfRule>
  </conditionalFormatting>
  <conditionalFormatting sqref="E12">
    <cfRule type="containsText" dxfId="1" priority="159" operator="containsText" text="[EH]">
      <formula>NOT(ISERROR(SEARCH(("[EH]"),(E12))))</formula>
    </cfRule>
  </conditionalFormatting>
  <conditionalFormatting sqref="E12">
    <cfRule type="containsText" dxfId="1" priority="160" operator="containsText" text="[RUM]">
      <formula>NOT(ISERROR(SEARCH(("[RUM]"),(E12))))</formula>
    </cfRule>
  </conditionalFormatting>
  <conditionalFormatting sqref="E12">
    <cfRule type="containsText" dxfId="3" priority="161" operator="containsText" text="[ECO]">
      <formula>NOT(ISERROR(SEARCH(("[ECO]"),(E12))))</formula>
    </cfRule>
  </conditionalFormatting>
  <conditionalFormatting sqref="E12">
    <cfRule type="containsText" dxfId="1" priority="162" operator="containsText" text="[MAH]">
      <formula>NOT(ISERROR(SEARCH(("[MAH]"),(E12))))</formula>
    </cfRule>
  </conditionalFormatting>
  <conditionalFormatting sqref="E12">
    <cfRule type="containsText" dxfId="1" priority="163" operator="containsText" text="[DD]">
      <formula>NOT(ISERROR(SEARCH(("[DD]"),(E12))))</formula>
    </cfRule>
  </conditionalFormatting>
  <conditionalFormatting sqref="E12">
    <cfRule type="containsText" dxfId="1" priority="164" operator="containsText" text="[JI]">
      <formula>NOT(ISERROR(SEARCH(("[JI]"),(E12))))</formula>
    </cfRule>
  </conditionalFormatting>
  <conditionalFormatting sqref="E12">
    <cfRule type="containsText" dxfId="1" priority="165" operator="containsText" text="[AIM]">
      <formula>NOT(ISERROR(SEARCH(("[AIM]"),(E12))))</formula>
    </cfRule>
  </conditionalFormatting>
  <conditionalFormatting sqref="D12">
    <cfRule type="containsText" dxfId="3" priority="166" operator="containsText" text="ENG">
      <formula>NOT(ISERROR(SEARCH(("ENG"),(D12))))</formula>
    </cfRule>
  </conditionalFormatting>
  <conditionalFormatting sqref="D12">
    <cfRule type="containsText" dxfId="1" priority="167" operator="containsText" text="[MAR]">
      <formula>NOT(ISERROR(SEARCH(("[MAR]"),(D12))))</formula>
    </cfRule>
  </conditionalFormatting>
  <conditionalFormatting sqref="D12">
    <cfRule type="containsText" dxfId="1" priority="168" operator="containsText" text="[SKC]">
      <formula>NOT(ISERROR(SEARCH(("[SKC]"),(D12))))</formula>
    </cfRule>
  </conditionalFormatting>
  <conditionalFormatting sqref="D12">
    <cfRule type="containsText" dxfId="1" priority="169" operator="containsText" text="CHE-1262">
      <formula>NOT(ISERROR(SEARCH(("CHE-1262"),(D12))))</formula>
    </cfRule>
  </conditionalFormatting>
  <conditionalFormatting sqref="D12">
    <cfRule type="containsText" dxfId="1" priority="170" operator="containsText" text="[NIM]">
      <formula>NOT(ISERROR(SEARCH(("[NIM]"),(D12))))</formula>
    </cfRule>
  </conditionalFormatting>
  <conditionalFormatting sqref="D12">
    <cfRule type="containsText" dxfId="1" priority="171" operator="containsText" text="[GR]">
      <formula>NOT(ISERROR(SEARCH(("[GR]"),(D12))))</formula>
    </cfRule>
  </conditionalFormatting>
  <conditionalFormatting sqref="D12">
    <cfRule type="containsText" dxfId="3" priority="172" operator="containsText" text="BAN">
      <formula>NOT(ISERROR(SEARCH(("BAN"),(D12))))</formula>
    </cfRule>
  </conditionalFormatting>
  <conditionalFormatting sqref="D12">
    <cfRule type="containsText" dxfId="1" priority="173" operator="containsText" text="[BSH]">
      <formula>NOT(ISERROR(SEARCH(("[BSH]"),(D12))))</formula>
    </cfRule>
  </conditionalFormatting>
  <conditionalFormatting sqref="D12">
    <cfRule type="containsText" dxfId="1" priority="174" operator="containsText" text="[EH]">
      <formula>NOT(ISERROR(SEARCH(("[EH]"),(D12))))</formula>
    </cfRule>
  </conditionalFormatting>
  <conditionalFormatting sqref="D12">
    <cfRule type="containsText" dxfId="1" priority="175" operator="containsText" text="[RUM]">
      <formula>NOT(ISERROR(SEARCH(("[RUM]"),(D12))))</formula>
    </cfRule>
  </conditionalFormatting>
  <conditionalFormatting sqref="D12">
    <cfRule type="containsText" dxfId="3" priority="176" operator="containsText" text="[ECO]">
      <formula>NOT(ISERROR(SEARCH(("[ECO]"),(D12))))</formula>
    </cfRule>
  </conditionalFormatting>
  <conditionalFormatting sqref="D12">
    <cfRule type="containsText" dxfId="1" priority="177" operator="containsText" text="[MAH]">
      <formula>NOT(ISERROR(SEARCH(("[MAH]"),(D12))))</formula>
    </cfRule>
  </conditionalFormatting>
  <conditionalFormatting sqref="D12">
    <cfRule type="containsText" dxfId="1" priority="178" operator="containsText" text="[DD]">
      <formula>NOT(ISERROR(SEARCH(("[DD]"),(D12))))</formula>
    </cfRule>
  </conditionalFormatting>
  <conditionalFormatting sqref="D12">
    <cfRule type="containsText" dxfId="1" priority="179" operator="containsText" text="[JI]">
      <formula>NOT(ISERROR(SEARCH(("[JI]"),(D12))))</formula>
    </cfRule>
  </conditionalFormatting>
  <conditionalFormatting sqref="D12">
    <cfRule type="containsText" dxfId="1" priority="180" operator="containsText" text="[IFF]">
      <formula>NOT(ISERROR(SEARCH(("[IFF]"),(D12))))</formula>
    </cfRule>
  </conditionalFormatting>
  <conditionalFormatting sqref="D12">
    <cfRule type="containsText" dxfId="1" priority="181" operator="containsText" text="[NEW1]">
      <formula>NOT(ISERROR(SEARCH(("[NEW1]"),(D12))))</formula>
    </cfRule>
  </conditionalFormatting>
  <conditionalFormatting sqref="D12">
    <cfRule type="containsText" dxfId="1" priority="182" operator="containsText" text="[AIM]">
      <formula>NOT(ISERROR(SEARCH(("[AIM]"),(D12))))</formula>
    </cfRule>
  </conditionalFormatting>
  <conditionalFormatting sqref="D12">
    <cfRule type="containsText" dxfId="1" priority="183" operator="containsText" text="[MAH]">
      <formula>NOT(ISERROR(SEARCH(("[MAH]"),(D12))))</formula>
    </cfRule>
  </conditionalFormatting>
  <conditionalFormatting sqref="D46">
    <cfRule type="containsText" dxfId="1" priority="184" operator="containsText" text="CHE-1262">
      <formula>NOT(ISERROR(SEARCH(("CHE-1262"),(D46))))</formula>
    </cfRule>
  </conditionalFormatting>
  <conditionalFormatting sqref="D46">
    <cfRule type="containsText" dxfId="3" priority="185" operator="containsText" text="ENG">
      <formula>NOT(ISERROR(SEARCH(("ENG"),(D46))))</formula>
    </cfRule>
  </conditionalFormatting>
  <conditionalFormatting sqref="D46">
    <cfRule type="containsText" dxfId="1" priority="186" operator="containsText" text="[NEW1]">
      <formula>NOT(ISERROR(SEARCH(("[NEW1]"),(D46))))</formula>
    </cfRule>
  </conditionalFormatting>
  <conditionalFormatting sqref="H29">
    <cfRule type="containsText" dxfId="3" priority="187" operator="containsText" text="ENG">
      <formula>NOT(ISERROR(SEARCH(("ENG"),(H29))))</formula>
    </cfRule>
  </conditionalFormatting>
  <conditionalFormatting sqref="H29">
    <cfRule type="containsText" dxfId="1" priority="188" operator="containsText" text="[MAR]">
      <formula>NOT(ISERROR(SEARCH(("[MAR]"),(H29))))</formula>
    </cfRule>
  </conditionalFormatting>
  <conditionalFormatting sqref="H29">
    <cfRule type="containsText" dxfId="1" priority="189" operator="containsText" text="[SKC]">
      <formula>NOT(ISERROR(SEARCH(("[SKC]"),(H29))))</formula>
    </cfRule>
  </conditionalFormatting>
  <conditionalFormatting sqref="H29">
    <cfRule type="containsText" dxfId="1" priority="190" operator="containsText" text="CHE-1262">
      <formula>NOT(ISERROR(SEARCH(("CHE-1262"),(H29))))</formula>
    </cfRule>
  </conditionalFormatting>
  <conditionalFormatting sqref="H29">
    <cfRule type="containsText" dxfId="1" priority="191" operator="containsText" text="[NIM]">
      <formula>NOT(ISERROR(SEARCH(("[NIM]"),(H29))))</formula>
    </cfRule>
  </conditionalFormatting>
  <conditionalFormatting sqref="H29">
    <cfRule type="containsText" dxfId="1" priority="192" operator="containsText" text="[GR]">
      <formula>NOT(ISERROR(SEARCH(("[GR]"),(H29))))</formula>
    </cfRule>
  </conditionalFormatting>
  <conditionalFormatting sqref="H29">
    <cfRule type="containsText" dxfId="3" priority="193" operator="containsText" text="BAN">
      <formula>NOT(ISERROR(SEARCH(("BAN"),(H29))))</formula>
    </cfRule>
  </conditionalFormatting>
  <conditionalFormatting sqref="H29">
    <cfRule type="containsText" dxfId="1" priority="194" operator="containsText" text="[BSH]">
      <formula>NOT(ISERROR(SEARCH(("[BSH]"),(H29))))</formula>
    </cfRule>
  </conditionalFormatting>
  <conditionalFormatting sqref="H29">
    <cfRule type="containsText" dxfId="1" priority="195" operator="containsText" text="[EH]">
      <formula>NOT(ISERROR(SEARCH(("[EH]"),(H29))))</formula>
    </cfRule>
  </conditionalFormatting>
  <conditionalFormatting sqref="H29">
    <cfRule type="containsText" dxfId="1" priority="196" operator="containsText" text="[RUM]">
      <formula>NOT(ISERROR(SEARCH(("[RUM]"),(H29))))</formula>
    </cfRule>
  </conditionalFormatting>
  <conditionalFormatting sqref="H29">
    <cfRule type="containsText" dxfId="3" priority="197" operator="containsText" text="[ECO]">
      <formula>NOT(ISERROR(SEARCH(("[ECO]"),(H29))))</formula>
    </cfRule>
  </conditionalFormatting>
  <conditionalFormatting sqref="H29">
    <cfRule type="containsText" dxfId="1" priority="198" operator="containsText" text="[MAH]">
      <formula>NOT(ISERROR(SEARCH(("[MAH]"),(H29))))</formula>
    </cfRule>
  </conditionalFormatting>
  <conditionalFormatting sqref="H29">
    <cfRule type="containsText" dxfId="1" priority="199" operator="containsText" text="[DD]">
      <formula>NOT(ISERROR(SEARCH(("[DD]"),(H29))))</formula>
    </cfRule>
  </conditionalFormatting>
  <conditionalFormatting sqref="H29">
    <cfRule type="containsText" dxfId="1" priority="200" operator="containsText" text="[JI]">
      <formula>NOT(ISERROR(SEARCH(("[JI]"),(H29))))</formula>
    </cfRule>
  </conditionalFormatting>
  <conditionalFormatting sqref="H29">
    <cfRule type="containsText" dxfId="1" priority="201" operator="containsText" text="[KIM]">
      <formula>NOT(ISERROR(SEARCH(("[KIM]"),(H29))))</formula>
    </cfRule>
  </conditionalFormatting>
  <conditionalFormatting sqref="H29">
    <cfRule type="containsText" dxfId="1" priority="202" operator="containsText" text="[AU]">
      <formula>NOT(ISERROR(SEARCH(("[AU]"),(H29))))</formula>
    </cfRule>
  </conditionalFormatting>
  <conditionalFormatting sqref="H29">
    <cfRule type="containsText" dxfId="1" priority="203" operator="containsText" text="[IFF]">
      <formula>NOT(ISERROR(SEARCH(("[IFF]"),(H29))))</formula>
    </cfRule>
  </conditionalFormatting>
  <conditionalFormatting sqref="H29">
    <cfRule type="containsText" dxfId="1" priority="204" operator="containsText" text="[AT]">
      <formula>NOT(ISERROR(SEARCH(("[AT]"),(H29))))</formula>
    </cfRule>
  </conditionalFormatting>
  <conditionalFormatting sqref="H29">
    <cfRule type="containsText" dxfId="1" priority="205" operator="containsText" text="[MKS]">
      <formula>NOT(ISERROR(SEARCH(("[MKS]"),(H29))))</formula>
    </cfRule>
  </conditionalFormatting>
  <conditionalFormatting sqref="H29">
    <cfRule type="containsText" dxfId="1" priority="206" operator="containsText" text="[DMA]">
      <formula>NOT(ISERROR(SEARCH(("[DMA]"),(H29))))</formula>
    </cfRule>
  </conditionalFormatting>
  <conditionalFormatting sqref="H29">
    <cfRule type="containsText" dxfId="1" priority="207" operator="containsText" text="[NIS]">
      <formula>NOT(ISERROR(SEARCH(("[NIS]"),(H29))))</formula>
    </cfRule>
  </conditionalFormatting>
  <conditionalFormatting sqref="H29">
    <cfRule type="containsText" dxfId="1" priority="208" operator="containsText" text="[AIM]">
      <formula>NOT(ISERROR(SEARCH(("[AIM]"),(H29))))</formula>
    </cfRule>
  </conditionalFormatting>
  <conditionalFormatting sqref="H29">
    <cfRule type="containsText" dxfId="1" priority="209" operator="containsText" text="[JC]">
      <formula>NOT(ISERROR(SEARCH(("[JC]"),(H29))))</formula>
    </cfRule>
  </conditionalFormatting>
  <conditionalFormatting sqref="H29">
    <cfRule type="containsText" dxfId="1" priority="210" operator="containsText" text="[PRC]">
      <formula>NOT(ISERROR(SEARCH(("[PRC]"),(H29))))</formula>
    </cfRule>
  </conditionalFormatting>
  <conditionalFormatting sqref="H42">
    <cfRule type="containsText" dxfId="0" priority="211" operator="containsText" text="ENG">
      <formula>NOT(ISERROR(SEARCH(("ENG"),(H42))))</formula>
    </cfRule>
  </conditionalFormatting>
  <conditionalFormatting sqref="H42">
    <cfRule type="containsText" dxfId="2" priority="212" operator="containsText" text="CHE-1262">
      <formula>NOT(ISERROR(SEARCH(("CHE-1262"),(H42))))</formula>
    </cfRule>
  </conditionalFormatting>
  <conditionalFormatting sqref="H42">
    <cfRule type="containsText" dxfId="3" priority="213" operator="containsText" text="ENG">
      <formula>NOT(ISERROR(SEARCH(("ENG"),(H42))))</formula>
    </cfRule>
  </conditionalFormatting>
  <conditionalFormatting sqref="H42">
    <cfRule type="containsText" dxfId="1" priority="214" operator="containsText" text="[MAR]">
      <formula>NOT(ISERROR(SEARCH(("[MAR]"),(H42))))</formula>
    </cfRule>
  </conditionalFormatting>
  <conditionalFormatting sqref="H42">
    <cfRule type="containsText" dxfId="1" priority="215" operator="containsText" text="[SKC]">
      <formula>NOT(ISERROR(SEARCH(("[SKC]"),(H42))))</formula>
    </cfRule>
  </conditionalFormatting>
  <conditionalFormatting sqref="H42">
    <cfRule type="containsText" dxfId="1" priority="216" operator="containsText" text="CHE-1262">
      <formula>NOT(ISERROR(SEARCH(("CHE-1262"),(H42))))</formula>
    </cfRule>
  </conditionalFormatting>
  <conditionalFormatting sqref="H42">
    <cfRule type="containsText" dxfId="1" priority="217" operator="containsText" text="[NIM]">
      <formula>NOT(ISERROR(SEARCH(("[NIM]"),(H42))))</formula>
    </cfRule>
  </conditionalFormatting>
  <conditionalFormatting sqref="H42">
    <cfRule type="containsText" dxfId="1" priority="218" operator="containsText" text="[GR]">
      <formula>NOT(ISERROR(SEARCH(("[GR]"),(H42))))</formula>
    </cfRule>
  </conditionalFormatting>
  <conditionalFormatting sqref="H42">
    <cfRule type="containsText" dxfId="3" priority="219" operator="containsText" text="BAN">
      <formula>NOT(ISERROR(SEARCH(("BAN"),(H42))))</formula>
    </cfRule>
  </conditionalFormatting>
  <conditionalFormatting sqref="H42">
    <cfRule type="containsText" dxfId="1" priority="220" operator="containsText" text="[BSH]">
      <formula>NOT(ISERROR(SEARCH(("[BSH]"),(H42))))</formula>
    </cfRule>
  </conditionalFormatting>
  <conditionalFormatting sqref="H42">
    <cfRule type="containsText" dxfId="1" priority="221" operator="containsText" text="[EH]">
      <formula>NOT(ISERROR(SEARCH(("[EH]"),(H42))))</formula>
    </cfRule>
  </conditionalFormatting>
  <conditionalFormatting sqref="H42">
    <cfRule type="containsText" dxfId="1" priority="222" operator="containsText" text="[RUM]">
      <formula>NOT(ISERROR(SEARCH(("[RUM]"),(H42))))</formula>
    </cfRule>
  </conditionalFormatting>
  <conditionalFormatting sqref="H42">
    <cfRule type="containsText" dxfId="3" priority="223" operator="containsText" text="[ECO]">
      <formula>NOT(ISERROR(SEARCH(("[ECO]"),(H42))))</formula>
    </cfRule>
  </conditionalFormatting>
  <conditionalFormatting sqref="H42">
    <cfRule type="containsText" dxfId="1" priority="224" operator="containsText" text="[MAH]">
      <formula>NOT(ISERROR(SEARCH(("[MAH]"),(H42))))</formula>
    </cfRule>
  </conditionalFormatting>
  <conditionalFormatting sqref="H42">
    <cfRule type="containsText" dxfId="1" priority="225" operator="containsText" text="[DD]">
      <formula>NOT(ISERROR(SEARCH(("[DD]"),(H42))))</formula>
    </cfRule>
  </conditionalFormatting>
  <conditionalFormatting sqref="H42">
    <cfRule type="containsText" dxfId="1" priority="226" operator="containsText" text="[JI]">
      <formula>NOT(ISERROR(SEARCH(("[JI]"),(H42))))</formula>
    </cfRule>
  </conditionalFormatting>
  <conditionalFormatting sqref="H42">
    <cfRule type="containsText" dxfId="1" priority="227" operator="containsText" text="[NEW1]">
      <formula>NOT(ISERROR(SEARCH(("[NEW1]"),(H42))))</formula>
    </cfRule>
  </conditionalFormatting>
  <conditionalFormatting sqref="H42">
    <cfRule type="containsText" dxfId="1" priority="228" operator="containsText" text="[AIM]">
      <formula>NOT(ISERROR(SEARCH(("[AIM]"),(H42))))</formula>
    </cfRule>
  </conditionalFormatting>
  <conditionalFormatting sqref="D38">
    <cfRule type="containsText" dxfId="3" priority="229" operator="containsText" text="ENG">
      <formula>NOT(ISERROR(SEARCH(("ENG"),(D38))))</formula>
    </cfRule>
  </conditionalFormatting>
  <conditionalFormatting sqref="D38">
    <cfRule type="containsText" dxfId="1" priority="230" operator="containsText" text="[MAR]">
      <formula>NOT(ISERROR(SEARCH(("[MAR]"),(D38))))</formula>
    </cfRule>
  </conditionalFormatting>
  <conditionalFormatting sqref="D38">
    <cfRule type="containsText" dxfId="1" priority="231" operator="containsText" text="[SKC]">
      <formula>NOT(ISERROR(SEARCH(("[SKC]"),(D38))))</formula>
    </cfRule>
  </conditionalFormatting>
  <conditionalFormatting sqref="D38">
    <cfRule type="containsText" dxfId="1" priority="232" operator="containsText" text="CHE-1262">
      <formula>NOT(ISERROR(SEARCH(("CHE-1262"),(D38))))</formula>
    </cfRule>
  </conditionalFormatting>
  <conditionalFormatting sqref="D38">
    <cfRule type="containsText" dxfId="1" priority="233" operator="containsText" text="[NIM]">
      <formula>NOT(ISERROR(SEARCH(("[NIM]"),(D38))))</formula>
    </cfRule>
  </conditionalFormatting>
  <conditionalFormatting sqref="D38">
    <cfRule type="containsText" dxfId="1" priority="234" operator="containsText" text="[GR]">
      <formula>NOT(ISERROR(SEARCH(("[GR]"),(D38))))</formula>
    </cfRule>
  </conditionalFormatting>
  <conditionalFormatting sqref="D38">
    <cfRule type="containsText" dxfId="3" priority="235" operator="containsText" text="BAN">
      <formula>NOT(ISERROR(SEARCH(("BAN"),(D38))))</formula>
    </cfRule>
  </conditionalFormatting>
  <conditionalFormatting sqref="D38">
    <cfRule type="containsText" dxfId="1" priority="236" operator="containsText" text="[BSH]">
      <formula>NOT(ISERROR(SEARCH(("[BSH]"),(D38))))</formula>
    </cfRule>
  </conditionalFormatting>
  <conditionalFormatting sqref="D38">
    <cfRule type="containsText" dxfId="1" priority="237" operator="containsText" text="[EH]">
      <formula>NOT(ISERROR(SEARCH(("[EH]"),(D38))))</formula>
    </cfRule>
  </conditionalFormatting>
  <conditionalFormatting sqref="D38">
    <cfRule type="containsText" dxfId="1" priority="238" operator="containsText" text="[RUM]">
      <formula>NOT(ISERROR(SEARCH(("[RUM]"),(D38))))</formula>
    </cfRule>
  </conditionalFormatting>
  <conditionalFormatting sqref="D38">
    <cfRule type="containsText" dxfId="3" priority="239" operator="containsText" text="[ECO]">
      <formula>NOT(ISERROR(SEARCH(("[ECO]"),(D38))))</formula>
    </cfRule>
  </conditionalFormatting>
  <conditionalFormatting sqref="D38">
    <cfRule type="containsText" dxfId="1" priority="240" operator="containsText" text="[MAH]">
      <formula>NOT(ISERROR(SEARCH(("[MAH]"),(D38))))</formula>
    </cfRule>
  </conditionalFormatting>
  <conditionalFormatting sqref="D38">
    <cfRule type="containsText" dxfId="1" priority="241" operator="containsText" text="[DD]">
      <formula>NOT(ISERROR(SEARCH(("[DD]"),(D38))))</formula>
    </cfRule>
  </conditionalFormatting>
  <conditionalFormatting sqref="D38">
    <cfRule type="containsText" dxfId="1" priority="242" operator="containsText" text="[JI]">
      <formula>NOT(ISERROR(SEARCH(("[JI]"),(D38))))</formula>
    </cfRule>
  </conditionalFormatting>
  <conditionalFormatting sqref="D38">
    <cfRule type="containsText" dxfId="1" priority="243" operator="containsText" text="[NEW1]">
      <formula>NOT(ISERROR(SEARCH(("[NEW1]"),(D38))))</formula>
    </cfRule>
  </conditionalFormatting>
  <conditionalFormatting sqref="D38">
    <cfRule type="containsText" dxfId="1" priority="244" operator="containsText" text="[AIM]">
      <formula>NOT(ISERROR(SEARCH(("[AIM]"),(D38))))</formula>
    </cfRule>
  </conditionalFormatting>
  <conditionalFormatting sqref="E39">
    <cfRule type="containsText" dxfId="3" priority="245" operator="containsText" text="ENG">
      <formula>NOT(ISERROR(SEARCH(("ENG"),(E39))))</formula>
    </cfRule>
  </conditionalFormatting>
  <conditionalFormatting sqref="E39">
    <cfRule type="containsText" dxfId="1" priority="246" operator="containsText" text="[MAR]">
      <formula>NOT(ISERROR(SEARCH(("[MAR]"),(E39))))</formula>
    </cfRule>
  </conditionalFormatting>
  <conditionalFormatting sqref="E39">
    <cfRule type="containsText" dxfId="1" priority="247" operator="containsText" text="[SKC]">
      <formula>NOT(ISERROR(SEARCH(("[SKC]"),(E39))))</formula>
    </cfRule>
  </conditionalFormatting>
  <conditionalFormatting sqref="E39">
    <cfRule type="containsText" dxfId="1" priority="248" operator="containsText" text="CHE-1262">
      <formula>NOT(ISERROR(SEARCH(("CHE-1262"),(E39))))</formula>
    </cfRule>
  </conditionalFormatting>
  <conditionalFormatting sqref="E39">
    <cfRule type="containsText" dxfId="1" priority="249" operator="containsText" text="[NIM]">
      <formula>NOT(ISERROR(SEARCH(("[NIM]"),(E39))))</formula>
    </cfRule>
  </conditionalFormatting>
  <conditionalFormatting sqref="E39">
    <cfRule type="containsText" dxfId="2" priority="250" operator="containsText" text="[GR]">
      <formula>NOT(ISERROR(SEARCH(("[GR]"),(E39))))</formula>
    </cfRule>
  </conditionalFormatting>
  <conditionalFormatting sqref="E39">
    <cfRule type="containsText" dxfId="3" priority="251" operator="containsText" text="BAN">
      <formula>NOT(ISERROR(SEARCH(("BAN"),(E39))))</formula>
    </cfRule>
  </conditionalFormatting>
  <conditionalFormatting sqref="E39">
    <cfRule type="containsText" dxfId="1" priority="252" operator="containsText" text="[BSH]">
      <formula>NOT(ISERROR(SEARCH(("[BSH]"),(E39))))</formula>
    </cfRule>
  </conditionalFormatting>
  <conditionalFormatting sqref="E39">
    <cfRule type="containsText" dxfId="1" priority="253" operator="containsText" text="[EH]">
      <formula>NOT(ISERROR(SEARCH(("[EH]"),(E39))))</formula>
    </cfRule>
  </conditionalFormatting>
  <conditionalFormatting sqref="E39">
    <cfRule type="containsText" dxfId="1" priority="254" operator="containsText" text="[RUM]">
      <formula>NOT(ISERROR(SEARCH(("[RUM]"),(E39))))</formula>
    </cfRule>
  </conditionalFormatting>
  <conditionalFormatting sqref="E39">
    <cfRule type="containsText" dxfId="3" priority="255" operator="containsText" text="[ECO]">
      <formula>NOT(ISERROR(SEARCH(("[ECO]"),(E39))))</formula>
    </cfRule>
  </conditionalFormatting>
  <conditionalFormatting sqref="E39">
    <cfRule type="containsText" dxfId="1" priority="256" operator="containsText" text="[MAH]">
      <formula>NOT(ISERROR(SEARCH(("[MAH]"),(E39))))</formula>
    </cfRule>
  </conditionalFormatting>
  <conditionalFormatting sqref="E39">
    <cfRule type="containsText" dxfId="1" priority="257" operator="containsText" text="[DD]">
      <formula>NOT(ISERROR(SEARCH(("[DD]"),(E39))))</formula>
    </cfRule>
  </conditionalFormatting>
  <conditionalFormatting sqref="E39">
    <cfRule type="containsText" dxfId="1" priority="258" operator="containsText" text="[JI]">
      <formula>NOT(ISERROR(SEARCH(("[JI]"),(E39))))</formula>
    </cfRule>
  </conditionalFormatting>
  <conditionalFormatting sqref="E39">
    <cfRule type="containsText" dxfId="1" priority="259" operator="containsText" text="[AIM]">
      <formula>NOT(ISERROR(SEARCH(("[AIM]"),(E39))))</formula>
    </cfRule>
  </conditionalFormatting>
  <conditionalFormatting sqref="D11">
    <cfRule type="containsText" dxfId="3" priority="260" operator="containsText" text="ENG">
      <formula>NOT(ISERROR(SEARCH(("ENG"),(D11))))</formula>
    </cfRule>
  </conditionalFormatting>
  <conditionalFormatting sqref="D11">
    <cfRule type="containsText" dxfId="1" priority="261" operator="containsText" text="[MAR]">
      <formula>NOT(ISERROR(SEARCH(("[MAR]"),(D11))))</formula>
    </cfRule>
  </conditionalFormatting>
  <conditionalFormatting sqref="D11">
    <cfRule type="containsText" dxfId="1" priority="262" operator="containsText" text="[SKC]">
      <formula>NOT(ISERROR(SEARCH(("[SKC]"),(D11))))</formula>
    </cfRule>
  </conditionalFormatting>
  <conditionalFormatting sqref="D11">
    <cfRule type="containsText" dxfId="1" priority="263" operator="containsText" text="CHE-1262">
      <formula>NOT(ISERROR(SEARCH(("CHE-1262"),(D11))))</formula>
    </cfRule>
  </conditionalFormatting>
  <conditionalFormatting sqref="D11">
    <cfRule type="containsText" dxfId="1" priority="264" operator="containsText" text="[NIM]">
      <formula>NOT(ISERROR(SEARCH(("[NIM]"),(D11))))</formula>
    </cfRule>
  </conditionalFormatting>
  <conditionalFormatting sqref="D11">
    <cfRule type="containsText" dxfId="2" priority="265" operator="containsText" text="[GR]">
      <formula>NOT(ISERROR(SEARCH(("[GR]"),(D11))))</formula>
    </cfRule>
  </conditionalFormatting>
  <conditionalFormatting sqref="D11">
    <cfRule type="containsText" dxfId="3" priority="266" operator="containsText" text="BAN">
      <formula>NOT(ISERROR(SEARCH(("BAN"),(D11))))</formula>
    </cfRule>
  </conditionalFormatting>
  <conditionalFormatting sqref="D11">
    <cfRule type="containsText" dxfId="1" priority="267" operator="containsText" text="[BSH]">
      <formula>NOT(ISERROR(SEARCH(("[BSH]"),(D11))))</formula>
    </cfRule>
  </conditionalFormatting>
  <conditionalFormatting sqref="D11">
    <cfRule type="containsText" dxfId="1" priority="268" operator="containsText" text="[EH]">
      <formula>NOT(ISERROR(SEARCH(("[EH]"),(D11))))</formula>
    </cfRule>
  </conditionalFormatting>
  <conditionalFormatting sqref="D11">
    <cfRule type="containsText" dxfId="1" priority="269" operator="containsText" text="[RUM]">
      <formula>NOT(ISERROR(SEARCH(("[RUM]"),(D11))))</formula>
    </cfRule>
  </conditionalFormatting>
  <conditionalFormatting sqref="D11">
    <cfRule type="containsText" dxfId="3" priority="270" operator="containsText" text="[ECO]">
      <formula>NOT(ISERROR(SEARCH(("[ECO]"),(D11))))</formula>
    </cfRule>
  </conditionalFormatting>
  <conditionalFormatting sqref="D11">
    <cfRule type="containsText" dxfId="1" priority="271" operator="containsText" text="[MAH]">
      <formula>NOT(ISERROR(SEARCH(("[MAH]"),(D11))))</formula>
    </cfRule>
  </conditionalFormatting>
  <conditionalFormatting sqref="D11">
    <cfRule type="containsText" dxfId="1" priority="272" operator="containsText" text="[DD]">
      <formula>NOT(ISERROR(SEARCH(("[DD]"),(D11))))</formula>
    </cfRule>
  </conditionalFormatting>
  <conditionalFormatting sqref="D11">
    <cfRule type="containsText" dxfId="1" priority="273" operator="containsText" text="[JI]">
      <formula>NOT(ISERROR(SEARCH(("[JI]"),(D11))))</formula>
    </cfRule>
  </conditionalFormatting>
  <conditionalFormatting sqref="D11">
    <cfRule type="containsText" dxfId="1" priority="274" operator="containsText" text="[AIM]">
      <formula>NOT(ISERROR(SEARCH(("[AIM]"),(D11))))</formula>
    </cfRule>
  </conditionalFormatting>
  <conditionalFormatting sqref="E6">
    <cfRule type="containsText" dxfId="3" priority="275" operator="containsText" text="ENG">
      <formula>NOT(ISERROR(SEARCH(("ENG"),(E6))))</formula>
    </cfRule>
  </conditionalFormatting>
  <conditionalFormatting sqref="E6">
    <cfRule type="containsText" dxfId="1" priority="276" operator="containsText" text="[MAR]">
      <formula>NOT(ISERROR(SEARCH(("[MAR]"),(E6))))</formula>
    </cfRule>
  </conditionalFormatting>
  <conditionalFormatting sqref="E6">
    <cfRule type="containsText" dxfId="1" priority="277" operator="containsText" text="[SKC]">
      <formula>NOT(ISERROR(SEARCH(("[SKC]"),(E6))))</formula>
    </cfRule>
  </conditionalFormatting>
  <conditionalFormatting sqref="E6">
    <cfRule type="containsText" dxfId="1" priority="278" operator="containsText" text="CHE-1262">
      <formula>NOT(ISERROR(SEARCH(("CHE-1262"),(E6))))</formula>
    </cfRule>
  </conditionalFormatting>
  <conditionalFormatting sqref="E6">
    <cfRule type="containsText" dxfId="1" priority="279" operator="containsText" text="[NIM]">
      <formula>NOT(ISERROR(SEARCH(("[NIM]"),(E6))))</formula>
    </cfRule>
  </conditionalFormatting>
  <conditionalFormatting sqref="E6">
    <cfRule type="containsText" dxfId="2" priority="280" operator="containsText" text="[GR]">
      <formula>NOT(ISERROR(SEARCH(("[GR]"),(E6))))</formula>
    </cfRule>
  </conditionalFormatting>
  <conditionalFormatting sqref="E6">
    <cfRule type="containsText" dxfId="3" priority="281" operator="containsText" text="BAN">
      <formula>NOT(ISERROR(SEARCH(("BAN"),(E6))))</formula>
    </cfRule>
  </conditionalFormatting>
  <conditionalFormatting sqref="E6">
    <cfRule type="containsText" dxfId="1" priority="282" operator="containsText" text="[BSH]">
      <formula>NOT(ISERROR(SEARCH(("[BSH]"),(E6))))</formula>
    </cfRule>
  </conditionalFormatting>
  <conditionalFormatting sqref="E6">
    <cfRule type="containsText" dxfId="1" priority="283" operator="containsText" text="[EH]">
      <formula>NOT(ISERROR(SEARCH(("[EH]"),(E6))))</formula>
    </cfRule>
  </conditionalFormatting>
  <conditionalFormatting sqref="E6">
    <cfRule type="containsText" dxfId="1" priority="284" operator="containsText" text="[RUM]">
      <formula>NOT(ISERROR(SEARCH(("[RUM]"),(E6))))</formula>
    </cfRule>
  </conditionalFormatting>
  <conditionalFormatting sqref="E6">
    <cfRule type="containsText" dxfId="3" priority="285" operator="containsText" text="[ECO]">
      <formula>NOT(ISERROR(SEARCH(("[ECO]"),(E6))))</formula>
    </cfRule>
  </conditionalFormatting>
  <conditionalFormatting sqref="E6">
    <cfRule type="containsText" dxfId="1" priority="286" operator="containsText" text="[MAH]">
      <formula>NOT(ISERROR(SEARCH(("[MAH]"),(E6))))</formula>
    </cfRule>
  </conditionalFormatting>
  <conditionalFormatting sqref="E6">
    <cfRule type="containsText" dxfId="1" priority="287" operator="containsText" text="[DD]">
      <formula>NOT(ISERROR(SEARCH(("[DD]"),(E6))))</formula>
    </cfRule>
  </conditionalFormatting>
  <conditionalFormatting sqref="E6">
    <cfRule type="containsText" dxfId="1" priority="288" operator="containsText" text="[JI]">
      <formula>NOT(ISERROR(SEARCH(("[JI]"),(E6))))</formula>
    </cfRule>
  </conditionalFormatting>
  <conditionalFormatting sqref="E6">
    <cfRule type="containsText" dxfId="1" priority="289" operator="containsText" text="[AIM]">
      <formula>NOT(ISERROR(SEARCH(("[AIM]"),(E6))))</formula>
    </cfRule>
  </conditionalFormatting>
  <conditionalFormatting sqref="I6">
    <cfRule type="containsText" dxfId="3" priority="290" operator="containsText" text="ENG">
      <formula>NOT(ISERROR(SEARCH(("ENG"),(I6))))</formula>
    </cfRule>
  </conditionalFormatting>
  <conditionalFormatting sqref="I6">
    <cfRule type="containsText" dxfId="1" priority="291" operator="containsText" text="[MAR]">
      <formula>NOT(ISERROR(SEARCH(("[MAR]"),(I6))))</formula>
    </cfRule>
  </conditionalFormatting>
  <conditionalFormatting sqref="I6">
    <cfRule type="containsText" dxfId="1" priority="292" operator="containsText" text="[SKC]">
      <formula>NOT(ISERROR(SEARCH(("[SKC]"),(I6))))</formula>
    </cfRule>
  </conditionalFormatting>
  <conditionalFormatting sqref="I6">
    <cfRule type="containsText" dxfId="1" priority="293" operator="containsText" text="CHE-1262">
      <formula>NOT(ISERROR(SEARCH(("CHE-1262"),(I6))))</formula>
    </cfRule>
  </conditionalFormatting>
  <conditionalFormatting sqref="I6">
    <cfRule type="containsText" dxfId="1" priority="294" operator="containsText" text="[NIM]">
      <formula>NOT(ISERROR(SEARCH(("[NIM]"),(I6))))</formula>
    </cfRule>
  </conditionalFormatting>
  <conditionalFormatting sqref="I6">
    <cfRule type="containsText" dxfId="1" priority="295" operator="containsText" text="[GR]">
      <formula>NOT(ISERROR(SEARCH(("[GR]"),(I6))))</formula>
    </cfRule>
  </conditionalFormatting>
  <conditionalFormatting sqref="I6">
    <cfRule type="containsText" dxfId="3" priority="296" operator="containsText" text="BAN">
      <formula>NOT(ISERROR(SEARCH(("BAN"),(I6))))</formula>
    </cfRule>
  </conditionalFormatting>
  <conditionalFormatting sqref="I6">
    <cfRule type="containsText" dxfId="1" priority="297" operator="containsText" text="[BSH]">
      <formula>NOT(ISERROR(SEARCH(("[BSH]"),(I6))))</formula>
    </cfRule>
  </conditionalFormatting>
  <conditionalFormatting sqref="I6">
    <cfRule type="containsText" dxfId="1" priority="298" operator="containsText" text="[EH]">
      <formula>NOT(ISERROR(SEARCH(("[EH]"),(I6))))</formula>
    </cfRule>
  </conditionalFormatting>
  <conditionalFormatting sqref="I6">
    <cfRule type="containsText" dxfId="1" priority="299" operator="containsText" text="[RUM]">
      <formula>NOT(ISERROR(SEARCH(("[RUM]"),(I6))))</formula>
    </cfRule>
  </conditionalFormatting>
  <conditionalFormatting sqref="I6">
    <cfRule type="containsText" dxfId="3" priority="300" operator="containsText" text="[ECO]">
      <formula>NOT(ISERROR(SEARCH(("[ECO]"),(I6))))</formula>
    </cfRule>
  </conditionalFormatting>
  <conditionalFormatting sqref="I6">
    <cfRule type="containsText" dxfId="1" priority="301" operator="containsText" text="[MAH]">
      <formula>NOT(ISERROR(SEARCH(("[MAH]"),(I6))))</formula>
    </cfRule>
  </conditionalFormatting>
  <conditionalFormatting sqref="I6">
    <cfRule type="containsText" dxfId="1" priority="302" operator="containsText" text="[DD]">
      <formula>NOT(ISERROR(SEARCH(("[DD]"),(I6))))</formula>
    </cfRule>
  </conditionalFormatting>
  <conditionalFormatting sqref="I6">
    <cfRule type="containsText" dxfId="1" priority="303" operator="containsText" text="[JI]">
      <formula>NOT(ISERROR(SEARCH(("[JI]"),(I6))))</formula>
    </cfRule>
  </conditionalFormatting>
  <conditionalFormatting sqref="I6">
    <cfRule type="containsText" dxfId="1" priority="304" operator="containsText" text="[IFF]">
      <formula>NOT(ISERROR(SEARCH(("[IFF]"),(I6))))</formula>
    </cfRule>
  </conditionalFormatting>
  <conditionalFormatting sqref="I6">
    <cfRule type="containsText" dxfId="1" priority="305" operator="containsText" text="[NEW1]">
      <formula>NOT(ISERROR(SEARCH(("[NEW1]"),(I6))))</formula>
    </cfRule>
  </conditionalFormatting>
  <conditionalFormatting sqref="I6">
    <cfRule type="containsText" dxfId="1" priority="306" operator="containsText" text="[AIM]">
      <formula>NOT(ISERROR(SEARCH(("[AIM]"),(I6))))</formula>
    </cfRule>
  </conditionalFormatting>
  <conditionalFormatting sqref="I6">
    <cfRule type="containsText" dxfId="1" priority="307" operator="containsText" text="[MAH]">
      <formula>NOT(ISERROR(SEARCH(("[MAH]"),(I6))))</formula>
    </cfRule>
  </conditionalFormatting>
  <conditionalFormatting sqref="F33">
    <cfRule type="containsText" dxfId="3" priority="308" operator="containsText" text="ENG">
      <formula>NOT(ISERROR(SEARCH(("ENG"),(F33))))</formula>
    </cfRule>
  </conditionalFormatting>
  <conditionalFormatting sqref="F33">
    <cfRule type="containsText" dxfId="1" priority="309" operator="containsText" text="[MAR]">
      <formula>NOT(ISERROR(SEARCH(("[MAR]"),(F33))))</formula>
    </cfRule>
  </conditionalFormatting>
  <conditionalFormatting sqref="F33">
    <cfRule type="containsText" dxfId="1" priority="310" operator="containsText" text="[SKC]">
      <formula>NOT(ISERROR(SEARCH(("[SKC]"),(F33))))</formula>
    </cfRule>
  </conditionalFormatting>
  <conditionalFormatting sqref="F33">
    <cfRule type="containsText" dxfId="1" priority="311" operator="containsText" text="CHE-1262">
      <formula>NOT(ISERROR(SEARCH(("CHE-1262"),(F33))))</formula>
    </cfRule>
  </conditionalFormatting>
  <conditionalFormatting sqref="F33">
    <cfRule type="containsText" dxfId="1" priority="312" operator="containsText" text="[NIM]">
      <formula>NOT(ISERROR(SEARCH(("[NIM]"),(F33))))</formula>
    </cfRule>
  </conditionalFormatting>
  <conditionalFormatting sqref="F33">
    <cfRule type="containsText" dxfId="1" priority="313" operator="containsText" text="[GR]">
      <formula>NOT(ISERROR(SEARCH(("[GR]"),(F33))))</formula>
    </cfRule>
  </conditionalFormatting>
  <conditionalFormatting sqref="F33">
    <cfRule type="containsText" dxfId="3" priority="314" operator="containsText" text="BAN">
      <formula>NOT(ISERROR(SEARCH(("BAN"),(F33))))</formula>
    </cfRule>
  </conditionalFormatting>
  <conditionalFormatting sqref="F33">
    <cfRule type="containsText" dxfId="1" priority="315" operator="containsText" text="[BSH]">
      <formula>NOT(ISERROR(SEARCH(("[BSH]"),(F33))))</formula>
    </cfRule>
  </conditionalFormatting>
  <conditionalFormatting sqref="F33">
    <cfRule type="containsText" dxfId="1" priority="316" operator="containsText" text="[EH]">
      <formula>NOT(ISERROR(SEARCH(("[EH]"),(F33))))</formula>
    </cfRule>
  </conditionalFormatting>
  <conditionalFormatting sqref="F33">
    <cfRule type="containsText" dxfId="1" priority="317" operator="containsText" text="[RUM]">
      <formula>NOT(ISERROR(SEARCH(("[RUM]"),(F33))))</formula>
    </cfRule>
  </conditionalFormatting>
  <conditionalFormatting sqref="F33">
    <cfRule type="containsText" dxfId="3" priority="318" operator="containsText" text="[ECO]">
      <formula>NOT(ISERROR(SEARCH(("[ECO]"),(F33))))</formula>
    </cfRule>
  </conditionalFormatting>
  <conditionalFormatting sqref="F33">
    <cfRule type="containsText" dxfId="1" priority="319" operator="containsText" text="[MAH]">
      <formula>NOT(ISERROR(SEARCH(("[MAH]"),(F33))))</formula>
    </cfRule>
  </conditionalFormatting>
  <conditionalFormatting sqref="F33">
    <cfRule type="containsText" dxfId="1" priority="320" operator="containsText" text="[DD]">
      <formula>NOT(ISERROR(SEARCH(("[DD]"),(F33))))</formula>
    </cfRule>
  </conditionalFormatting>
  <conditionalFormatting sqref="F33">
    <cfRule type="containsText" dxfId="1" priority="321" operator="containsText" text="[JI]">
      <formula>NOT(ISERROR(SEARCH(("[JI]"),(F33))))</formula>
    </cfRule>
  </conditionalFormatting>
  <conditionalFormatting sqref="F33">
    <cfRule type="containsText" dxfId="1" priority="322" operator="containsText" text="[KIM]">
      <formula>NOT(ISERROR(SEARCH(("[KIM]"),(F33))))</formula>
    </cfRule>
  </conditionalFormatting>
  <conditionalFormatting sqref="F33">
    <cfRule type="containsText" dxfId="1" priority="323" operator="containsText" text="[AU]">
      <formula>NOT(ISERROR(SEARCH(("[AU]"),(F33))))</formula>
    </cfRule>
  </conditionalFormatting>
  <conditionalFormatting sqref="F33">
    <cfRule type="containsText" dxfId="1" priority="324" operator="containsText" text="[IFF]">
      <formula>NOT(ISERROR(SEARCH(("[IFF]"),(F33))))</formula>
    </cfRule>
  </conditionalFormatting>
  <conditionalFormatting sqref="F33">
    <cfRule type="containsText" dxfId="1" priority="325" operator="containsText" text="[AT]">
      <formula>NOT(ISERROR(SEARCH(("[AT]"),(F33))))</formula>
    </cfRule>
  </conditionalFormatting>
  <conditionalFormatting sqref="F33">
    <cfRule type="containsText" dxfId="1" priority="326" operator="containsText" text="[MKS]">
      <formula>NOT(ISERROR(SEARCH(("[MKS]"),(F33))))</formula>
    </cfRule>
  </conditionalFormatting>
  <conditionalFormatting sqref="F33">
    <cfRule type="containsText" dxfId="1" priority="327" operator="containsText" text="[DMA]">
      <formula>NOT(ISERROR(SEARCH(("[DMA]"),(F33))))</formula>
    </cfRule>
  </conditionalFormatting>
  <conditionalFormatting sqref="F33">
    <cfRule type="containsText" dxfId="1" priority="328" operator="containsText" text="[NIS]">
      <formula>NOT(ISERROR(SEARCH(("[NIS]"),(F33))))</formula>
    </cfRule>
  </conditionalFormatting>
  <conditionalFormatting sqref="F33">
    <cfRule type="containsText" dxfId="1" priority="329" operator="containsText" text="[AIM]">
      <formula>NOT(ISERROR(SEARCH(("[AIM]"),(F33))))</formula>
    </cfRule>
  </conditionalFormatting>
  <conditionalFormatting sqref="F33">
    <cfRule type="containsText" dxfId="1" priority="330" operator="containsText" text="[JC]">
      <formula>NOT(ISERROR(SEARCH(("[JC]"),(F33))))</formula>
    </cfRule>
  </conditionalFormatting>
  <conditionalFormatting sqref="F33">
    <cfRule type="containsText" dxfId="1" priority="331" operator="containsText" text="[PRC]">
      <formula>NOT(ISERROR(SEARCH(("[PRC]"),(F33))))</formula>
    </cfRule>
  </conditionalFormatting>
  <conditionalFormatting sqref="F10">
    <cfRule type="containsText" dxfId="3" priority="332" operator="containsText" text="ENG">
      <formula>NOT(ISERROR(SEARCH(("ENG"),(F10))))</formula>
    </cfRule>
  </conditionalFormatting>
  <conditionalFormatting sqref="F10">
    <cfRule type="containsText" dxfId="1" priority="333" operator="containsText" text="[MAR]">
      <formula>NOT(ISERROR(SEARCH(("[MAR]"),(F10))))</formula>
    </cfRule>
  </conditionalFormatting>
  <conditionalFormatting sqref="F10">
    <cfRule type="containsText" dxfId="1" priority="334" operator="containsText" text="[SKC]">
      <formula>NOT(ISERROR(SEARCH(("[SKC]"),(F10))))</formula>
    </cfRule>
  </conditionalFormatting>
  <conditionalFormatting sqref="F10">
    <cfRule type="containsText" dxfId="1" priority="335" operator="containsText" text="CHE-1262">
      <formula>NOT(ISERROR(SEARCH(("CHE-1262"),(F10))))</formula>
    </cfRule>
  </conditionalFormatting>
  <conditionalFormatting sqref="F10">
    <cfRule type="containsText" dxfId="1" priority="336" operator="containsText" text="[NIM]">
      <formula>NOT(ISERROR(SEARCH(("[NIM]"),(F10))))</formula>
    </cfRule>
  </conditionalFormatting>
  <conditionalFormatting sqref="F10">
    <cfRule type="containsText" dxfId="1" priority="337" operator="containsText" text="[GR]">
      <formula>NOT(ISERROR(SEARCH(("[GR]"),(F10))))</formula>
    </cfRule>
  </conditionalFormatting>
  <conditionalFormatting sqref="F10">
    <cfRule type="containsText" dxfId="3" priority="338" operator="containsText" text="BAN">
      <formula>NOT(ISERROR(SEARCH(("BAN"),(F10))))</formula>
    </cfRule>
  </conditionalFormatting>
  <conditionalFormatting sqref="F10">
    <cfRule type="containsText" dxfId="1" priority="339" operator="containsText" text="[BSH]">
      <formula>NOT(ISERROR(SEARCH(("[BSH]"),(F10))))</formula>
    </cfRule>
  </conditionalFormatting>
  <conditionalFormatting sqref="F10">
    <cfRule type="containsText" dxfId="1" priority="340" operator="containsText" text="[EH]">
      <formula>NOT(ISERROR(SEARCH(("[EH]"),(F10))))</formula>
    </cfRule>
  </conditionalFormatting>
  <conditionalFormatting sqref="F10">
    <cfRule type="containsText" dxfId="1" priority="341" operator="containsText" text="[RUM]">
      <formula>NOT(ISERROR(SEARCH(("[RUM]"),(F10))))</formula>
    </cfRule>
  </conditionalFormatting>
  <conditionalFormatting sqref="F10">
    <cfRule type="containsText" dxfId="3" priority="342" operator="containsText" text="[ECO]">
      <formula>NOT(ISERROR(SEARCH(("[ECO]"),(F10))))</formula>
    </cfRule>
  </conditionalFormatting>
  <conditionalFormatting sqref="F10">
    <cfRule type="containsText" dxfId="1" priority="343" operator="containsText" text="[MAH]">
      <formula>NOT(ISERROR(SEARCH(("[MAH]"),(F10))))</formula>
    </cfRule>
  </conditionalFormatting>
  <conditionalFormatting sqref="F10">
    <cfRule type="containsText" dxfId="1" priority="344" operator="containsText" text="[DD]">
      <formula>NOT(ISERROR(SEARCH(("[DD]"),(F10))))</formula>
    </cfRule>
  </conditionalFormatting>
  <conditionalFormatting sqref="F10">
    <cfRule type="containsText" dxfId="1" priority="345" operator="containsText" text="[JI]">
      <formula>NOT(ISERROR(SEARCH(("[JI]"),(F10))))</formula>
    </cfRule>
  </conditionalFormatting>
  <conditionalFormatting sqref="F10">
    <cfRule type="containsText" dxfId="1" priority="346" operator="containsText" text="[NEW1]">
      <formula>NOT(ISERROR(SEARCH(("[NEW1]"),(F10))))</formula>
    </cfRule>
  </conditionalFormatting>
  <conditionalFormatting sqref="F10">
    <cfRule type="containsText" dxfId="1" priority="347" operator="containsText" text="[AIM]">
      <formula>NOT(ISERROR(SEARCH(("[AIM]"),(F10))))</formula>
    </cfRule>
  </conditionalFormatting>
  <conditionalFormatting sqref="D16 F29">
    <cfRule type="containsText" dxfId="3" priority="348" operator="containsText" text="ENG">
      <formula>NOT(ISERROR(SEARCH(("ENG"),(D16))))</formula>
    </cfRule>
  </conditionalFormatting>
  <conditionalFormatting sqref="D16 F29">
    <cfRule type="containsText" dxfId="1" priority="349" operator="containsText" text="CHE-1262">
      <formula>NOT(ISERROR(SEARCH(("CHE-1262"),(D16))))</formula>
    </cfRule>
  </conditionalFormatting>
  <conditionalFormatting sqref="F29">
    <cfRule type="containsText" dxfId="1" priority="350" operator="containsText" text="[NEW1]">
      <formula>NOT(ISERROR(SEARCH(("[NEW1]"),(F29))))</formula>
    </cfRule>
  </conditionalFormatting>
  <conditionalFormatting sqref="D16 F29">
    <cfRule type="containsText" dxfId="1" priority="351" operator="containsText" text="[MAR]">
      <formula>NOT(ISERROR(SEARCH(("[MAR]"),(D16))))</formula>
    </cfRule>
  </conditionalFormatting>
  <conditionalFormatting sqref="D16 F29">
    <cfRule type="containsText" dxfId="1" priority="352" operator="containsText" text="[SKC]">
      <formula>NOT(ISERROR(SEARCH(("[SKC]"),(D16))))</formula>
    </cfRule>
  </conditionalFormatting>
  <conditionalFormatting sqref="D16 F29">
    <cfRule type="containsText" dxfId="1" priority="353" operator="containsText" text="[NIM]">
      <formula>NOT(ISERROR(SEARCH(("[NIM]"),(D16))))</formula>
    </cfRule>
  </conditionalFormatting>
  <conditionalFormatting sqref="D16 F29">
    <cfRule type="containsText" dxfId="1" priority="354" operator="containsText" text="[GR]">
      <formula>NOT(ISERROR(SEARCH(("[GR]"),(D16))))</formula>
    </cfRule>
  </conditionalFormatting>
  <conditionalFormatting sqref="D16 F29">
    <cfRule type="containsText" dxfId="3" priority="355" operator="containsText" text="BAN">
      <formula>NOT(ISERROR(SEARCH(("BAN"),(D16))))</formula>
    </cfRule>
  </conditionalFormatting>
  <conditionalFormatting sqref="D16 F29">
    <cfRule type="containsText" dxfId="1" priority="356" operator="containsText" text="[BSH]">
      <formula>NOT(ISERROR(SEARCH(("[BSH]"),(D16))))</formula>
    </cfRule>
  </conditionalFormatting>
  <conditionalFormatting sqref="D16 F29">
    <cfRule type="containsText" dxfId="1" priority="357" operator="containsText" text="[EH]">
      <formula>NOT(ISERROR(SEARCH(("[EH]"),(D16))))</formula>
    </cfRule>
  </conditionalFormatting>
  <conditionalFormatting sqref="D16 F29">
    <cfRule type="containsText" dxfId="1" priority="358" operator="containsText" text="[RUM]">
      <formula>NOT(ISERROR(SEARCH(("[RUM]"),(D16))))</formula>
    </cfRule>
  </conditionalFormatting>
  <conditionalFormatting sqref="D16 F29">
    <cfRule type="containsText" dxfId="3" priority="359" operator="containsText" text="[ECO]">
      <formula>NOT(ISERROR(SEARCH(("[ECO]"),(D16))))</formula>
    </cfRule>
  </conditionalFormatting>
  <conditionalFormatting sqref="D16 F29">
    <cfRule type="containsText" dxfId="1" priority="360" operator="containsText" text="[MAH]">
      <formula>NOT(ISERROR(SEARCH(("[MAH]"),(D16))))</formula>
    </cfRule>
  </conditionalFormatting>
  <conditionalFormatting sqref="D16 F29">
    <cfRule type="containsText" dxfId="1" priority="361" operator="containsText" text="[DD]">
      <formula>NOT(ISERROR(SEARCH(("[DD]"),(D16))))</formula>
    </cfRule>
  </conditionalFormatting>
  <conditionalFormatting sqref="D16 F29">
    <cfRule type="containsText" dxfId="1" priority="362" operator="containsText" text="[JI]">
      <formula>NOT(ISERROR(SEARCH(("[JI]"),(D16))))</formula>
    </cfRule>
  </conditionalFormatting>
  <conditionalFormatting sqref="D16 F29">
    <cfRule type="containsText" dxfId="1" priority="363" operator="containsText" text="[AIM]">
      <formula>NOT(ISERROR(SEARCH(("[AIM]"),(D16))))</formula>
    </cfRule>
  </conditionalFormatting>
  <conditionalFormatting sqref="D31:D32">
    <cfRule type="containsText" dxfId="3" priority="364" operator="containsText" text="ENG">
      <formula>NOT(ISERROR(SEARCH(("ENG"),(D31))))</formula>
    </cfRule>
  </conditionalFormatting>
  <conditionalFormatting sqref="D31:D32">
    <cfRule type="containsText" dxfId="1" priority="365" operator="containsText" text="[MAR]">
      <formula>NOT(ISERROR(SEARCH(("[MAR]"),(D31))))</formula>
    </cfRule>
  </conditionalFormatting>
  <conditionalFormatting sqref="D31:D32">
    <cfRule type="containsText" dxfId="1" priority="366" operator="containsText" text="[SKC]">
      <formula>NOT(ISERROR(SEARCH(("[SKC]"),(D31))))</formula>
    </cfRule>
  </conditionalFormatting>
  <conditionalFormatting sqref="D31:D32">
    <cfRule type="containsText" dxfId="1" priority="367" operator="containsText" text="CHE-1262">
      <formula>NOT(ISERROR(SEARCH(("CHE-1262"),(D31))))</formula>
    </cfRule>
  </conditionalFormatting>
  <conditionalFormatting sqref="D31:D32">
    <cfRule type="containsText" dxfId="1" priority="368" operator="containsText" text="[NIM]">
      <formula>NOT(ISERROR(SEARCH(("[NIM]"),(D31))))</formula>
    </cfRule>
  </conditionalFormatting>
  <conditionalFormatting sqref="D31:D32">
    <cfRule type="containsText" dxfId="2" priority="369" operator="containsText" text="[GR]">
      <formula>NOT(ISERROR(SEARCH(("[GR]"),(D31))))</formula>
    </cfRule>
  </conditionalFormatting>
  <conditionalFormatting sqref="D31:D32">
    <cfRule type="containsText" dxfId="3" priority="370" operator="containsText" text="BAN">
      <formula>NOT(ISERROR(SEARCH(("BAN"),(D31))))</formula>
    </cfRule>
  </conditionalFormatting>
  <conditionalFormatting sqref="D31:D32">
    <cfRule type="containsText" dxfId="1" priority="371" operator="containsText" text="[BSH]">
      <formula>NOT(ISERROR(SEARCH(("[BSH]"),(D31))))</formula>
    </cfRule>
  </conditionalFormatting>
  <conditionalFormatting sqref="D31:D32">
    <cfRule type="containsText" dxfId="1" priority="372" operator="containsText" text="[EH]">
      <formula>NOT(ISERROR(SEARCH(("[EH]"),(D31))))</formula>
    </cfRule>
  </conditionalFormatting>
  <conditionalFormatting sqref="D31:D32">
    <cfRule type="containsText" dxfId="1" priority="373" operator="containsText" text="[RUM]">
      <formula>NOT(ISERROR(SEARCH(("[RUM]"),(D31))))</formula>
    </cfRule>
  </conditionalFormatting>
  <conditionalFormatting sqref="D31:D32">
    <cfRule type="containsText" dxfId="3" priority="374" operator="containsText" text="[ECO]">
      <formula>NOT(ISERROR(SEARCH(("[ECO]"),(D31))))</formula>
    </cfRule>
  </conditionalFormatting>
  <conditionalFormatting sqref="D31:D32">
    <cfRule type="containsText" dxfId="1" priority="375" operator="containsText" text="[MAH]">
      <formula>NOT(ISERROR(SEARCH(("[MAH]"),(D31))))</formula>
    </cfRule>
  </conditionalFormatting>
  <conditionalFormatting sqref="D31:D32">
    <cfRule type="containsText" dxfId="1" priority="376" operator="containsText" text="[DD]">
      <formula>NOT(ISERROR(SEARCH(("[DD]"),(D31))))</formula>
    </cfRule>
  </conditionalFormatting>
  <conditionalFormatting sqref="D31:D32">
    <cfRule type="containsText" dxfId="1" priority="377" operator="containsText" text="[JI]">
      <formula>NOT(ISERROR(SEARCH(("[JI]"),(D31))))</formula>
    </cfRule>
  </conditionalFormatting>
  <conditionalFormatting sqref="D16 D31:D32">
    <cfRule type="containsText" dxfId="1" priority="378" operator="containsText" text="[AU]">
      <formula>NOT(ISERROR(SEARCH(("[AU]"),(D16))))</formula>
    </cfRule>
  </conditionalFormatting>
  <conditionalFormatting sqref="D31:D32">
    <cfRule type="containsText" dxfId="4" priority="379" operator="containsText" text="[NEW1]">
      <formula>NOT(ISERROR(SEARCH(("[NEW1]"),(D31))))</formula>
    </cfRule>
  </conditionalFormatting>
  <conditionalFormatting sqref="D16 D31:D32">
    <cfRule type="containsText" dxfId="1" priority="380" operator="containsText" text="[NIS]">
      <formula>NOT(ISERROR(SEARCH(("[NIS]"),(D16))))</formula>
    </cfRule>
  </conditionalFormatting>
  <conditionalFormatting sqref="D31:D32">
    <cfRule type="containsText" dxfId="1" priority="381" operator="containsText" text="[AIM]">
      <formula>NOT(ISERROR(SEARCH(("[AIM]"),(D31))))</formula>
    </cfRule>
  </conditionalFormatting>
  <conditionalFormatting sqref="D19">
    <cfRule type="containsText" dxfId="3" priority="382" operator="containsText" text="ENG">
      <formula>NOT(ISERROR(SEARCH(("ENG"),(D19))))</formula>
    </cfRule>
  </conditionalFormatting>
  <conditionalFormatting sqref="D19">
    <cfRule type="containsText" dxfId="1" priority="383" operator="containsText" text="[MAR]">
      <formula>NOT(ISERROR(SEARCH(("[MAR]"),(D19))))</formula>
    </cfRule>
  </conditionalFormatting>
  <conditionalFormatting sqref="D19">
    <cfRule type="containsText" dxfId="1" priority="384" operator="containsText" text="[SKC]">
      <formula>NOT(ISERROR(SEARCH(("[SKC]"),(D19))))</formula>
    </cfRule>
  </conditionalFormatting>
  <conditionalFormatting sqref="D19">
    <cfRule type="containsText" dxfId="1" priority="385" operator="containsText" text="CHE-1262">
      <formula>NOT(ISERROR(SEARCH(("CHE-1262"),(D19))))</formula>
    </cfRule>
  </conditionalFormatting>
  <conditionalFormatting sqref="D19">
    <cfRule type="containsText" dxfId="1" priority="386" operator="containsText" text="[NIM]">
      <formula>NOT(ISERROR(SEARCH(("[NIM]"),(D19))))</formula>
    </cfRule>
  </conditionalFormatting>
  <conditionalFormatting sqref="D19">
    <cfRule type="containsText" dxfId="1" priority="387" operator="containsText" text="[GR]">
      <formula>NOT(ISERROR(SEARCH(("[GR]"),(D19))))</formula>
    </cfRule>
  </conditionalFormatting>
  <conditionalFormatting sqref="D19">
    <cfRule type="containsText" dxfId="3" priority="388" operator="containsText" text="BAN">
      <formula>NOT(ISERROR(SEARCH(("BAN"),(D19))))</formula>
    </cfRule>
  </conditionalFormatting>
  <conditionalFormatting sqref="D19">
    <cfRule type="containsText" dxfId="1" priority="389" operator="containsText" text="[BSH]">
      <formula>NOT(ISERROR(SEARCH(("[BSH]"),(D19))))</formula>
    </cfRule>
  </conditionalFormatting>
  <conditionalFormatting sqref="D19">
    <cfRule type="containsText" dxfId="1" priority="390" operator="containsText" text="[EH]">
      <formula>NOT(ISERROR(SEARCH(("[EH]"),(D19))))</formula>
    </cfRule>
  </conditionalFormatting>
  <conditionalFormatting sqref="D19">
    <cfRule type="containsText" dxfId="1" priority="391" operator="containsText" text="[RUM]">
      <formula>NOT(ISERROR(SEARCH(("[RUM]"),(D19))))</formula>
    </cfRule>
  </conditionalFormatting>
  <conditionalFormatting sqref="D19">
    <cfRule type="containsText" dxfId="3" priority="392" operator="containsText" text="[ECO]">
      <formula>NOT(ISERROR(SEARCH(("[ECO]"),(D19))))</formula>
    </cfRule>
  </conditionalFormatting>
  <conditionalFormatting sqref="D19">
    <cfRule type="containsText" dxfId="1" priority="393" operator="containsText" text="[MAH]">
      <formula>NOT(ISERROR(SEARCH(("[MAH]"),(D19))))</formula>
    </cfRule>
  </conditionalFormatting>
  <conditionalFormatting sqref="D19">
    <cfRule type="containsText" dxfId="1" priority="394" operator="containsText" text="[DD]">
      <formula>NOT(ISERROR(SEARCH(("[DD]"),(D19))))</formula>
    </cfRule>
  </conditionalFormatting>
  <conditionalFormatting sqref="D19">
    <cfRule type="containsText" dxfId="1" priority="395" operator="containsText" text="[JI]">
      <formula>NOT(ISERROR(SEARCH(("[JI]"),(D19))))</formula>
    </cfRule>
  </conditionalFormatting>
  <conditionalFormatting sqref="D19">
    <cfRule type="containsText" dxfId="1" priority="396" operator="containsText" text="[NEW1]">
      <formula>NOT(ISERROR(SEARCH(("[NEW1]"),(D19))))</formula>
    </cfRule>
  </conditionalFormatting>
  <conditionalFormatting sqref="D19">
    <cfRule type="containsText" dxfId="1" priority="397" operator="containsText" text="[AIM]">
      <formula>NOT(ISERROR(SEARCH(("[AIM]"),(D19))))</formula>
    </cfRule>
  </conditionalFormatting>
  <conditionalFormatting sqref="D19">
    <cfRule type="containsText" dxfId="3" priority="398" operator="containsText" text="ENG">
      <formula>NOT(ISERROR(SEARCH(("ENG"),(D19))))</formula>
    </cfRule>
  </conditionalFormatting>
  <conditionalFormatting sqref="D19">
    <cfRule type="containsText" dxfId="1" priority="399" operator="containsText" text="[MAR]">
      <formula>NOT(ISERROR(SEARCH(("[MAR]"),(D19))))</formula>
    </cfRule>
  </conditionalFormatting>
  <conditionalFormatting sqref="D19">
    <cfRule type="containsText" dxfId="1" priority="400" operator="containsText" text="[SKC]">
      <formula>NOT(ISERROR(SEARCH(("[SKC]"),(D19))))</formula>
    </cfRule>
  </conditionalFormatting>
  <conditionalFormatting sqref="D19">
    <cfRule type="containsText" dxfId="1" priority="401" operator="containsText" text="CHE-1262">
      <formula>NOT(ISERROR(SEARCH(("CHE-1262"),(D19))))</formula>
    </cfRule>
  </conditionalFormatting>
  <conditionalFormatting sqref="D19">
    <cfRule type="containsText" dxfId="1" priority="402" operator="containsText" text="[NIM]">
      <formula>NOT(ISERROR(SEARCH(("[NIM]"),(D19))))</formula>
    </cfRule>
  </conditionalFormatting>
  <conditionalFormatting sqref="D19">
    <cfRule type="containsText" dxfId="1" priority="403" operator="containsText" text="[GR]">
      <formula>NOT(ISERROR(SEARCH(("[GR]"),(D19))))</formula>
    </cfRule>
  </conditionalFormatting>
  <conditionalFormatting sqref="D19">
    <cfRule type="containsText" dxfId="3" priority="404" operator="containsText" text="BAN">
      <formula>NOT(ISERROR(SEARCH(("BAN"),(D19))))</formula>
    </cfRule>
  </conditionalFormatting>
  <conditionalFormatting sqref="D19">
    <cfRule type="containsText" dxfId="1" priority="405" operator="containsText" text="[BSH]">
      <formula>NOT(ISERROR(SEARCH(("[BSH]"),(D19))))</formula>
    </cfRule>
  </conditionalFormatting>
  <conditionalFormatting sqref="D19">
    <cfRule type="containsText" dxfId="1" priority="406" operator="containsText" text="[EH]">
      <formula>NOT(ISERROR(SEARCH(("[EH]"),(D19))))</formula>
    </cfRule>
  </conditionalFormatting>
  <conditionalFormatting sqref="D19">
    <cfRule type="containsText" dxfId="1" priority="407" operator="containsText" text="[RUM]">
      <formula>NOT(ISERROR(SEARCH(("[RUM]"),(D19))))</formula>
    </cfRule>
  </conditionalFormatting>
  <conditionalFormatting sqref="D19">
    <cfRule type="containsText" dxfId="3" priority="408" operator="containsText" text="[ECO]">
      <formula>NOT(ISERROR(SEARCH(("[ECO]"),(D19))))</formula>
    </cfRule>
  </conditionalFormatting>
  <conditionalFormatting sqref="D19">
    <cfRule type="containsText" dxfId="1" priority="409" operator="containsText" text="[MAH]">
      <formula>NOT(ISERROR(SEARCH(("[MAH]"),(D19))))</formula>
    </cfRule>
  </conditionalFormatting>
  <conditionalFormatting sqref="D19">
    <cfRule type="containsText" dxfId="1" priority="410" operator="containsText" text="[DD]">
      <formula>NOT(ISERROR(SEARCH(("[DD]"),(D19))))</formula>
    </cfRule>
  </conditionalFormatting>
  <conditionalFormatting sqref="D19">
    <cfRule type="containsText" dxfId="1" priority="411" operator="containsText" text="[JI]">
      <formula>NOT(ISERROR(SEARCH(("[JI]"),(D19))))</formula>
    </cfRule>
  </conditionalFormatting>
  <conditionalFormatting sqref="D16 D19">
    <cfRule type="containsText" dxfId="1" priority="412" operator="containsText" text="[IFF]">
      <formula>NOT(ISERROR(SEARCH(("[IFF]"),(D16))))</formula>
    </cfRule>
  </conditionalFormatting>
  <conditionalFormatting sqref="D19">
    <cfRule type="containsText" dxfId="1" priority="413" operator="containsText" text="[NEW1]">
      <formula>NOT(ISERROR(SEARCH(("[NEW1]"),(D19))))</formula>
    </cfRule>
  </conditionalFormatting>
  <conditionalFormatting sqref="D19">
    <cfRule type="containsText" dxfId="1" priority="414" operator="containsText" text="[AIM]">
      <formula>NOT(ISERROR(SEARCH(("[AIM]"),(D19))))</formula>
    </cfRule>
  </conditionalFormatting>
  <conditionalFormatting sqref="D19">
    <cfRule type="containsText" dxfId="1" priority="415" operator="containsText" text="[MAH]">
      <formula>NOT(ISERROR(SEARCH(("[MAH]"),(D19))))</formula>
    </cfRule>
  </conditionalFormatting>
  <conditionalFormatting sqref="D39">
    <cfRule type="containsText" dxfId="3" priority="416" operator="containsText" text="ENG">
      <formula>NOT(ISERROR(SEARCH(("ENG"),(D39))))</formula>
    </cfRule>
  </conditionalFormatting>
  <conditionalFormatting sqref="D39">
    <cfRule type="containsText" dxfId="1" priority="417" operator="containsText" text="[MAR]">
      <formula>NOT(ISERROR(SEARCH(("[MAR]"),(D39))))</formula>
    </cfRule>
  </conditionalFormatting>
  <conditionalFormatting sqref="D39">
    <cfRule type="containsText" dxfId="1" priority="418" operator="containsText" text="[SKC]">
      <formula>NOT(ISERROR(SEARCH(("[SKC]"),(D39))))</formula>
    </cfRule>
  </conditionalFormatting>
  <conditionalFormatting sqref="D39">
    <cfRule type="containsText" dxfId="1" priority="419" operator="containsText" text="CHE-1262">
      <formula>NOT(ISERROR(SEARCH(("CHE-1262"),(D39))))</formula>
    </cfRule>
  </conditionalFormatting>
  <conditionalFormatting sqref="D39">
    <cfRule type="containsText" dxfId="1" priority="420" operator="containsText" text="[NIM]">
      <formula>NOT(ISERROR(SEARCH(("[NIM]"),(D39))))</formula>
    </cfRule>
  </conditionalFormatting>
  <conditionalFormatting sqref="D39">
    <cfRule type="containsText" dxfId="1" priority="421" operator="containsText" text="[GR]">
      <formula>NOT(ISERROR(SEARCH(("[GR]"),(D39))))</formula>
    </cfRule>
  </conditionalFormatting>
  <conditionalFormatting sqref="D39">
    <cfRule type="containsText" dxfId="3" priority="422" operator="containsText" text="BAN">
      <formula>NOT(ISERROR(SEARCH(("BAN"),(D39))))</formula>
    </cfRule>
  </conditionalFormatting>
  <conditionalFormatting sqref="D39">
    <cfRule type="containsText" dxfId="1" priority="423" operator="containsText" text="[BSH]">
      <formula>NOT(ISERROR(SEARCH(("[BSH]"),(D39))))</formula>
    </cfRule>
  </conditionalFormatting>
  <conditionalFormatting sqref="D39">
    <cfRule type="containsText" dxfId="1" priority="424" operator="containsText" text="[EH]">
      <formula>NOT(ISERROR(SEARCH(("[EH]"),(D39))))</formula>
    </cfRule>
  </conditionalFormatting>
  <conditionalFormatting sqref="D39">
    <cfRule type="containsText" dxfId="1" priority="425" operator="containsText" text="[RUM]">
      <formula>NOT(ISERROR(SEARCH(("[RUM]"),(D39))))</formula>
    </cfRule>
  </conditionalFormatting>
  <conditionalFormatting sqref="D39">
    <cfRule type="containsText" dxfId="3" priority="426" operator="containsText" text="[ECO]">
      <formula>NOT(ISERROR(SEARCH(("[ECO]"),(D39))))</formula>
    </cfRule>
  </conditionalFormatting>
  <conditionalFormatting sqref="D39">
    <cfRule type="containsText" dxfId="1" priority="427" operator="containsText" text="[MAH]">
      <formula>NOT(ISERROR(SEARCH(("[MAH]"),(D39))))</formula>
    </cfRule>
  </conditionalFormatting>
  <conditionalFormatting sqref="D39">
    <cfRule type="containsText" dxfId="1" priority="428" operator="containsText" text="[DD]">
      <formula>NOT(ISERROR(SEARCH(("[DD]"),(D39))))</formula>
    </cfRule>
  </conditionalFormatting>
  <conditionalFormatting sqref="D39">
    <cfRule type="containsText" dxfId="1" priority="429" operator="containsText" text="[JI]">
      <formula>NOT(ISERROR(SEARCH(("[JI]"),(D39))))</formula>
    </cfRule>
  </conditionalFormatting>
  <conditionalFormatting sqref="D16 D39">
    <cfRule type="containsText" dxfId="1" priority="430" operator="containsText" text="[KIM]">
      <formula>NOT(ISERROR(SEARCH(("[KIM]"),(D16))))</formula>
    </cfRule>
  </conditionalFormatting>
  <conditionalFormatting sqref="D39">
    <cfRule type="containsText" dxfId="1" priority="431" operator="containsText" text="[AU]">
      <formula>NOT(ISERROR(SEARCH(("[AU]"),(D39))))</formula>
    </cfRule>
  </conditionalFormatting>
  <conditionalFormatting sqref="D39">
    <cfRule type="containsText" dxfId="1" priority="432" operator="containsText" text="[IFF]">
      <formula>NOT(ISERROR(SEARCH(("[IFF]"),(D39))))</formula>
    </cfRule>
  </conditionalFormatting>
  <conditionalFormatting sqref="D16 D39">
    <cfRule type="containsText" dxfId="1" priority="433" operator="containsText" text="[AT]">
      <formula>NOT(ISERROR(SEARCH(("[AT]"),(D16))))</formula>
    </cfRule>
  </conditionalFormatting>
  <conditionalFormatting sqref="D39">
    <cfRule type="containsText" dxfId="1" priority="434" operator="containsText" text="[NEW1]">
      <formula>NOT(ISERROR(SEARCH(("[NEW1]"),(D39))))</formula>
    </cfRule>
  </conditionalFormatting>
  <conditionalFormatting sqref="D16 D39">
    <cfRule type="containsText" dxfId="1" priority="435" operator="containsText" text="[MKS]">
      <formula>NOT(ISERROR(SEARCH(("[MKS]"),(D16))))</formula>
    </cfRule>
  </conditionalFormatting>
  <conditionalFormatting sqref="D16 D39">
    <cfRule type="containsText" dxfId="1" priority="436" operator="containsText" text="[DMA]">
      <formula>NOT(ISERROR(SEARCH(("[DMA]"),(D16))))</formula>
    </cfRule>
  </conditionalFormatting>
  <conditionalFormatting sqref="D39">
    <cfRule type="containsText" dxfId="1" priority="437" operator="containsText" text="[NIS]">
      <formula>NOT(ISERROR(SEARCH(("[NIS]"),(D39))))</formula>
    </cfRule>
  </conditionalFormatting>
  <conditionalFormatting sqref="D39">
    <cfRule type="containsText" dxfId="1" priority="438" operator="containsText" text="[AIM]">
      <formula>NOT(ISERROR(SEARCH(("[AIM]"),(D39))))</formula>
    </cfRule>
  </conditionalFormatting>
  <conditionalFormatting sqref="D16 D39">
    <cfRule type="containsText" dxfId="1" priority="439" operator="containsText" text="[JC]">
      <formula>NOT(ISERROR(SEARCH(("[JC]"),(D16))))</formula>
    </cfRule>
  </conditionalFormatting>
  <conditionalFormatting sqref="D39">
    <cfRule type="containsText" dxfId="1" priority="440" operator="containsText" text="[FNN]">
      <formula>NOT(ISERROR(SEARCH(("[FNN]"),(D39))))</formula>
    </cfRule>
  </conditionalFormatting>
  <conditionalFormatting sqref="D16 D39">
    <cfRule type="containsText" dxfId="1" priority="441" operator="containsText" text="[PRC]">
      <formula>NOT(ISERROR(SEARCH(("[PRC]"),(D16))))</formula>
    </cfRule>
  </conditionalFormatting>
  <conditionalFormatting sqref="I20">
    <cfRule type="containsText" dxfId="3" priority="442" operator="containsText" text="ENG">
      <formula>NOT(ISERROR(SEARCH(("ENG"),(I20))))</formula>
    </cfRule>
  </conditionalFormatting>
  <conditionalFormatting sqref="I20">
    <cfRule type="containsText" dxfId="1" priority="443" operator="containsText" text="[MAR]">
      <formula>NOT(ISERROR(SEARCH(("[MAR]"),(I20))))</formula>
    </cfRule>
  </conditionalFormatting>
  <conditionalFormatting sqref="I20">
    <cfRule type="containsText" dxfId="1" priority="444" operator="containsText" text="[SKC]">
      <formula>NOT(ISERROR(SEARCH(("[SKC]"),(I20))))</formula>
    </cfRule>
  </conditionalFormatting>
  <conditionalFormatting sqref="I20">
    <cfRule type="containsText" dxfId="1" priority="445" operator="containsText" text="CHE-1262">
      <formula>NOT(ISERROR(SEARCH(("CHE-1262"),(I20))))</formula>
    </cfRule>
  </conditionalFormatting>
  <conditionalFormatting sqref="I20">
    <cfRule type="containsText" dxfId="1" priority="446" operator="containsText" text="[NIM]">
      <formula>NOT(ISERROR(SEARCH(("[NIM]"),(I20))))</formula>
    </cfRule>
  </conditionalFormatting>
  <conditionalFormatting sqref="I20">
    <cfRule type="containsText" dxfId="1" priority="447" operator="containsText" text="[GR]">
      <formula>NOT(ISERROR(SEARCH(("[GR]"),(I20))))</formula>
    </cfRule>
  </conditionalFormatting>
  <conditionalFormatting sqref="I20">
    <cfRule type="containsText" dxfId="3" priority="448" operator="containsText" text="BAN">
      <formula>NOT(ISERROR(SEARCH(("BAN"),(I20))))</formula>
    </cfRule>
  </conditionalFormatting>
  <conditionalFormatting sqref="I20">
    <cfRule type="containsText" dxfId="1" priority="449" operator="containsText" text="[BSH]">
      <formula>NOT(ISERROR(SEARCH(("[BSH]"),(I20))))</formula>
    </cfRule>
  </conditionalFormatting>
  <conditionalFormatting sqref="I20">
    <cfRule type="containsText" dxfId="1" priority="450" operator="containsText" text="[EH]">
      <formula>NOT(ISERROR(SEARCH(("[EH]"),(I20))))</formula>
    </cfRule>
  </conditionalFormatting>
  <conditionalFormatting sqref="I20">
    <cfRule type="containsText" dxfId="1" priority="451" operator="containsText" text="[RUM]">
      <formula>NOT(ISERROR(SEARCH(("[RUM]"),(I20))))</formula>
    </cfRule>
  </conditionalFormatting>
  <conditionalFormatting sqref="I20">
    <cfRule type="containsText" dxfId="3" priority="452" operator="containsText" text="[ECO]">
      <formula>NOT(ISERROR(SEARCH(("[ECO]"),(I20))))</formula>
    </cfRule>
  </conditionalFormatting>
  <conditionalFormatting sqref="I20">
    <cfRule type="containsText" dxfId="1" priority="453" operator="containsText" text="[MAH]">
      <formula>NOT(ISERROR(SEARCH(("[MAH]"),(I20))))</formula>
    </cfRule>
  </conditionalFormatting>
  <conditionalFormatting sqref="I20">
    <cfRule type="containsText" dxfId="1" priority="454" operator="containsText" text="[DD]">
      <formula>NOT(ISERROR(SEARCH(("[DD]"),(I20))))</formula>
    </cfRule>
  </conditionalFormatting>
  <conditionalFormatting sqref="I20">
    <cfRule type="containsText" dxfId="1" priority="455" operator="containsText" text="[JI]">
      <formula>NOT(ISERROR(SEARCH(("[JI]"),(I20))))</formula>
    </cfRule>
  </conditionalFormatting>
  <conditionalFormatting sqref="I20">
    <cfRule type="containsText" dxfId="1" priority="456" operator="containsText" text="[KIM]">
      <formula>NOT(ISERROR(SEARCH(("[KIM]"),(I20))))</formula>
    </cfRule>
  </conditionalFormatting>
  <conditionalFormatting sqref="I20">
    <cfRule type="containsText" dxfId="1" priority="457" operator="containsText" text="[AU]">
      <formula>NOT(ISERROR(SEARCH(("[AU]"),(I20))))</formula>
    </cfRule>
  </conditionalFormatting>
  <conditionalFormatting sqref="I20">
    <cfRule type="containsText" dxfId="1" priority="458" operator="containsText" text="[IFF]">
      <formula>NOT(ISERROR(SEARCH(("[IFF]"),(I20))))</formula>
    </cfRule>
  </conditionalFormatting>
  <conditionalFormatting sqref="I20">
    <cfRule type="containsText" dxfId="1" priority="459" operator="containsText" text="[AT]">
      <formula>NOT(ISERROR(SEARCH(("[AT]"),(I20))))</formula>
    </cfRule>
  </conditionalFormatting>
  <conditionalFormatting sqref="I20">
    <cfRule type="containsText" dxfId="1" priority="460" operator="containsText" text="[NEW1]">
      <formula>NOT(ISERROR(SEARCH(("[NEW1]"),(I20))))</formula>
    </cfRule>
  </conditionalFormatting>
  <conditionalFormatting sqref="I20">
    <cfRule type="containsText" dxfId="1" priority="461" operator="containsText" text="[MKS]">
      <formula>NOT(ISERROR(SEARCH(("[MKS]"),(I20))))</formula>
    </cfRule>
  </conditionalFormatting>
  <conditionalFormatting sqref="I20">
    <cfRule type="containsText" dxfId="1" priority="462" operator="containsText" text="[DMA]">
      <formula>NOT(ISERROR(SEARCH(("[DMA]"),(I20))))</formula>
    </cfRule>
  </conditionalFormatting>
  <conditionalFormatting sqref="I20">
    <cfRule type="containsText" dxfId="1" priority="463" operator="containsText" text="[NIS]">
      <formula>NOT(ISERROR(SEARCH(("[NIS]"),(I20))))</formula>
    </cfRule>
  </conditionalFormatting>
  <conditionalFormatting sqref="I20">
    <cfRule type="containsText" dxfId="1" priority="464" operator="containsText" text="[AIM]">
      <formula>NOT(ISERROR(SEARCH(("[AIM]"),(I20))))</formula>
    </cfRule>
  </conditionalFormatting>
  <conditionalFormatting sqref="I20">
    <cfRule type="containsText" dxfId="1" priority="465" operator="containsText" text="[JC]">
      <formula>NOT(ISERROR(SEARCH(("[JC]"),(I20))))</formula>
    </cfRule>
  </conditionalFormatting>
  <conditionalFormatting sqref="I20">
    <cfRule type="containsText" dxfId="1" priority="466" operator="containsText" text="[FNN]">
      <formula>NOT(ISERROR(SEARCH(("[FNN]"),(I20))))</formula>
    </cfRule>
  </conditionalFormatting>
  <conditionalFormatting sqref="I20">
    <cfRule type="containsText" dxfId="1" priority="467" operator="containsText" text="[PRC]">
      <formula>NOT(ISERROR(SEARCH(("[PRC]"),(I20))))</formula>
    </cfRule>
  </conditionalFormatting>
  <conditionalFormatting sqref="D7">
    <cfRule type="containsText" dxfId="3" priority="468" operator="containsText" text="ENG">
      <formula>NOT(ISERROR(SEARCH(("ENG"),(D7))))</formula>
    </cfRule>
  </conditionalFormatting>
  <conditionalFormatting sqref="D7">
    <cfRule type="containsText" dxfId="1" priority="469" operator="containsText" text="[MAR]">
      <formula>NOT(ISERROR(SEARCH(("[MAR]"),(D7))))</formula>
    </cfRule>
  </conditionalFormatting>
  <conditionalFormatting sqref="D7">
    <cfRule type="containsText" dxfId="1" priority="470" operator="containsText" text="[SKC]">
      <formula>NOT(ISERROR(SEARCH(("[SKC]"),(D7))))</formula>
    </cfRule>
  </conditionalFormatting>
  <conditionalFormatting sqref="D7">
    <cfRule type="containsText" dxfId="1" priority="471" operator="containsText" text="CHE-1262">
      <formula>NOT(ISERROR(SEARCH(("CHE-1262"),(D7))))</formula>
    </cfRule>
  </conditionalFormatting>
  <conditionalFormatting sqref="D7">
    <cfRule type="containsText" dxfId="1" priority="472" operator="containsText" text="[NIM]">
      <formula>NOT(ISERROR(SEARCH(("[NIM]"),(D7))))</formula>
    </cfRule>
  </conditionalFormatting>
  <conditionalFormatting sqref="D7">
    <cfRule type="containsText" dxfId="1" priority="473" operator="containsText" text="[GR]">
      <formula>NOT(ISERROR(SEARCH(("[GR]"),(D7))))</formula>
    </cfRule>
  </conditionalFormatting>
  <conditionalFormatting sqref="D7">
    <cfRule type="containsText" dxfId="3" priority="474" operator="containsText" text="BAN">
      <formula>NOT(ISERROR(SEARCH(("BAN"),(D7))))</formula>
    </cfRule>
  </conditionalFormatting>
  <conditionalFormatting sqref="D7">
    <cfRule type="containsText" dxfId="1" priority="475" operator="containsText" text="[BSH]">
      <formula>NOT(ISERROR(SEARCH(("[BSH]"),(D7))))</formula>
    </cfRule>
  </conditionalFormatting>
  <conditionalFormatting sqref="D7">
    <cfRule type="containsText" dxfId="1" priority="476" operator="containsText" text="[EH]">
      <formula>NOT(ISERROR(SEARCH(("[EH]"),(D7))))</formula>
    </cfRule>
  </conditionalFormatting>
  <conditionalFormatting sqref="D7">
    <cfRule type="containsText" dxfId="1" priority="477" operator="containsText" text="[RUM]">
      <formula>NOT(ISERROR(SEARCH(("[RUM]"),(D7))))</formula>
    </cfRule>
  </conditionalFormatting>
  <conditionalFormatting sqref="D7">
    <cfRule type="containsText" dxfId="3" priority="478" operator="containsText" text="[ECO]">
      <formula>NOT(ISERROR(SEARCH(("[ECO]"),(D7))))</formula>
    </cfRule>
  </conditionalFormatting>
  <conditionalFormatting sqref="D7">
    <cfRule type="containsText" dxfId="1" priority="479" operator="containsText" text="[MAH]">
      <formula>NOT(ISERROR(SEARCH(("[MAH]"),(D7))))</formula>
    </cfRule>
  </conditionalFormatting>
  <conditionalFormatting sqref="D7">
    <cfRule type="containsText" dxfId="1" priority="480" operator="containsText" text="[DD]">
      <formula>NOT(ISERROR(SEARCH(("[DD]"),(D7))))</formula>
    </cfRule>
  </conditionalFormatting>
  <conditionalFormatting sqref="D7">
    <cfRule type="containsText" dxfId="1" priority="481" operator="containsText" text="[JI]">
      <formula>NOT(ISERROR(SEARCH(("[JI]"),(D7))))</formula>
    </cfRule>
  </conditionalFormatting>
  <conditionalFormatting sqref="D7">
    <cfRule type="containsText" dxfId="1" priority="482" operator="containsText" text="[KIM]">
      <formula>NOT(ISERROR(SEARCH(("[KIM]"),(D7))))</formula>
    </cfRule>
  </conditionalFormatting>
  <conditionalFormatting sqref="D7">
    <cfRule type="containsText" dxfId="1" priority="483" operator="containsText" text="[AU]">
      <formula>NOT(ISERROR(SEARCH(("[AU]"),(D7))))</formula>
    </cfRule>
  </conditionalFormatting>
  <conditionalFormatting sqref="D7">
    <cfRule type="containsText" dxfId="1" priority="484" operator="containsText" text="[IFF]">
      <formula>NOT(ISERROR(SEARCH(("[IFF]"),(D7))))</formula>
    </cfRule>
  </conditionalFormatting>
  <conditionalFormatting sqref="D7">
    <cfRule type="containsText" dxfId="1" priority="485" operator="containsText" text="[AT]">
      <formula>NOT(ISERROR(SEARCH(("[AT]"),(D7))))</formula>
    </cfRule>
  </conditionalFormatting>
  <conditionalFormatting sqref="D7">
    <cfRule type="containsText" dxfId="1" priority="486" operator="containsText" text="[NEW1]">
      <formula>NOT(ISERROR(SEARCH(("[NEW1]"),(D7))))</formula>
    </cfRule>
  </conditionalFormatting>
  <conditionalFormatting sqref="D7">
    <cfRule type="containsText" dxfId="1" priority="487" operator="containsText" text="[MKS]">
      <formula>NOT(ISERROR(SEARCH(("[MKS]"),(D7))))</formula>
    </cfRule>
  </conditionalFormatting>
  <conditionalFormatting sqref="D7">
    <cfRule type="containsText" dxfId="1" priority="488" operator="containsText" text="[DMA]">
      <formula>NOT(ISERROR(SEARCH(("[DMA]"),(D7))))</formula>
    </cfRule>
  </conditionalFormatting>
  <conditionalFormatting sqref="D7">
    <cfRule type="containsText" dxfId="1" priority="489" operator="containsText" text="[NIS]">
      <formula>NOT(ISERROR(SEARCH(("[NIS]"),(D7))))</formula>
    </cfRule>
  </conditionalFormatting>
  <conditionalFormatting sqref="D7">
    <cfRule type="containsText" dxfId="1" priority="490" operator="containsText" text="[AIM]">
      <formula>NOT(ISERROR(SEARCH(("[AIM]"),(D7))))</formula>
    </cfRule>
  </conditionalFormatting>
  <conditionalFormatting sqref="D7">
    <cfRule type="containsText" dxfId="1" priority="491" operator="containsText" text="[JC]">
      <formula>NOT(ISERROR(SEARCH(("[JC]"),(D7))))</formula>
    </cfRule>
  </conditionalFormatting>
  <conditionalFormatting sqref="D7">
    <cfRule type="containsText" dxfId="1" priority="492" operator="containsText" text="[FNN]">
      <formula>NOT(ISERROR(SEARCH(("[FNN]"),(D7))))</formula>
    </cfRule>
  </conditionalFormatting>
  <conditionalFormatting sqref="D7">
    <cfRule type="containsText" dxfId="1" priority="493" operator="containsText" text="[PRC]">
      <formula>NOT(ISERROR(SEARCH(("[PRC]"),(D7))))</formula>
    </cfRule>
  </conditionalFormatting>
  <conditionalFormatting sqref="E22">
    <cfRule type="containsText" dxfId="3" priority="494" operator="containsText" text="ENG">
      <formula>NOT(ISERROR(SEARCH(("ENG"),(E22))))</formula>
    </cfRule>
  </conditionalFormatting>
  <conditionalFormatting sqref="E22">
    <cfRule type="containsText" dxfId="1" priority="495" operator="containsText" text="[MAR]">
      <formula>NOT(ISERROR(SEARCH(("[MAR]"),(E22))))</formula>
    </cfRule>
  </conditionalFormatting>
  <conditionalFormatting sqref="E22">
    <cfRule type="containsText" dxfId="1" priority="496" operator="containsText" text="[SKC]">
      <formula>NOT(ISERROR(SEARCH(("[SKC]"),(E22))))</formula>
    </cfRule>
  </conditionalFormatting>
  <conditionalFormatting sqref="E22">
    <cfRule type="containsText" dxfId="1" priority="497" operator="containsText" text="CHE-1262">
      <formula>NOT(ISERROR(SEARCH(("CHE-1262"),(E22))))</formula>
    </cfRule>
  </conditionalFormatting>
  <conditionalFormatting sqref="E22">
    <cfRule type="containsText" dxfId="1" priority="498" operator="containsText" text="[NIM]">
      <formula>NOT(ISERROR(SEARCH(("[NIM]"),(E22))))</formula>
    </cfRule>
  </conditionalFormatting>
  <conditionalFormatting sqref="E22">
    <cfRule type="containsText" dxfId="2" priority="499" operator="containsText" text="[GR]">
      <formula>NOT(ISERROR(SEARCH(("[GR]"),(E22))))</formula>
    </cfRule>
  </conditionalFormatting>
  <conditionalFormatting sqref="E22">
    <cfRule type="containsText" dxfId="3" priority="500" operator="containsText" text="BAN">
      <formula>NOT(ISERROR(SEARCH(("BAN"),(E22))))</formula>
    </cfRule>
  </conditionalFormatting>
  <conditionalFormatting sqref="E22">
    <cfRule type="containsText" dxfId="1" priority="501" operator="containsText" text="[BSH]">
      <formula>NOT(ISERROR(SEARCH(("[BSH]"),(E22))))</formula>
    </cfRule>
  </conditionalFormatting>
  <conditionalFormatting sqref="E22">
    <cfRule type="containsText" dxfId="1" priority="502" operator="containsText" text="[EH]">
      <formula>NOT(ISERROR(SEARCH(("[EH]"),(E22))))</formula>
    </cfRule>
  </conditionalFormatting>
  <conditionalFormatting sqref="E22">
    <cfRule type="containsText" dxfId="1" priority="503" operator="containsText" text="[RUM]">
      <formula>NOT(ISERROR(SEARCH(("[RUM]"),(E22))))</formula>
    </cfRule>
  </conditionalFormatting>
  <conditionalFormatting sqref="E22">
    <cfRule type="containsText" dxfId="3" priority="504" operator="containsText" text="[ECO]">
      <formula>NOT(ISERROR(SEARCH(("[ECO]"),(E22))))</formula>
    </cfRule>
  </conditionalFormatting>
  <conditionalFormatting sqref="E22">
    <cfRule type="containsText" dxfId="1" priority="505" operator="containsText" text="[MAH]">
      <formula>NOT(ISERROR(SEARCH(("[MAH]"),(E22))))</formula>
    </cfRule>
  </conditionalFormatting>
  <conditionalFormatting sqref="E22">
    <cfRule type="containsText" dxfId="1" priority="506" operator="containsText" text="[DD]">
      <formula>NOT(ISERROR(SEARCH(("[DD]"),(E22))))</formula>
    </cfRule>
  </conditionalFormatting>
  <conditionalFormatting sqref="E22">
    <cfRule type="containsText" dxfId="1" priority="507" operator="containsText" text="[JI]">
      <formula>NOT(ISERROR(SEARCH(("[JI]"),(E22))))</formula>
    </cfRule>
  </conditionalFormatting>
  <conditionalFormatting sqref="E22">
    <cfRule type="containsText" dxfId="1" priority="508" operator="containsText" text="[AU]">
      <formula>NOT(ISERROR(SEARCH(("[AU]"),(E22))))</formula>
    </cfRule>
  </conditionalFormatting>
  <conditionalFormatting sqref="E22">
    <cfRule type="containsText" dxfId="4" priority="509" operator="containsText" text="[NEW1]">
      <formula>NOT(ISERROR(SEARCH(("[NEW1]"),(E22))))</formula>
    </cfRule>
  </conditionalFormatting>
  <conditionalFormatting sqref="E22">
    <cfRule type="containsText" dxfId="1" priority="510" operator="containsText" text="[NIS]">
      <formula>NOT(ISERROR(SEARCH(("[NIS]"),(E22))))</formula>
    </cfRule>
  </conditionalFormatting>
  <conditionalFormatting sqref="E22">
    <cfRule type="containsText" dxfId="1" priority="511" operator="containsText" text="[AIM]">
      <formula>NOT(ISERROR(SEARCH(("[AIM]"),(E22))))</formula>
    </cfRule>
  </conditionalFormatting>
  <conditionalFormatting sqref="I25">
    <cfRule type="containsText" dxfId="3" priority="512" operator="containsText" text="ENG">
      <formula>NOT(ISERROR(SEARCH(("ENG"),(I25))))</formula>
    </cfRule>
  </conditionalFormatting>
  <conditionalFormatting sqref="I25">
    <cfRule type="containsText" dxfId="1" priority="513" operator="containsText" text="[MAR]">
      <formula>NOT(ISERROR(SEARCH(("[MAR]"),(I25))))</formula>
    </cfRule>
  </conditionalFormatting>
  <conditionalFormatting sqref="I25">
    <cfRule type="containsText" dxfId="1" priority="514" operator="containsText" text="[SKC]">
      <formula>NOT(ISERROR(SEARCH(("[SKC]"),(I25))))</formula>
    </cfRule>
  </conditionalFormatting>
  <conditionalFormatting sqref="I25">
    <cfRule type="containsText" dxfId="1" priority="515" operator="containsText" text="CHE-1262">
      <formula>NOT(ISERROR(SEARCH(("CHE-1262"),(I25))))</formula>
    </cfRule>
  </conditionalFormatting>
  <conditionalFormatting sqref="I25">
    <cfRule type="containsText" dxfId="1" priority="516" operator="containsText" text="[NIM]">
      <formula>NOT(ISERROR(SEARCH(("[NIM]"),(I25))))</formula>
    </cfRule>
  </conditionalFormatting>
  <conditionalFormatting sqref="I25">
    <cfRule type="containsText" dxfId="1" priority="517" operator="containsText" text="[GR]">
      <formula>NOT(ISERROR(SEARCH(("[GR]"),(I25))))</formula>
    </cfRule>
  </conditionalFormatting>
  <conditionalFormatting sqref="I25">
    <cfRule type="containsText" dxfId="3" priority="518" operator="containsText" text="BAN">
      <formula>NOT(ISERROR(SEARCH(("BAN"),(I25))))</formula>
    </cfRule>
  </conditionalFormatting>
  <conditionalFormatting sqref="I25">
    <cfRule type="containsText" dxfId="1" priority="519" operator="containsText" text="[BSH]">
      <formula>NOT(ISERROR(SEARCH(("[BSH]"),(I25))))</formula>
    </cfRule>
  </conditionalFormatting>
  <conditionalFormatting sqref="I25">
    <cfRule type="containsText" dxfId="1" priority="520" operator="containsText" text="[EH]">
      <formula>NOT(ISERROR(SEARCH(("[EH]"),(I25))))</formula>
    </cfRule>
  </conditionalFormatting>
  <conditionalFormatting sqref="I25">
    <cfRule type="containsText" dxfId="1" priority="521" operator="containsText" text="[RUM]">
      <formula>NOT(ISERROR(SEARCH(("[RUM]"),(I25))))</formula>
    </cfRule>
  </conditionalFormatting>
  <conditionalFormatting sqref="I25">
    <cfRule type="containsText" dxfId="3" priority="522" operator="containsText" text="[ECO]">
      <formula>NOT(ISERROR(SEARCH(("[ECO]"),(I25))))</formula>
    </cfRule>
  </conditionalFormatting>
  <conditionalFormatting sqref="I25">
    <cfRule type="containsText" dxfId="1" priority="523" operator="containsText" text="[MAH]">
      <formula>NOT(ISERROR(SEARCH(("[MAH]"),(I25))))</formula>
    </cfRule>
  </conditionalFormatting>
  <conditionalFormatting sqref="I25">
    <cfRule type="containsText" dxfId="1" priority="524" operator="containsText" text="[DD]">
      <formula>NOT(ISERROR(SEARCH(("[DD]"),(I25))))</formula>
    </cfRule>
  </conditionalFormatting>
  <conditionalFormatting sqref="I25">
    <cfRule type="containsText" dxfId="1" priority="525" operator="containsText" text="[JI]">
      <formula>NOT(ISERROR(SEARCH(("[JI]"),(I25))))</formula>
    </cfRule>
  </conditionalFormatting>
  <conditionalFormatting sqref="I25">
    <cfRule type="containsText" dxfId="1" priority="526" operator="containsText" text="[KIM]">
      <formula>NOT(ISERROR(SEARCH(("[KIM]"),(I25))))</formula>
    </cfRule>
  </conditionalFormatting>
  <conditionalFormatting sqref="I25">
    <cfRule type="containsText" dxfId="1" priority="527" operator="containsText" text="[AU]">
      <formula>NOT(ISERROR(SEARCH(("[AU]"),(I25))))</formula>
    </cfRule>
  </conditionalFormatting>
  <conditionalFormatting sqref="I25">
    <cfRule type="containsText" dxfId="1" priority="528" operator="containsText" text="[IFF]">
      <formula>NOT(ISERROR(SEARCH(("[IFF]"),(I25))))</formula>
    </cfRule>
  </conditionalFormatting>
  <conditionalFormatting sqref="I25">
    <cfRule type="containsText" dxfId="1" priority="529" operator="containsText" text="[AT]">
      <formula>NOT(ISERROR(SEARCH(("[AT]"),(I25))))</formula>
    </cfRule>
  </conditionalFormatting>
  <conditionalFormatting sqref="I25">
    <cfRule type="containsText" dxfId="1" priority="530" operator="containsText" text="[NEW1]">
      <formula>NOT(ISERROR(SEARCH(("[NEW1]"),(I25))))</formula>
    </cfRule>
  </conditionalFormatting>
  <conditionalFormatting sqref="I25">
    <cfRule type="containsText" dxfId="1" priority="531" operator="containsText" text="[MKS]">
      <formula>NOT(ISERROR(SEARCH(("[MKS]"),(I25))))</formula>
    </cfRule>
  </conditionalFormatting>
  <conditionalFormatting sqref="I25">
    <cfRule type="containsText" dxfId="1" priority="532" operator="containsText" text="[DMA]">
      <formula>NOT(ISERROR(SEARCH(("[DMA]"),(I25))))</formula>
    </cfRule>
  </conditionalFormatting>
  <conditionalFormatting sqref="I25">
    <cfRule type="containsText" dxfId="1" priority="533" operator="containsText" text="[NIS]">
      <formula>NOT(ISERROR(SEARCH(("[NIS]"),(I25))))</formula>
    </cfRule>
  </conditionalFormatting>
  <conditionalFormatting sqref="I25">
    <cfRule type="containsText" dxfId="1" priority="534" operator="containsText" text="[AIM]">
      <formula>NOT(ISERROR(SEARCH(("[AIM]"),(I25))))</formula>
    </cfRule>
  </conditionalFormatting>
  <conditionalFormatting sqref="I25">
    <cfRule type="containsText" dxfId="1" priority="535" operator="containsText" text="[JC]">
      <formula>NOT(ISERROR(SEARCH(("[JC]"),(I25))))</formula>
    </cfRule>
  </conditionalFormatting>
  <conditionalFormatting sqref="I25">
    <cfRule type="containsText" dxfId="1" priority="536" operator="containsText" text="[FNN]">
      <formula>NOT(ISERROR(SEARCH(("[FNN]"),(I25))))</formula>
    </cfRule>
  </conditionalFormatting>
  <conditionalFormatting sqref="I25">
    <cfRule type="containsText" dxfId="1" priority="537" operator="containsText" text="[PRC]">
      <formula>NOT(ISERROR(SEARCH(("[PRC]"),(I25))))</formula>
    </cfRule>
  </conditionalFormatting>
  <conditionalFormatting sqref="F37">
    <cfRule type="containsText" dxfId="3" priority="538" operator="containsText" text="ENG">
      <formula>NOT(ISERROR(SEARCH(("ENG"),(F37))))</formula>
    </cfRule>
  </conditionalFormatting>
  <conditionalFormatting sqref="F37">
    <cfRule type="containsText" dxfId="1" priority="539" operator="containsText" text="[MAR]">
      <formula>NOT(ISERROR(SEARCH(("[MAR]"),(F37))))</formula>
    </cfRule>
  </conditionalFormatting>
  <conditionalFormatting sqref="F37">
    <cfRule type="containsText" dxfId="1" priority="540" operator="containsText" text="[SKC]">
      <formula>NOT(ISERROR(SEARCH(("[SKC]"),(F37))))</formula>
    </cfRule>
  </conditionalFormatting>
  <conditionalFormatting sqref="F37">
    <cfRule type="containsText" dxfId="1" priority="541" operator="containsText" text="CHE-1262">
      <formula>NOT(ISERROR(SEARCH(("CHE-1262"),(F37))))</formula>
    </cfRule>
  </conditionalFormatting>
  <conditionalFormatting sqref="F37">
    <cfRule type="containsText" dxfId="1" priority="542" operator="containsText" text="[NIM]">
      <formula>NOT(ISERROR(SEARCH(("[NIM]"),(F37))))</formula>
    </cfRule>
  </conditionalFormatting>
  <conditionalFormatting sqref="F37">
    <cfRule type="containsText" dxfId="1" priority="543" operator="containsText" text="[GR]">
      <formula>NOT(ISERROR(SEARCH(("[GR]"),(F37))))</formula>
    </cfRule>
  </conditionalFormatting>
  <conditionalFormatting sqref="F37">
    <cfRule type="containsText" dxfId="3" priority="544" operator="containsText" text="BAN">
      <formula>NOT(ISERROR(SEARCH(("BAN"),(F37))))</formula>
    </cfRule>
  </conditionalFormatting>
  <conditionalFormatting sqref="F37">
    <cfRule type="containsText" dxfId="1" priority="545" operator="containsText" text="[BSH]">
      <formula>NOT(ISERROR(SEARCH(("[BSH]"),(F37))))</formula>
    </cfRule>
  </conditionalFormatting>
  <conditionalFormatting sqref="F37">
    <cfRule type="containsText" dxfId="1" priority="546" operator="containsText" text="[EH]">
      <formula>NOT(ISERROR(SEARCH(("[EH]"),(F37))))</formula>
    </cfRule>
  </conditionalFormatting>
  <conditionalFormatting sqref="F37">
    <cfRule type="containsText" dxfId="1" priority="547" operator="containsText" text="[RUM]">
      <formula>NOT(ISERROR(SEARCH(("[RUM]"),(F37))))</formula>
    </cfRule>
  </conditionalFormatting>
  <conditionalFormatting sqref="F37">
    <cfRule type="containsText" dxfId="3" priority="548" operator="containsText" text="[ECO]">
      <formula>NOT(ISERROR(SEARCH(("[ECO]"),(F37))))</formula>
    </cfRule>
  </conditionalFormatting>
  <conditionalFormatting sqref="F37">
    <cfRule type="containsText" dxfId="1" priority="549" operator="containsText" text="[MAH]">
      <formula>NOT(ISERROR(SEARCH(("[MAH]"),(F37))))</formula>
    </cfRule>
  </conditionalFormatting>
  <conditionalFormatting sqref="F37">
    <cfRule type="containsText" dxfId="1" priority="550" operator="containsText" text="[DD]">
      <formula>NOT(ISERROR(SEARCH(("[DD]"),(F37))))</formula>
    </cfRule>
  </conditionalFormatting>
  <conditionalFormatting sqref="F37">
    <cfRule type="containsText" dxfId="1" priority="551" operator="containsText" text="[JI]">
      <formula>NOT(ISERROR(SEARCH(("[JI]"),(F37))))</formula>
    </cfRule>
  </conditionalFormatting>
  <conditionalFormatting sqref="F37">
    <cfRule type="containsText" dxfId="1" priority="552" operator="containsText" text="[KIM]">
      <formula>NOT(ISERROR(SEARCH(("[KIM]"),(F37))))</formula>
    </cfRule>
  </conditionalFormatting>
  <conditionalFormatting sqref="F37">
    <cfRule type="containsText" dxfId="1" priority="553" operator="containsText" text="[AU]">
      <formula>NOT(ISERROR(SEARCH(("[AU]"),(F37))))</formula>
    </cfRule>
  </conditionalFormatting>
  <conditionalFormatting sqref="F37">
    <cfRule type="containsText" dxfId="1" priority="554" operator="containsText" text="[IFF]">
      <formula>NOT(ISERROR(SEARCH(("[IFF]"),(F37))))</formula>
    </cfRule>
  </conditionalFormatting>
  <conditionalFormatting sqref="F37">
    <cfRule type="containsText" dxfId="1" priority="555" operator="containsText" text="[AT]">
      <formula>NOT(ISERROR(SEARCH(("[AT]"),(F37))))</formula>
    </cfRule>
  </conditionalFormatting>
  <conditionalFormatting sqref="F37">
    <cfRule type="containsText" dxfId="1" priority="556" operator="containsText" text="[NEW1]">
      <formula>NOT(ISERROR(SEARCH(("[NEW1]"),(F37))))</formula>
    </cfRule>
  </conditionalFormatting>
  <conditionalFormatting sqref="F37">
    <cfRule type="containsText" dxfId="1" priority="557" operator="containsText" text="[MKS]">
      <formula>NOT(ISERROR(SEARCH(("[MKS]"),(F37))))</formula>
    </cfRule>
  </conditionalFormatting>
  <conditionalFormatting sqref="F37">
    <cfRule type="containsText" dxfId="1" priority="558" operator="containsText" text="[DMA]">
      <formula>NOT(ISERROR(SEARCH(("[DMA]"),(F37))))</formula>
    </cfRule>
  </conditionalFormatting>
  <conditionalFormatting sqref="F37">
    <cfRule type="containsText" dxfId="1" priority="559" operator="containsText" text="[NIS]">
      <formula>NOT(ISERROR(SEARCH(("[NIS]"),(F37))))</formula>
    </cfRule>
  </conditionalFormatting>
  <conditionalFormatting sqref="F37">
    <cfRule type="containsText" dxfId="1" priority="560" operator="containsText" text="[AIM]">
      <formula>NOT(ISERROR(SEARCH(("[AIM]"),(F37))))</formula>
    </cfRule>
  </conditionalFormatting>
  <conditionalFormatting sqref="F37">
    <cfRule type="containsText" dxfId="1" priority="561" operator="containsText" text="[JC]">
      <formula>NOT(ISERROR(SEARCH(("[JC]"),(F37))))</formula>
    </cfRule>
  </conditionalFormatting>
  <conditionalFormatting sqref="F37">
    <cfRule type="containsText" dxfId="1" priority="562" operator="containsText" text="[FNN]">
      <formula>NOT(ISERROR(SEARCH(("[FNN]"),(F37))))</formula>
    </cfRule>
  </conditionalFormatting>
  <conditionalFormatting sqref="F37">
    <cfRule type="containsText" dxfId="1" priority="563" operator="containsText" text="[PRC]">
      <formula>NOT(ISERROR(SEARCH(("[PRC]"),(F37))))</formula>
    </cfRule>
  </conditionalFormatting>
  <conditionalFormatting sqref="F41">
    <cfRule type="containsText" dxfId="1" priority="564" operator="containsText" text="[MAH]">
      <formula>NOT(ISERROR(SEARCH(("[MAH]"),(F41))))</formula>
    </cfRule>
  </conditionalFormatting>
  <conditionalFormatting sqref="F41">
    <cfRule type="containsText" dxfId="3" priority="565" operator="containsText" text="ENG">
      <formula>NOT(ISERROR(SEARCH(("ENG"),(F41))))</formula>
    </cfRule>
  </conditionalFormatting>
  <conditionalFormatting sqref="F41">
    <cfRule type="containsText" dxfId="1" priority="566" operator="containsText" text="[MAR]">
      <formula>NOT(ISERROR(SEARCH(("[MAR]"),(F41))))</formula>
    </cfRule>
  </conditionalFormatting>
  <conditionalFormatting sqref="F41">
    <cfRule type="containsText" dxfId="1" priority="567" operator="containsText" text="[SKC]">
      <formula>NOT(ISERROR(SEARCH(("[SKC]"),(F41))))</formula>
    </cfRule>
  </conditionalFormatting>
  <conditionalFormatting sqref="F41">
    <cfRule type="containsText" dxfId="1" priority="568" operator="containsText" text="CHE-1262">
      <formula>NOT(ISERROR(SEARCH(("CHE-1262"),(F41))))</formula>
    </cfRule>
  </conditionalFormatting>
  <conditionalFormatting sqref="F41">
    <cfRule type="containsText" dxfId="1" priority="569" operator="containsText" text="[NIM]">
      <formula>NOT(ISERROR(SEARCH(("[NIM]"),(F41))))</formula>
    </cfRule>
  </conditionalFormatting>
  <conditionalFormatting sqref="F41">
    <cfRule type="containsText" dxfId="1" priority="570" operator="containsText" text="[GR]">
      <formula>NOT(ISERROR(SEARCH(("[GR]"),(F41))))</formula>
    </cfRule>
  </conditionalFormatting>
  <conditionalFormatting sqref="F41">
    <cfRule type="containsText" dxfId="3" priority="571" operator="containsText" text="BAN">
      <formula>NOT(ISERROR(SEARCH(("BAN"),(F41))))</formula>
    </cfRule>
  </conditionalFormatting>
  <conditionalFormatting sqref="F41">
    <cfRule type="containsText" dxfId="1" priority="572" operator="containsText" text="[BSH]">
      <formula>NOT(ISERROR(SEARCH(("[BSH]"),(F41))))</formula>
    </cfRule>
  </conditionalFormatting>
  <conditionalFormatting sqref="F41">
    <cfRule type="containsText" dxfId="1" priority="573" operator="containsText" text="[EH]">
      <formula>NOT(ISERROR(SEARCH(("[EH]"),(F41))))</formula>
    </cfRule>
  </conditionalFormatting>
  <conditionalFormatting sqref="F41">
    <cfRule type="containsText" dxfId="1" priority="574" operator="containsText" text="[RUM]">
      <formula>NOT(ISERROR(SEARCH(("[RUM]"),(F41))))</formula>
    </cfRule>
  </conditionalFormatting>
  <conditionalFormatting sqref="F41">
    <cfRule type="containsText" dxfId="3" priority="575" operator="containsText" text="[ECO]">
      <formula>NOT(ISERROR(SEARCH(("[ECO]"),(F41))))</formula>
    </cfRule>
  </conditionalFormatting>
  <conditionalFormatting sqref="F41">
    <cfRule type="containsText" dxfId="1" priority="576" operator="containsText" text="[MAH]">
      <formula>NOT(ISERROR(SEARCH(("[MAH]"),(F41))))</formula>
    </cfRule>
  </conditionalFormatting>
  <conditionalFormatting sqref="F41">
    <cfRule type="containsText" dxfId="1" priority="577" operator="containsText" text="[DD]">
      <formula>NOT(ISERROR(SEARCH(("[DD]"),(F41))))</formula>
    </cfRule>
  </conditionalFormatting>
  <conditionalFormatting sqref="F41">
    <cfRule type="containsText" dxfId="1" priority="578" operator="containsText" text="[JI]">
      <formula>NOT(ISERROR(SEARCH(("[JI]"),(F41))))</formula>
    </cfRule>
  </conditionalFormatting>
  <conditionalFormatting sqref="F41">
    <cfRule type="containsText" dxfId="1" priority="579" operator="containsText" text="[IFF]">
      <formula>NOT(ISERROR(SEARCH(("[IFF]"),(F41))))</formula>
    </cfRule>
  </conditionalFormatting>
  <conditionalFormatting sqref="F41">
    <cfRule type="containsText" dxfId="1" priority="580" operator="containsText" text="[NEW1]">
      <formula>NOT(ISERROR(SEARCH(("[NEW1]"),(F41))))</formula>
    </cfRule>
  </conditionalFormatting>
  <conditionalFormatting sqref="F41">
    <cfRule type="containsText" dxfId="1" priority="581" operator="containsText" text="[AIM]">
      <formula>NOT(ISERROR(SEARCH(("[AIM]"),(F41))))</formula>
    </cfRule>
  </conditionalFormatting>
  <conditionalFormatting sqref="E15">
    <cfRule type="containsText" dxfId="1" priority="582" operator="containsText" text="[GR]">
      <formula>NOT(ISERROR(SEARCH(("[GR]"),(E15))))</formula>
    </cfRule>
  </conditionalFormatting>
  <conditionalFormatting sqref="E15">
    <cfRule type="containsText" dxfId="1" priority="583" operator="containsText" text="[KIM]">
      <formula>NOT(ISERROR(SEARCH(("[KIM]"),(E15))))</formula>
    </cfRule>
  </conditionalFormatting>
  <conditionalFormatting sqref="E15">
    <cfRule type="containsText" dxfId="1" priority="584" operator="containsText" text="[IFF]">
      <formula>NOT(ISERROR(SEARCH(("[IFF]"),(E15))))</formula>
    </cfRule>
  </conditionalFormatting>
  <conditionalFormatting sqref="E15">
    <cfRule type="containsText" dxfId="1" priority="585" operator="containsText" text="[AT]">
      <formula>NOT(ISERROR(SEARCH(("[AT]"),(E15))))</formula>
    </cfRule>
  </conditionalFormatting>
  <conditionalFormatting sqref="E15">
    <cfRule type="containsText" dxfId="1" priority="586" operator="containsText" text="[NEW1]">
      <formula>NOT(ISERROR(SEARCH(("[NEW1]"),(E15))))</formula>
    </cfRule>
  </conditionalFormatting>
  <conditionalFormatting sqref="E15">
    <cfRule type="containsText" dxfId="1" priority="587" operator="containsText" text="[MKS]">
      <formula>NOT(ISERROR(SEARCH(("[MKS]"),(E15))))</formula>
    </cfRule>
  </conditionalFormatting>
  <conditionalFormatting sqref="E15">
    <cfRule type="containsText" dxfId="1" priority="588" operator="containsText" text="[DMA]">
      <formula>NOT(ISERROR(SEARCH(("[DMA]"),(E15))))</formula>
    </cfRule>
  </conditionalFormatting>
  <conditionalFormatting sqref="E15">
    <cfRule type="containsText" dxfId="1" priority="589" operator="containsText" text="[JC]">
      <formula>NOT(ISERROR(SEARCH(("[JC]"),(E15))))</formula>
    </cfRule>
  </conditionalFormatting>
  <conditionalFormatting sqref="E15">
    <cfRule type="containsText" dxfId="1" priority="590" operator="containsText" text="[FNN]">
      <formula>NOT(ISERROR(SEARCH(("[FNN]"),(E15))))</formula>
    </cfRule>
  </conditionalFormatting>
  <conditionalFormatting sqref="E15">
    <cfRule type="containsText" dxfId="1" priority="591" operator="containsText" text="[PRC]">
      <formula>NOT(ISERROR(SEARCH(("[PRC]"),(E15))))</formula>
    </cfRule>
  </conditionalFormatting>
  <conditionalFormatting sqref="E15">
    <cfRule type="containsText" dxfId="3" priority="592" operator="containsText" text="ENG">
      <formula>NOT(ISERROR(SEARCH(("ENG"),(E15))))</formula>
    </cfRule>
  </conditionalFormatting>
  <conditionalFormatting sqref="E15">
    <cfRule type="containsText" dxfId="1" priority="593" operator="containsText" text="[MAR]">
      <formula>NOT(ISERROR(SEARCH(("[MAR]"),(E15))))</formula>
    </cfRule>
  </conditionalFormatting>
  <conditionalFormatting sqref="E15">
    <cfRule type="containsText" dxfId="1" priority="594" operator="containsText" text="[SKC]">
      <formula>NOT(ISERROR(SEARCH(("[SKC]"),(E15))))</formula>
    </cfRule>
  </conditionalFormatting>
  <conditionalFormatting sqref="E15">
    <cfRule type="containsText" dxfId="1" priority="595" operator="containsText" text="CHE-1262">
      <formula>NOT(ISERROR(SEARCH(("CHE-1262"),(E15))))</formula>
    </cfRule>
  </conditionalFormatting>
  <conditionalFormatting sqref="E15">
    <cfRule type="containsText" dxfId="1" priority="596" operator="containsText" text="[NIM]">
      <formula>NOT(ISERROR(SEARCH(("[NIM]"),(E15))))</formula>
    </cfRule>
  </conditionalFormatting>
  <conditionalFormatting sqref="E15">
    <cfRule type="containsText" dxfId="3" priority="597" operator="containsText" text="BAN">
      <formula>NOT(ISERROR(SEARCH(("BAN"),(E15))))</formula>
    </cfRule>
  </conditionalFormatting>
  <conditionalFormatting sqref="E15">
    <cfRule type="containsText" dxfId="1" priority="598" operator="containsText" text="[BSH]">
      <formula>NOT(ISERROR(SEARCH(("[BSH]"),(E15))))</formula>
    </cfRule>
  </conditionalFormatting>
  <conditionalFormatting sqref="E15">
    <cfRule type="containsText" dxfId="1" priority="599" operator="containsText" text="[EH]">
      <formula>NOT(ISERROR(SEARCH(("[EH]"),(E15))))</formula>
    </cfRule>
  </conditionalFormatting>
  <conditionalFormatting sqref="E15">
    <cfRule type="containsText" dxfId="1" priority="600" operator="containsText" text="[RUM]">
      <formula>NOT(ISERROR(SEARCH(("[RUM]"),(E15))))</formula>
    </cfRule>
  </conditionalFormatting>
  <conditionalFormatting sqref="E15">
    <cfRule type="containsText" dxfId="3" priority="601" operator="containsText" text="[ECO]">
      <formula>NOT(ISERROR(SEARCH(("[ECO]"),(E15))))</formula>
    </cfRule>
  </conditionalFormatting>
  <conditionalFormatting sqref="E15">
    <cfRule type="containsText" dxfId="1" priority="602" operator="containsText" text="[MAH]">
      <formula>NOT(ISERROR(SEARCH(("[MAH]"),(E15))))</formula>
    </cfRule>
  </conditionalFormatting>
  <conditionalFormatting sqref="E15">
    <cfRule type="containsText" dxfId="1" priority="603" operator="containsText" text="[DD]">
      <formula>NOT(ISERROR(SEARCH(("[DD]"),(E15))))</formula>
    </cfRule>
  </conditionalFormatting>
  <conditionalFormatting sqref="E15">
    <cfRule type="containsText" dxfId="1" priority="604" operator="containsText" text="[JI]">
      <formula>NOT(ISERROR(SEARCH(("[JI]"),(E15))))</formula>
    </cfRule>
  </conditionalFormatting>
  <conditionalFormatting sqref="E15">
    <cfRule type="containsText" dxfId="1" priority="605" operator="containsText" text="[AU]">
      <formula>NOT(ISERROR(SEARCH(("[AU]"),(E15))))</formula>
    </cfRule>
  </conditionalFormatting>
  <conditionalFormatting sqref="E15">
    <cfRule type="containsText" dxfId="1" priority="606" operator="containsText" text="[NIS]">
      <formula>NOT(ISERROR(SEARCH(("[NIS]"),(E15))))</formula>
    </cfRule>
  </conditionalFormatting>
  <conditionalFormatting sqref="E15">
    <cfRule type="containsText" dxfId="1" priority="607" operator="containsText" text="[AIM]">
      <formula>NOT(ISERROR(SEARCH(("[AIM]"),(E15))))</formula>
    </cfRule>
  </conditionalFormatting>
  <conditionalFormatting sqref="I29">
    <cfRule type="containsText" dxfId="3" priority="608" operator="containsText" text="ENG">
      <formula>NOT(ISERROR(SEARCH(("ENG"),(I29))))</formula>
    </cfRule>
  </conditionalFormatting>
  <conditionalFormatting sqref="I29">
    <cfRule type="containsText" dxfId="1" priority="609" operator="containsText" text="[MAR]">
      <formula>NOT(ISERROR(SEARCH(("[MAR]"),(I29))))</formula>
    </cfRule>
  </conditionalFormatting>
  <conditionalFormatting sqref="I29">
    <cfRule type="containsText" dxfId="1" priority="610" operator="containsText" text="[SKC]">
      <formula>NOT(ISERROR(SEARCH(("[SKC]"),(I29))))</formula>
    </cfRule>
  </conditionalFormatting>
  <conditionalFormatting sqref="I29">
    <cfRule type="containsText" dxfId="1" priority="611" operator="containsText" text="CHE-1262">
      <formula>NOT(ISERROR(SEARCH(("CHE-1262"),(I29))))</formula>
    </cfRule>
  </conditionalFormatting>
  <conditionalFormatting sqref="I29">
    <cfRule type="containsText" dxfId="1" priority="612" operator="containsText" text="[NIM]">
      <formula>NOT(ISERROR(SEARCH(("[NIM]"),(I29))))</formula>
    </cfRule>
  </conditionalFormatting>
  <conditionalFormatting sqref="I29">
    <cfRule type="containsText" dxfId="1" priority="613" operator="containsText" text="[GR]">
      <formula>NOT(ISERROR(SEARCH(("[GR]"),(I29))))</formula>
    </cfRule>
  </conditionalFormatting>
  <conditionalFormatting sqref="I29">
    <cfRule type="containsText" dxfId="3" priority="614" operator="containsText" text="BAN">
      <formula>NOT(ISERROR(SEARCH(("BAN"),(I29))))</formula>
    </cfRule>
  </conditionalFormatting>
  <conditionalFormatting sqref="I29">
    <cfRule type="containsText" dxfId="1" priority="615" operator="containsText" text="[BSH]">
      <formula>NOT(ISERROR(SEARCH(("[BSH]"),(I29))))</formula>
    </cfRule>
  </conditionalFormatting>
  <conditionalFormatting sqref="I29">
    <cfRule type="containsText" dxfId="1" priority="616" operator="containsText" text="[EH]">
      <formula>NOT(ISERROR(SEARCH(("[EH]"),(I29))))</formula>
    </cfRule>
  </conditionalFormatting>
  <conditionalFormatting sqref="I29">
    <cfRule type="containsText" dxfId="1" priority="617" operator="containsText" text="[RUM]">
      <formula>NOT(ISERROR(SEARCH(("[RUM]"),(I29))))</formula>
    </cfRule>
  </conditionalFormatting>
  <conditionalFormatting sqref="I29">
    <cfRule type="containsText" dxfId="3" priority="618" operator="containsText" text="[ECO]">
      <formula>NOT(ISERROR(SEARCH(("[ECO]"),(I29))))</formula>
    </cfRule>
  </conditionalFormatting>
  <conditionalFormatting sqref="I29">
    <cfRule type="containsText" dxfId="1" priority="619" operator="containsText" text="[MAH]">
      <formula>NOT(ISERROR(SEARCH(("[MAH]"),(I29))))</formula>
    </cfRule>
  </conditionalFormatting>
  <conditionalFormatting sqref="I29">
    <cfRule type="containsText" dxfId="1" priority="620" operator="containsText" text="[DD]">
      <formula>NOT(ISERROR(SEARCH(("[DD]"),(I29))))</formula>
    </cfRule>
  </conditionalFormatting>
  <conditionalFormatting sqref="I29">
    <cfRule type="containsText" dxfId="1" priority="621" operator="containsText" text="[JI]">
      <formula>NOT(ISERROR(SEARCH(("[JI]"),(I29))))</formula>
    </cfRule>
  </conditionalFormatting>
  <conditionalFormatting sqref="I29">
    <cfRule type="containsText" dxfId="1" priority="622" operator="containsText" text="[KIM]">
      <formula>NOT(ISERROR(SEARCH(("[KIM]"),(I29))))</formula>
    </cfRule>
  </conditionalFormatting>
  <conditionalFormatting sqref="I29">
    <cfRule type="containsText" dxfId="1" priority="623" operator="containsText" text="[AU]">
      <formula>NOT(ISERROR(SEARCH(("[AU]"),(I29))))</formula>
    </cfRule>
  </conditionalFormatting>
  <conditionalFormatting sqref="I29">
    <cfRule type="containsText" dxfId="1" priority="624" operator="containsText" text="[IFF]">
      <formula>NOT(ISERROR(SEARCH(("[IFF]"),(I29))))</formula>
    </cfRule>
  </conditionalFormatting>
  <conditionalFormatting sqref="I29">
    <cfRule type="containsText" dxfId="1" priority="625" operator="containsText" text="[AT]">
      <formula>NOT(ISERROR(SEARCH(("[AT]"),(I29))))</formula>
    </cfRule>
  </conditionalFormatting>
  <conditionalFormatting sqref="I29">
    <cfRule type="containsText" dxfId="1" priority="626" operator="containsText" text="[NEW1]">
      <formula>NOT(ISERROR(SEARCH(("[NEW1]"),(I29))))</formula>
    </cfRule>
  </conditionalFormatting>
  <conditionalFormatting sqref="I29">
    <cfRule type="containsText" dxfId="1" priority="627" operator="containsText" text="[MKS]">
      <formula>NOT(ISERROR(SEARCH(("[MKS]"),(I29))))</formula>
    </cfRule>
  </conditionalFormatting>
  <conditionalFormatting sqref="I29">
    <cfRule type="containsText" dxfId="1" priority="628" operator="containsText" text="[DMA]">
      <formula>NOT(ISERROR(SEARCH(("[DMA]"),(I29))))</formula>
    </cfRule>
  </conditionalFormatting>
  <conditionalFormatting sqref="I29">
    <cfRule type="containsText" dxfId="1" priority="629" operator="containsText" text="[NIS]">
      <formula>NOT(ISERROR(SEARCH(("[NIS]"),(I29))))</formula>
    </cfRule>
  </conditionalFormatting>
  <conditionalFormatting sqref="I29">
    <cfRule type="containsText" dxfId="1" priority="630" operator="containsText" text="[AIM]">
      <formula>NOT(ISERROR(SEARCH(("[AIM]"),(I29))))</formula>
    </cfRule>
  </conditionalFormatting>
  <conditionalFormatting sqref="I29">
    <cfRule type="containsText" dxfId="1" priority="631" operator="containsText" text="[JC]">
      <formula>NOT(ISERROR(SEARCH(("[JC]"),(I29))))</formula>
    </cfRule>
  </conditionalFormatting>
  <conditionalFormatting sqref="I29">
    <cfRule type="containsText" dxfId="1" priority="632" operator="containsText" text="[FNN]">
      <formula>NOT(ISERROR(SEARCH(("[FNN]"),(I29))))</formula>
    </cfRule>
  </conditionalFormatting>
  <conditionalFormatting sqref="H41">
    <cfRule type="containsText" dxfId="3" priority="633" operator="containsText" text="ENG">
      <formula>NOT(ISERROR(SEARCH(("ENG"),(H41))))</formula>
    </cfRule>
  </conditionalFormatting>
  <conditionalFormatting sqref="H41">
    <cfRule type="containsText" dxfId="1" priority="634" operator="containsText" text="CHE-1262">
      <formula>NOT(ISERROR(SEARCH(("CHE-1262"),(H41))))</formula>
    </cfRule>
  </conditionalFormatting>
  <conditionalFormatting sqref="H41">
    <cfRule type="containsText" dxfId="1" priority="635" operator="containsText" text="[KIM]">
      <formula>NOT(ISERROR(SEARCH(("[KIM]"),(H41))))</formula>
    </cfRule>
  </conditionalFormatting>
  <conditionalFormatting sqref="H41">
    <cfRule type="containsText" dxfId="1" priority="636" operator="containsText" text="[AU]">
      <formula>NOT(ISERROR(SEARCH(("[AU]"),(H41))))</formula>
    </cfRule>
  </conditionalFormatting>
  <conditionalFormatting sqref="H41">
    <cfRule type="containsText" dxfId="1" priority="637" operator="containsText" text="[IFF]">
      <formula>NOT(ISERROR(SEARCH(("[IFF]"),(H41))))</formula>
    </cfRule>
  </conditionalFormatting>
  <conditionalFormatting sqref="H41">
    <cfRule type="containsText" dxfId="1" priority="638" operator="containsText" text="[AT]">
      <formula>NOT(ISERROR(SEARCH(("[AT]"),(H41))))</formula>
    </cfRule>
  </conditionalFormatting>
  <conditionalFormatting sqref="H41">
    <cfRule type="containsText" dxfId="1" priority="639" operator="containsText" text="[NEW1]">
      <formula>NOT(ISERROR(SEARCH(("[NEW1]"),(H41))))</formula>
    </cfRule>
  </conditionalFormatting>
  <conditionalFormatting sqref="H41">
    <cfRule type="containsText" dxfId="1" priority="640" operator="containsText" text="[MKS]">
      <formula>NOT(ISERROR(SEARCH(("[MKS]"),(H41))))</formula>
    </cfRule>
  </conditionalFormatting>
  <conditionalFormatting sqref="H41">
    <cfRule type="containsText" dxfId="1" priority="641" operator="containsText" text="[DMA]">
      <formula>NOT(ISERROR(SEARCH(("[DMA]"),(H41))))</formula>
    </cfRule>
  </conditionalFormatting>
  <conditionalFormatting sqref="H41">
    <cfRule type="containsText" dxfId="1" priority="642" operator="containsText" text="[NIS]">
      <formula>NOT(ISERROR(SEARCH(("[NIS]"),(H41))))</formula>
    </cfRule>
  </conditionalFormatting>
  <conditionalFormatting sqref="H41">
    <cfRule type="containsText" dxfId="1" priority="643" operator="containsText" text="[JC]">
      <formula>NOT(ISERROR(SEARCH(("[JC]"),(H41))))</formula>
    </cfRule>
  </conditionalFormatting>
  <conditionalFormatting sqref="H41">
    <cfRule type="containsText" dxfId="1" priority="644" operator="containsText" text="[FNN]">
      <formula>NOT(ISERROR(SEARCH(("[FNN]"),(H41))))</formula>
    </cfRule>
  </conditionalFormatting>
  <conditionalFormatting sqref="H41">
    <cfRule type="containsText" dxfId="1" priority="645" operator="containsText" text="[PRC]">
      <formula>NOT(ISERROR(SEARCH(("[PRC]"),(H41))))</formula>
    </cfRule>
  </conditionalFormatting>
  <conditionalFormatting sqref="I11 E37">
    <cfRule type="containsText" dxfId="3" priority="646" operator="containsText" text="ENG">
      <formula>NOT(ISERROR(SEARCH(("ENG"),(I11))))</formula>
    </cfRule>
  </conditionalFormatting>
  <conditionalFormatting sqref="I11">
    <cfRule type="containsText" dxfId="1" priority="647" operator="containsText" text="[MAR]">
      <formula>NOT(ISERROR(SEARCH(("[MAR]"),(I11))))</formula>
    </cfRule>
  </conditionalFormatting>
  <conditionalFormatting sqref="I11">
    <cfRule type="containsText" dxfId="1" priority="648" operator="containsText" text="[SKC]">
      <formula>NOT(ISERROR(SEARCH(("[SKC]"),(I11))))</formula>
    </cfRule>
  </conditionalFormatting>
  <conditionalFormatting sqref="I11 E37">
    <cfRule type="containsText" dxfId="1" priority="649" operator="containsText" text="CHE-1262">
      <formula>NOT(ISERROR(SEARCH(("CHE-1262"),(I11))))</formula>
    </cfRule>
  </conditionalFormatting>
  <conditionalFormatting sqref="I11">
    <cfRule type="containsText" dxfId="1" priority="650" operator="containsText" text="[NIM]">
      <formula>NOT(ISERROR(SEARCH(("[NIM]"),(I11))))</formula>
    </cfRule>
  </conditionalFormatting>
  <conditionalFormatting sqref="I11">
    <cfRule type="containsText" dxfId="2" priority="651" operator="containsText" text="[GR]">
      <formula>NOT(ISERROR(SEARCH(("[GR]"),(I11))))</formula>
    </cfRule>
  </conditionalFormatting>
  <conditionalFormatting sqref="I11">
    <cfRule type="containsText" dxfId="3" priority="652" operator="containsText" text="BAN">
      <formula>NOT(ISERROR(SEARCH(("BAN"),(I11))))</formula>
    </cfRule>
  </conditionalFormatting>
  <conditionalFormatting sqref="I11">
    <cfRule type="containsText" dxfId="1" priority="653" operator="containsText" text="[BSH]">
      <formula>NOT(ISERROR(SEARCH(("[BSH]"),(I11))))</formula>
    </cfRule>
  </conditionalFormatting>
  <conditionalFormatting sqref="I11">
    <cfRule type="containsText" dxfId="1" priority="654" operator="containsText" text="[EH]">
      <formula>NOT(ISERROR(SEARCH(("[EH]"),(I11))))</formula>
    </cfRule>
  </conditionalFormatting>
  <conditionalFormatting sqref="I11">
    <cfRule type="containsText" dxfId="1" priority="655" operator="containsText" text="[RUM]">
      <formula>NOT(ISERROR(SEARCH(("[RUM]"),(I11))))</formula>
    </cfRule>
  </conditionalFormatting>
  <conditionalFormatting sqref="I11">
    <cfRule type="containsText" dxfId="3" priority="656" operator="containsText" text="[ECO]">
      <formula>NOT(ISERROR(SEARCH(("[ECO]"),(I11))))</formula>
    </cfRule>
  </conditionalFormatting>
  <conditionalFormatting sqref="I11">
    <cfRule type="containsText" dxfId="1" priority="657" operator="containsText" text="[MAH]">
      <formula>NOT(ISERROR(SEARCH(("[MAH]"),(I11))))</formula>
    </cfRule>
  </conditionalFormatting>
  <conditionalFormatting sqref="I11">
    <cfRule type="containsText" dxfId="1" priority="658" operator="containsText" text="[DD]">
      <formula>NOT(ISERROR(SEARCH(("[DD]"),(I11))))</formula>
    </cfRule>
  </conditionalFormatting>
  <conditionalFormatting sqref="I11">
    <cfRule type="containsText" dxfId="1" priority="659" operator="containsText" text="[JI]">
      <formula>NOT(ISERROR(SEARCH(("[JI]"),(I11))))</formula>
    </cfRule>
  </conditionalFormatting>
  <conditionalFormatting sqref="I11">
    <cfRule type="containsText" dxfId="1" priority="660" operator="containsText" text="[AU]">
      <formula>NOT(ISERROR(SEARCH(("[AU]"),(I11))))</formula>
    </cfRule>
  </conditionalFormatting>
  <conditionalFormatting sqref="I11">
    <cfRule type="containsText" dxfId="1" priority="661" operator="containsText" text="[NIS]">
      <formula>NOT(ISERROR(SEARCH(("[NIS]"),(I11))))</formula>
    </cfRule>
  </conditionalFormatting>
  <conditionalFormatting sqref="I11">
    <cfRule type="containsText" dxfId="1" priority="662" operator="containsText" text="[AIM]">
      <formula>NOT(ISERROR(SEARCH(("[AIM]"),(I11))))</formula>
    </cfRule>
  </conditionalFormatting>
  <conditionalFormatting sqref="I11">
    <cfRule type="containsText" dxfId="4" priority="663" operator="containsText" text="[NEW1]">
      <formula>NOT(ISERROR(SEARCH(("[NEW1]"),(I11))))</formula>
    </cfRule>
  </conditionalFormatting>
  <conditionalFormatting sqref="E37">
    <cfRule type="containsText" dxfId="1" priority="664" operator="containsText" text="[NEW1]">
      <formula>NOT(ISERROR(SEARCH(("[NEW1]"),(E37))))</formula>
    </cfRule>
  </conditionalFormatting>
  <conditionalFormatting sqref="D42">
    <cfRule type="containsText" dxfId="2" priority="665" operator="containsText" text="[GR]">
      <formula>NOT(ISERROR(SEARCH(("[GR]"),(D42))))</formula>
    </cfRule>
  </conditionalFormatting>
  <conditionalFormatting sqref="D42">
    <cfRule type="containsText" dxfId="4" priority="666" operator="containsText" text="[NEW1]">
      <formula>NOT(ISERROR(SEARCH(("[NEW1]"),(D42))))</formula>
    </cfRule>
  </conditionalFormatting>
  <conditionalFormatting sqref="D42">
    <cfRule type="containsText" dxfId="1" priority="667" operator="containsText" text="[AU]">
      <formula>NOT(ISERROR(SEARCH(("[AU]"),(D42))))</formula>
    </cfRule>
  </conditionalFormatting>
  <conditionalFormatting sqref="D42">
    <cfRule type="containsText" dxfId="1" priority="668" operator="containsText" text="[NIS]">
      <formula>NOT(ISERROR(SEARCH(("[NIS]"),(D42))))</formula>
    </cfRule>
  </conditionalFormatting>
  <conditionalFormatting sqref="D42">
    <cfRule type="containsText" dxfId="1" priority="669" operator="containsText" text="[MAH]">
      <formula>NOT(ISERROR(SEARCH(("[MAH]"),(D42))))</formula>
    </cfRule>
  </conditionalFormatting>
  <conditionalFormatting sqref="E37 D42">
    <cfRule type="containsText" dxfId="1" priority="670" operator="containsText" text="[IFF]">
      <formula>NOT(ISERROR(SEARCH(("[IFF]"),(E37))))</formula>
    </cfRule>
  </conditionalFormatting>
  <conditionalFormatting sqref="D42">
    <cfRule type="containsText" dxfId="3" priority="671" operator="containsText" text="ENG">
      <formula>NOT(ISERROR(SEARCH(("ENG"),(D42))))</formula>
    </cfRule>
  </conditionalFormatting>
  <conditionalFormatting sqref="D42">
    <cfRule type="containsText" dxfId="1" priority="672" operator="containsText" text="CHE-1262">
      <formula>NOT(ISERROR(SEARCH(("CHE-1262"),(D42))))</formula>
    </cfRule>
  </conditionalFormatting>
  <conditionalFormatting sqref="D42">
    <cfRule type="containsText" dxfId="1" priority="673" operator="containsText" text="[MAR]">
      <formula>NOT(ISERROR(SEARCH(("[MAR]"),(D42))))</formula>
    </cfRule>
  </conditionalFormatting>
  <conditionalFormatting sqref="D42">
    <cfRule type="containsText" dxfId="1" priority="674" operator="containsText" text="[SKC]">
      <formula>NOT(ISERROR(SEARCH(("[SKC]"),(D42))))</formula>
    </cfRule>
  </conditionalFormatting>
  <conditionalFormatting sqref="D42">
    <cfRule type="containsText" dxfId="1" priority="675" operator="containsText" text="[NIM]">
      <formula>NOT(ISERROR(SEARCH(("[NIM]"),(D42))))</formula>
    </cfRule>
  </conditionalFormatting>
  <conditionalFormatting sqref="D42">
    <cfRule type="containsText" dxfId="1" priority="676" operator="containsText" text="[GR]">
      <formula>NOT(ISERROR(SEARCH(("[GR]"),(D42))))</formula>
    </cfRule>
  </conditionalFormatting>
  <conditionalFormatting sqref="D42">
    <cfRule type="containsText" dxfId="3" priority="677" operator="containsText" text="BAN">
      <formula>NOT(ISERROR(SEARCH(("BAN"),(D42))))</formula>
    </cfRule>
  </conditionalFormatting>
  <conditionalFormatting sqref="D42">
    <cfRule type="containsText" dxfId="1" priority="678" operator="containsText" text="[BSH]">
      <formula>NOT(ISERROR(SEARCH(("[BSH]"),(D42))))</formula>
    </cfRule>
  </conditionalFormatting>
  <conditionalFormatting sqref="D42">
    <cfRule type="containsText" dxfId="1" priority="679" operator="containsText" text="[EH]">
      <formula>NOT(ISERROR(SEARCH(("[EH]"),(D42))))</formula>
    </cfRule>
  </conditionalFormatting>
  <conditionalFormatting sqref="D42">
    <cfRule type="containsText" dxfId="1" priority="680" operator="containsText" text="[RUM]">
      <formula>NOT(ISERROR(SEARCH(("[RUM]"),(D42))))</formula>
    </cfRule>
  </conditionalFormatting>
  <conditionalFormatting sqref="D42">
    <cfRule type="containsText" dxfId="3" priority="681" operator="containsText" text="[ECO]">
      <formula>NOT(ISERROR(SEARCH(("[ECO]"),(D42))))</formula>
    </cfRule>
  </conditionalFormatting>
  <conditionalFormatting sqref="D42">
    <cfRule type="containsText" dxfId="1" priority="682" operator="containsText" text="[MAH]">
      <formula>NOT(ISERROR(SEARCH(("[MAH]"),(D42))))</formula>
    </cfRule>
  </conditionalFormatting>
  <conditionalFormatting sqref="D42">
    <cfRule type="containsText" dxfId="1" priority="683" operator="containsText" text="[DD]">
      <formula>NOT(ISERROR(SEARCH(("[DD]"),(D42))))</formula>
    </cfRule>
  </conditionalFormatting>
  <conditionalFormatting sqref="D42">
    <cfRule type="containsText" dxfId="1" priority="684" operator="containsText" text="[JI]">
      <formula>NOT(ISERROR(SEARCH(("[JI]"),(D42))))</formula>
    </cfRule>
  </conditionalFormatting>
  <conditionalFormatting sqref="D42">
    <cfRule type="containsText" dxfId="1" priority="685" operator="containsText" text="[NEW1]">
      <formula>NOT(ISERROR(SEARCH(("[NEW1]"),(D42))))</formula>
    </cfRule>
  </conditionalFormatting>
  <conditionalFormatting sqref="D42">
    <cfRule type="containsText" dxfId="1" priority="686" operator="containsText" text="[AIM]">
      <formula>NOT(ISERROR(SEARCH(("[AIM]"),(D42))))</formula>
    </cfRule>
  </conditionalFormatting>
  <conditionalFormatting sqref="E42">
    <cfRule type="containsText" dxfId="3" priority="687" operator="containsText" text="ENG">
      <formula>NOT(ISERROR(SEARCH(("ENG"),(E42))))</formula>
    </cfRule>
  </conditionalFormatting>
  <conditionalFormatting sqref="E42">
    <cfRule type="containsText" dxfId="1" priority="688" operator="containsText" text="CHE-1262">
      <formula>NOT(ISERROR(SEARCH(("CHE-1262"),(E42))))</formula>
    </cfRule>
  </conditionalFormatting>
  <conditionalFormatting sqref="E42">
    <cfRule type="containsText" dxfId="1" priority="689" operator="containsText" text="[IFF]">
      <formula>NOT(ISERROR(SEARCH(("[IFF]"),(E42))))</formula>
    </cfRule>
  </conditionalFormatting>
  <conditionalFormatting sqref="E5">
    <cfRule type="containsText" dxfId="4" priority="690" operator="containsText" text="ENG">
      <formula>NOT(ISERROR(SEARCH(("ENG"),(E5))))</formula>
    </cfRule>
  </conditionalFormatting>
  <conditionalFormatting sqref="E5">
    <cfRule type="containsText" dxfId="4" priority="691" operator="containsText" text="[MAR]">
      <formula>NOT(ISERROR(SEARCH(("[MAR]"),(E5))))</formula>
    </cfRule>
  </conditionalFormatting>
  <conditionalFormatting sqref="E5">
    <cfRule type="containsText" dxfId="4" priority="692" operator="containsText" text="[SKC]">
      <formula>NOT(ISERROR(SEARCH(("[SKC]"),(E5))))</formula>
    </cfRule>
  </conditionalFormatting>
  <conditionalFormatting sqref="E5">
    <cfRule type="containsText" dxfId="4" priority="693" operator="containsText" text="CHE-1262">
      <formula>NOT(ISERROR(SEARCH(("CHE-1262"),(E5))))</formula>
    </cfRule>
  </conditionalFormatting>
  <conditionalFormatting sqref="E5">
    <cfRule type="containsText" dxfId="4" priority="694" operator="containsText" text="[NIM]">
      <formula>NOT(ISERROR(SEARCH(("[NIM]"),(E5))))</formula>
    </cfRule>
  </conditionalFormatting>
  <conditionalFormatting sqref="E5">
    <cfRule type="containsText" dxfId="4" priority="695" operator="containsText" text="[GR]">
      <formula>NOT(ISERROR(SEARCH(("[GR]"),(E5))))</formula>
    </cfRule>
  </conditionalFormatting>
  <conditionalFormatting sqref="E5">
    <cfRule type="containsText" dxfId="4" priority="696" operator="containsText" text="BAN">
      <formula>NOT(ISERROR(SEARCH(("BAN"),(E5))))</formula>
    </cfRule>
  </conditionalFormatting>
  <conditionalFormatting sqref="E5">
    <cfRule type="containsText" dxfId="4" priority="697" operator="containsText" text="[BSH]">
      <formula>NOT(ISERROR(SEARCH(("[BSH]"),(E5))))</formula>
    </cfRule>
  </conditionalFormatting>
  <conditionalFormatting sqref="E5">
    <cfRule type="containsText" dxfId="4" priority="698" operator="containsText" text="[EH]">
      <formula>NOT(ISERROR(SEARCH(("[EH]"),(E5))))</formula>
    </cfRule>
  </conditionalFormatting>
  <conditionalFormatting sqref="E5">
    <cfRule type="containsText" dxfId="4" priority="699" operator="containsText" text="[RUM]">
      <formula>NOT(ISERROR(SEARCH(("[RUM]"),(E5))))</formula>
    </cfRule>
  </conditionalFormatting>
  <conditionalFormatting sqref="E5">
    <cfRule type="containsText" dxfId="4" priority="700" operator="containsText" text="[ECO]">
      <formula>NOT(ISERROR(SEARCH(("[ECO]"),(E5))))</formula>
    </cfRule>
  </conditionalFormatting>
  <conditionalFormatting sqref="E5">
    <cfRule type="containsText" dxfId="4" priority="701" operator="containsText" text="[MAH]">
      <formula>NOT(ISERROR(SEARCH(("[MAH]"),(E5))))</formula>
    </cfRule>
  </conditionalFormatting>
  <conditionalFormatting sqref="E5">
    <cfRule type="containsText" dxfId="4" priority="702" operator="containsText" text="[DD]">
      <formula>NOT(ISERROR(SEARCH(("[DD]"),(E5))))</formula>
    </cfRule>
  </conditionalFormatting>
  <conditionalFormatting sqref="E5">
    <cfRule type="containsText" dxfId="4" priority="703" operator="containsText" text="[JI]">
      <formula>NOT(ISERROR(SEARCH(("[JI]"),(E5))))</formula>
    </cfRule>
  </conditionalFormatting>
  <conditionalFormatting sqref="E5">
    <cfRule type="containsText" dxfId="4" priority="704" operator="containsText" text="[IFF]">
      <formula>NOT(ISERROR(SEARCH(("[IFF]"),(E5))))</formula>
    </cfRule>
  </conditionalFormatting>
  <conditionalFormatting sqref="E5">
    <cfRule type="containsText" dxfId="4" priority="705" operator="containsText" text="[NEW1]">
      <formula>NOT(ISERROR(SEARCH(("[NEW1]"),(E5))))</formula>
    </cfRule>
  </conditionalFormatting>
  <conditionalFormatting sqref="E5">
    <cfRule type="containsText" dxfId="4" priority="706" operator="containsText" text="[DMA]">
      <formula>NOT(ISERROR(SEARCH(("[DMA]"),(E5))))</formula>
    </cfRule>
  </conditionalFormatting>
  <conditionalFormatting sqref="E5">
    <cfRule type="containsText" dxfId="4" priority="707" operator="containsText" text="[AIM]">
      <formula>NOT(ISERROR(SEARCH(("[AIM]"),(E5))))</formula>
    </cfRule>
  </conditionalFormatting>
  <conditionalFormatting sqref="E5">
    <cfRule type="containsText" dxfId="4" priority="708" operator="containsText" text="[JC]">
      <formula>NOT(ISERROR(SEARCH(("[JC]"),(E5))))</formula>
    </cfRule>
  </conditionalFormatting>
  <conditionalFormatting sqref="E5">
    <cfRule type="containsText" dxfId="4" priority="709" operator="containsText" text="[FNN]">
      <formula>NOT(ISERROR(SEARCH(("[FNN]"),(E5))))</formula>
    </cfRule>
  </conditionalFormatting>
  <conditionalFormatting sqref="E5">
    <cfRule type="containsText" dxfId="4" priority="710" operator="containsText" text="[PRC]">
      <formula>NOT(ISERROR(SEARCH(("[PRC]"),(E5))))</formula>
    </cfRule>
  </conditionalFormatting>
  <conditionalFormatting sqref="D52:J77">
    <cfRule type="cellIs" dxfId="5" priority="711" operator="equal">
      <formula>"Available"</formula>
    </cfRule>
  </conditionalFormatting>
  <conditionalFormatting sqref="D52:J77">
    <cfRule type="cellIs" dxfId="6" priority="712" operator="equal">
      <formula>"Not Available"</formula>
    </cfRule>
  </conditionalFormatting>
  <conditionalFormatting sqref="D52:J77">
    <cfRule type="cellIs" dxfId="7" priority="713" operator="equal">
      <formula>"Overlapped"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0" priority="714" operator="containsText" text="ENG">
      <formula>NOT(ISERROR(SEARCH(("ENG"),(D3))))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15" operator="containsText" text="[MAR]">
      <formula>NOT(ISERROR(SEARCH(("[MAR]"),(D3))))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16" operator="containsText" text="[SKC]">
      <formula>NOT(ISERROR(SEARCH(("[SKC]"),(D3))))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2" priority="717" operator="containsText" text="CHE-1262">
      <formula>NOT(ISERROR(SEARCH(("CHE-1262"),(D3))))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18" operator="containsText" text="[NIM]">
      <formula>NOT(ISERROR(SEARCH(("[NIM]"),(D3))))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19" operator="containsText" text="[GR]">
      <formula>NOT(ISERROR(SEARCH(("[GR]"),(D3))))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3" priority="720" operator="containsText" text="BAN">
      <formula>NOT(ISERROR(SEARCH(("BAN"),(D3))))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1" operator="containsText" text="[BSH]">
      <formula>NOT(ISERROR(SEARCH(("[BSH]"),(D3))))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2" operator="containsText" text="[EH]">
      <formula>NOT(ISERROR(SEARCH(("[EH]"),(D3))))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3" operator="containsText" text="[RUM]">
      <formula>NOT(ISERROR(SEARCH(("[RUM]"),(D3))))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3" priority="724" operator="containsText" text="[ECO]">
      <formula>NOT(ISERROR(SEARCH(("[ECO]"),(D3))))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5" operator="containsText" text="[MAH]">
      <formula>NOT(ISERROR(SEARCH(("[MAH]"),(D3))))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6" operator="containsText" text="[DD]">
      <formula>NOT(ISERROR(SEARCH(("[DD]"),(D3))))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7" operator="containsText" text="[JI]">
      <formula>NOT(ISERROR(SEARCH(("[JI]"),(D3))))</formula>
    </cfRule>
  </conditionalFormatting>
  <conditionalFormatting sqref="D3:D5 E3:E4 F3 I3:I4 J3:J9 H4 F5:F6 H6:H9 E7 I7:I10 D8:D10 E9:E10 F9 F11 H11:H15 J11:J20 D13:D14 E13:F13 I13:I16 E16 F17:F19 H17:H18 D18 E18:E19 I18:I19 D21:D30 E21:F21 I21:I24 J22:J47 E23:E29 F23:F25 H23 H25:H28 F27:F28 I27 H30 I30:I36 E31:F32 H32:H36 D34:D36 E34:E38 F34:F36 F38 H38:I38 D40:E40 H40:H41 I40 E42:E47 I42:I44 F43:F47 H43:H47 D44 D46:D47 G47 I47">
    <cfRule type="containsText" dxfId="1" priority="728" operator="containsText" text="[AIM]">
      <formula>NOT(ISERROR(SEARCH(("[AIM]"),(D3))))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9.75"/>
    <col customWidth="1" min="3" max="3" width="31.88"/>
    <col customWidth="1" min="4" max="4" width="29.13"/>
    <col customWidth="1" min="5" max="5" width="40.5"/>
    <col customWidth="1" min="6" max="6" width="21.38"/>
  </cols>
  <sheetData>
    <row r="1" ht="28.5" customHeight="1">
      <c r="A1" s="111" t="s">
        <v>541</v>
      </c>
      <c r="B1" s="113"/>
      <c r="C1" s="143" t="s">
        <v>542</v>
      </c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33.75" customHeight="1">
      <c r="A2" s="111" t="s">
        <v>541</v>
      </c>
      <c r="B2" s="113"/>
      <c r="C2" s="144" t="s">
        <v>543</v>
      </c>
      <c r="D2" s="144" t="s">
        <v>544</v>
      </c>
      <c r="E2" s="144" t="s">
        <v>545</v>
      </c>
      <c r="F2" s="145" t="s">
        <v>546</v>
      </c>
      <c r="G2" s="146" t="s">
        <v>547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113"/>
      <c r="C3" s="144" t="s">
        <v>154</v>
      </c>
      <c r="D3" s="144" t="s">
        <v>548</v>
      </c>
      <c r="E3" s="144" t="s">
        <v>549</v>
      </c>
      <c r="F3" s="40" t="s">
        <v>550</v>
      </c>
      <c r="G3" s="147" t="s">
        <v>551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113"/>
      <c r="C4" s="144" t="s">
        <v>155</v>
      </c>
      <c r="D4" s="144" t="s">
        <v>552</v>
      </c>
      <c r="E4" s="144" t="s">
        <v>553</v>
      </c>
      <c r="F4" s="40" t="s">
        <v>554</v>
      </c>
      <c r="G4" s="147" t="s">
        <v>555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113"/>
      <c r="C5" s="144" t="s">
        <v>156</v>
      </c>
      <c r="D5" s="144" t="s">
        <v>556</v>
      </c>
      <c r="E5" s="144" t="s">
        <v>557</v>
      </c>
      <c r="F5" s="40" t="s">
        <v>558</v>
      </c>
      <c r="G5" s="147" t="s">
        <v>555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13"/>
      <c r="C6" s="144" t="s">
        <v>157</v>
      </c>
      <c r="D6" s="144" t="s">
        <v>559</v>
      </c>
      <c r="E6" s="144" t="s">
        <v>560</v>
      </c>
      <c r="F6" s="40" t="s">
        <v>550</v>
      </c>
      <c r="G6" s="147" t="s">
        <v>551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13"/>
      <c r="C7" s="144" t="s">
        <v>158</v>
      </c>
      <c r="D7" s="144" t="s">
        <v>561</v>
      </c>
      <c r="E7" s="144" t="s">
        <v>562</v>
      </c>
      <c r="F7" s="40" t="s">
        <v>563</v>
      </c>
      <c r="G7" s="147" t="s">
        <v>564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13"/>
      <c r="C8" s="148" t="s">
        <v>565</v>
      </c>
      <c r="D8" s="144" t="s">
        <v>566</v>
      </c>
      <c r="E8" s="144" t="s">
        <v>567</v>
      </c>
      <c r="F8" s="40" t="s">
        <v>568</v>
      </c>
      <c r="G8" s="147" t="s">
        <v>568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113"/>
      <c r="C9" s="144" t="s">
        <v>159</v>
      </c>
      <c r="D9" s="144" t="s">
        <v>569</v>
      </c>
      <c r="E9" s="144" t="s">
        <v>570</v>
      </c>
      <c r="F9" s="40" t="s">
        <v>571</v>
      </c>
      <c r="G9" s="147" t="s">
        <v>572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113"/>
      <c r="C10" s="144" t="s">
        <v>160</v>
      </c>
      <c r="D10" s="144" t="s">
        <v>573</v>
      </c>
      <c r="E10" s="36" t="s">
        <v>574</v>
      </c>
      <c r="F10" s="40" t="s">
        <v>571</v>
      </c>
      <c r="G10" s="147" t="s">
        <v>572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113"/>
      <c r="C11" s="144" t="s">
        <v>161</v>
      </c>
      <c r="D11" s="144" t="s">
        <v>575</v>
      </c>
      <c r="E11" s="144" t="s">
        <v>576</v>
      </c>
      <c r="F11" s="40" t="s">
        <v>563</v>
      </c>
      <c r="G11" s="147" t="s">
        <v>564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113"/>
      <c r="C12" s="5"/>
      <c r="D12" s="5"/>
      <c r="E12" s="5"/>
      <c r="F12" s="5"/>
      <c r="G12" s="14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1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50"/>
      <c r="B14" s="151" t="s">
        <v>577</v>
      </c>
      <c r="C14" s="3"/>
      <c r="D14" s="3"/>
      <c r="E14" s="3"/>
      <c r="F14" s="3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52"/>
      <c r="B15" s="153" t="s">
        <v>578</v>
      </c>
      <c r="C15" s="153" t="s">
        <v>579</v>
      </c>
      <c r="D15" s="153" t="s">
        <v>580</v>
      </c>
      <c r="E15" s="153" t="s">
        <v>581</v>
      </c>
      <c r="F15" s="153" t="s">
        <v>582</v>
      </c>
      <c r="G15" s="153" t="s">
        <v>547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</row>
    <row r="16">
      <c r="A16" s="155"/>
      <c r="B16" s="148" t="s">
        <v>583</v>
      </c>
      <c r="C16" s="156" t="s">
        <v>584</v>
      </c>
      <c r="D16" s="156" t="s">
        <v>585</v>
      </c>
      <c r="E16" s="156" t="s">
        <v>586</v>
      </c>
      <c r="F16" s="156" t="s">
        <v>587</v>
      </c>
      <c r="G16" s="147" t="s">
        <v>588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55"/>
      <c r="B17" s="148" t="s">
        <v>589</v>
      </c>
      <c r="C17" s="156" t="s">
        <v>590</v>
      </c>
      <c r="D17" s="156" t="s">
        <v>591</v>
      </c>
      <c r="E17" s="156" t="s">
        <v>586</v>
      </c>
      <c r="F17" s="156" t="s">
        <v>587</v>
      </c>
      <c r="G17" s="147" t="s">
        <v>592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55"/>
      <c r="B18" s="148" t="s">
        <v>593</v>
      </c>
      <c r="C18" s="156" t="s">
        <v>594</v>
      </c>
      <c r="D18" s="156" t="s">
        <v>591</v>
      </c>
      <c r="E18" s="156" t="s">
        <v>586</v>
      </c>
      <c r="F18" s="156" t="s">
        <v>587</v>
      </c>
      <c r="G18" s="147" t="s">
        <v>595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55"/>
      <c r="B19" s="148" t="s">
        <v>596</v>
      </c>
      <c r="C19" s="156" t="s">
        <v>597</v>
      </c>
      <c r="D19" s="156" t="s">
        <v>591</v>
      </c>
      <c r="E19" s="156" t="s">
        <v>586</v>
      </c>
      <c r="F19" s="156" t="s">
        <v>587</v>
      </c>
      <c r="G19" s="147" t="s">
        <v>598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55"/>
      <c r="B20" s="148" t="s">
        <v>599</v>
      </c>
      <c r="C20" s="156" t="s">
        <v>600</v>
      </c>
      <c r="D20" s="156" t="s">
        <v>601</v>
      </c>
      <c r="E20" s="156" t="s">
        <v>586</v>
      </c>
      <c r="F20" s="156" t="s">
        <v>587</v>
      </c>
      <c r="G20" s="147" t="s">
        <v>602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55"/>
      <c r="B21" s="148" t="s">
        <v>603</v>
      </c>
      <c r="C21" s="156" t="s">
        <v>604</v>
      </c>
      <c r="D21" s="156" t="s">
        <v>601</v>
      </c>
      <c r="E21" s="156" t="s">
        <v>586</v>
      </c>
      <c r="F21" s="156" t="s">
        <v>587</v>
      </c>
      <c r="G21" s="147" t="s">
        <v>605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55"/>
      <c r="B22" s="148" t="s">
        <v>606</v>
      </c>
      <c r="C22" s="156" t="s">
        <v>607</v>
      </c>
      <c r="D22" s="156" t="s">
        <v>601</v>
      </c>
      <c r="E22" s="156" t="s">
        <v>586</v>
      </c>
      <c r="F22" s="156" t="s">
        <v>587</v>
      </c>
      <c r="G22" s="147" t="s">
        <v>608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55"/>
      <c r="B23" s="148" t="s">
        <v>609</v>
      </c>
      <c r="C23" s="156" t="s">
        <v>610</v>
      </c>
      <c r="D23" s="156" t="s">
        <v>611</v>
      </c>
      <c r="E23" s="156" t="s">
        <v>586</v>
      </c>
      <c r="F23" s="156" t="s">
        <v>587</v>
      </c>
      <c r="G23" s="147" t="s">
        <v>612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55"/>
      <c r="B24" s="148" t="s">
        <v>613</v>
      </c>
      <c r="C24" s="156" t="s">
        <v>614</v>
      </c>
      <c r="D24" s="156" t="s">
        <v>611</v>
      </c>
      <c r="E24" s="156" t="s">
        <v>586</v>
      </c>
      <c r="F24" s="156" t="s">
        <v>587</v>
      </c>
      <c r="G24" s="147" t="s">
        <v>615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55"/>
      <c r="B25" s="48" t="s">
        <v>568</v>
      </c>
      <c r="C25" s="156" t="s">
        <v>616</v>
      </c>
      <c r="D25" s="156" t="s">
        <v>611</v>
      </c>
      <c r="E25" s="156" t="s">
        <v>586</v>
      </c>
      <c r="F25" s="156" t="s">
        <v>587</v>
      </c>
      <c r="G25" s="147" t="s">
        <v>617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55"/>
      <c r="B26" s="148" t="s">
        <v>618</v>
      </c>
      <c r="C26" s="156" t="s">
        <v>619</v>
      </c>
      <c r="D26" s="156" t="s">
        <v>611</v>
      </c>
      <c r="E26" s="156" t="s">
        <v>586</v>
      </c>
      <c r="F26" s="156" t="s">
        <v>587</v>
      </c>
      <c r="G26" s="147" t="s">
        <v>620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55"/>
      <c r="B27" s="148" t="s">
        <v>621</v>
      </c>
      <c r="C27" s="156" t="s">
        <v>622</v>
      </c>
      <c r="D27" s="156" t="s">
        <v>611</v>
      </c>
      <c r="E27" s="156" t="s">
        <v>586</v>
      </c>
      <c r="F27" s="156" t="s">
        <v>587</v>
      </c>
      <c r="G27" s="147" t="s">
        <v>623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55"/>
      <c r="B28" s="148" t="s">
        <v>624</v>
      </c>
      <c r="C28" s="156" t="s">
        <v>625</v>
      </c>
      <c r="D28" s="156" t="s">
        <v>611</v>
      </c>
      <c r="E28" s="156" t="s">
        <v>586</v>
      </c>
      <c r="F28" s="156" t="s">
        <v>587</v>
      </c>
      <c r="G28" s="147" t="s">
        <v>626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55"/>
      <c r="B29" s="148" t="s">
        <v>627</v>
      </c>
      <c r="C29" s="156" t="s">
        <v>628</v>
      </c>
      <c r="D29" s="156" t="s">
        <v>611</v>
      </c>
      <c r="E29" s="156" t="s">
        <v>586</v>
      </c>
      <c r="F29" s="156" t="s">
        <v>587</v>
      </c>
      <c r="G29" s="147" t="s">
        <v>629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55"/>
      <c r="B30" s="157" t="s">
        <v>630</v>
      </c>
      <c r="C30" s="158" t="s">
        <v>631</v>
      </c>
      <c r="D30" s="156" t="s">
        <v>611</v>
      </c>
      <c r="E30" s="156" t="s">
        <v>586</v>
      </c>
      <c r="F30" s="156" t="s">
        <v>587</v>
      </c>
      <c r="G30" s="159" t="s">
        <v>632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55"/>
      <c r="B31" s="148" t="s">
        <v>633</v>
      </c>
      <c r="C31" s="156" t="s">
        <v>634</v>
      </c>
      <c r="D31" s="156" t="s">
        <v>611</v>
      </c>
      <c r="E31" s="156" t="s">
        <v>586</v>
      </c>
      <c r="F31" s="156" t="s">
        <v>587</v>
      </c>
      <c r="G31" s="147" t="s">
        <v>635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88"/>
      <c r="B32" s="157" t="s">
        <v>636</v>
      </c>
      <c r="C32" s="158" t="s">
        <v>637</v>
      </c>
      <c r="D32" s="40" t="s">
        <v>611</v>
      </c>
      <c r="E32" s="40" t="s">
        <v>586</v>
      </c>
      <c r="F32" s="40" t="s">
        <v>587</v>
      </c>
      <c r="G32" s="159" t="s">
        <v>638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</row>
    <row r="33">
      <c r="A33" s="155"/>
      <c r="B33" s="148" t="s">
        <v>639</v>
      </c>
      <c r="C33" s="156" t="s">
        <v>640</v>
      </c>
      <c r="D33" s="156" t="s">
        <v>611</v>
      </c>
      <c r="E33" s="156" t="s">
        <v>586</v>
      </c>
      <c r="F33" s="156" t="s">
        <v>587</v>
      </c>
      <c r="G33" s="147" t="s">
        <v>641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55"/>
      <c r="B34" s="148" t="s">
        <v>642</v>
      </c>
      <c r="C34" s="156" t="s">
        <v>643</v>
      </c>
      <c r="D34" s="156" t="s">
        <v>611</v>
      </c>
      <c r="E34" s="156" t="s">
        <v>586</v>
      </c>
      <c r="F34" s="156" t="s">
        <v>587</v>
      </c>
      <c r="G34" s="147" t="s">
        <v>644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55"/>
      <c r="B35" s="148" t="s">
        <v>645</v>
      </c>
      <c r="C35" s="156" t="s">
        <v>646</v>
      </c>
      <c r="D35" s="156" t="s">
        <v>611</v>
      </c>
      <c r="E35" s="156" t="s">
        <v>586</v>
      </c>
      <c r="F35" s="156" t="s">
        <v>587</v>
      </c>
      <c r="G35" s="147" t="s">
        <v>647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55"/>
      <c r="B36" s="148" t="s">
        <v>648</v>
      </c>
      <c r="C36" s="156" t="s">
        <v>649</v>
      </c>
      <c r="D36" s="156" t="s">
        <v>611</v>
      </c>
      <c r="E36" s="156" t="s">
        <v>586</v>
      </c>
      <c r="F36" s="156" t="s">
        <v>587</v>
      </c>
      <c r="G36" s="147" t="s">
        <v>650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55"/>
      <c r="B37" s="148" t="s">
        <v>651</v>
      </c>
      <c r="C37" s="156" t="s">
        <v>652</v>
      </c>
      <c r="D37" s="156" t="s">
        <v>611</v>
      </c>
      <c r="E37" s="156" t="s">
        <v>586</v>
      </c>
      <c r="F37" s="156" t="s">
        <v>587</v>
      </c>
      <c r="G37" s="147" t="s">
        <v>653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55"/>
      <c r="B38" s="148" t="s">
        <v>654</v>
      </c>
      <c r="C38" s="156" t="s">
        <v>655</v>
      </c>
      <c r="D38" s="156" t="s">
        <v>611</v>
      </c>
      <c r="E38" s="156" t="s">
        <v>586</v>
      </c>
      <c r="F38" s="156" t="s">
        <v>587</v>
      </c>
      <c r="G38" s="147" t="s">
        <v>656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55"/>
      <c r="B39" s="148" t="s">
        <v>657</v>
      </c>
      <c r="C39" s="156" t="s">
        <v>658</v>
      </c>
      <c r="D39" s="156" t="s">
        <v>611</v>
      </c>
      <c r="E39" s="156" t="s">
        <v>586</v>
      </c>
      <c r="F39" s="156" t="s">
        <v>587</v>
      </c>
      <c r="G39" s="147" t="s">
        <v>659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55"/>
      <c r="B40" s="148" t="s">
        <v>660</v>
      </c>
      <c r="C40" s="156" t="s">
        <v>661</v>
      </c>
      <c r="D40" s="156" t="s">
        <v>611</v>
      </c>
      <c r="E40" s="156" t="s">
        <v>586</v>
      </c>
      <c r="F40" s="156" t="s">
        <v>587</v>
      </c>
      <c r="G40" s="147" t="s">
        <v>662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55"/>
      <c r="B41" s="148" t="s">
        <v>663</v>
      </c>
      <c r="C41" s="156" t="s">
        <v>664</v>
      </c>
      <c r="D41" s="156" t="s">
        <v>611</v>
      </c>
      <c r="E41" s="156" t="s">
        <v>586</v>
      </c>
      <c r="F41" s="156" t="s">
        <v>587</v>
      </c>
      <c r="G41" s="147" t="s">
        <v>665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55"/>
      <c r="B42" s="148" t="s">
        <v>666</v>
      </c>
      <c r="C42" s="156" t="s">
        <v>667</v>
      </c>
      <c r="D42" s="156" t="s">
        <v>611</v>
      </c>
      <c r="E42" s="156" t="s">
        <v>586</v>
      </c>
      <c r="F42" s="156" t="s">
        <v>587</v>
      </c>
      <c r="G42" s="147" t="s">
        <v>668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55"/>
      <c r="B43" s="148" t="s">
        <v>669</v>
      </c>
      <c r="C43" s="156" t="s">
        <v>670</v>
      </c>
      <c r="D43" s="156" t="s">
        <v>611</v>
      </c>
      <c r="E43" s="156" t="s">
        <v>586</v>
      </c>
      <c r="F43" s="156" t="s">
        <v>587</v>
      </c>
      <c r="G43" s="147" t="s">
        <v>671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55"/>
      <c r="B44" s="148" t="s">
        <v>672</v>
      </c>
      <c r="C44" s="156" t="s">
        <v>673</v>
      </c>
      <c r="D44" s="156" t="s">
        <v>611</v>
      </c>
      <c r="E44" s="156" t="s">
        <v>586</v>
      </c>
      <c r="F44" s="156" t="s">
        <v>587</v>
      </c>
      <c r="G44" s="147" t="s">
        <v>674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55"/>
      <c r="B45" s="148" t="s">
        <v>675</v>
      </c>
      <c r="C45" s="156" t="s">
        <v>676</v>
      </c>
      <c r="D45" s="156" t="s">
        <v>611</v>
      </c>
      <c r="E45" s="156" t="s">
        <v>586</v>
      </c>
      <c r="F45" s="156" t="s">
        <v>587</v>
      </c>
      <c r="G45" s="147" t="s">
        <v>677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55"/>
      <c r="B46" s="148" t="s">
        <v>678</v>
      </c>
      <c r="C46" s="156" t="s">
        <v>679</v>
      </c>
      <c r="D46" s="156" t="s">
        <v>611</v>
      </c>
      <c r="E46" s="156" t="s">
        <v>586</v>
      </c>
      <c r="F46" s="156" t="s">
        <v>587</v>
      </c>
      <c r="G46" s="147" t="s">
        <v>680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55"/>
      <c r="B47" s="148" t="s">
        <v>681</v>
      </c>
      <c r="C47" s="156" t="s">
        <v>682</v>
      </c>
      <c r="D47" s="156" t="s">
        <v>611</v>
      </c>
      <c r="E47" s="156" t="s">
        <v>586</v>
      </c>
      <c r="F47" s="156" t="s">
        <v>587</v>
      </c>
      <c r="G47" s="147" t="s">
        <v>683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55"/>
      <c r="B48" s="148" t="s">
        <v>684</v>
      </c>
      <c r="C48" s="156" t="s">
        <v>685</v>
      </c>
      <c r="D48" s="156" t="s">
        <v>611</v>
      </c>
      <c r="E48" s="156" t="s">
        <v>586</v>
      </c>
      <c r="F48" s="156" t="s">
        <v>587</v>
      </c>
      <c r="G48" s="147" t="s">
        <v>686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55"/>
      <c r="B49" s="148" t="s">
        <v>687</v>
      </c>
      <c r="C49" s="156" t="s">
        <v>688</v>
      </c>
      <c r="D49" s="156" t="s">
        <v>611</v>
      </c>
      <c r="E49" s="156" t="s">
        <v>586</v>
      </c>
      <c r="F49" s="156" t="s">
        <v>587</v>
      </c>
      <c r="G49" s="147" t="s">
        <v>689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55"/>
      <c r="B50" s="148" t="s">
        <v>690</v>
      </c>
      <c r="C50" s="156" t="s">
        <v>691</v>
      </c>
      <c r="D50" s="156" t="s">
        <v>611</v>
      </c>
      <c r="E50" s="156" t="s">
        <v>586</v>
      </c>
      <c r="F50" s="156" t="s">
        <v>587</v>
      </c>
      <c r="G50" s="147" t="s">
        <v>692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55"/>
      <c r="B51" s="148" t="s">
        <v>693</v>
      </c>
      <c r="C51" s="161" t="s">
        <v>694</v>
      </c>
      <c r="D51" s="156" t="s">
        <v>611</v>
      </c>
      <c r="E51" s="156" t="s">
        <v>586</v>
      </c>
      <c r="F51" s="156" t="s">
        <v>587</v>
      </c>
      <c r="G51" s="147" t="s">
        <v>695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55"/>
      <c r="B52" s="148" t="s">
        <v>696</v>
      </c>
      <c r="C52" s="156" t="s">
        <v>697</v>
      </c>
      <c r="D52" s="156" t="s">
        <v>611</v>
      </c>
      <c r="E52" s="156" t="s">
        <v>586</v>
      </c>
      <c r="F52" s="156" t="s">
        <v>587</v>
      </c>
      <c r="G52" s="147" t="s">
        <v>698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55"/>
      <c r="B53" s="148" t="s">
        <v>699</v>
      </c>
      <c r="C53" s="156" t="s">
        <v>700</v>
      </c>
      <c r="D53" s="156" t="s">
        <v>611</v>
      </c>
      <c r="E53" s="156" t="s">
        <v>586</v>
      </c>
      <c r="F53" s="156" t="s">
        <v>587</v>
      </c>
      <c r="G53" s="147" t="s">
        <v>701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55"/>
      <c r="B54" s="148" t="s">
        <v>702</v>
      </c>
      <c r="C54" s="156" t="s">
        <v>703</v>
      </c>
      <c r="D54" s="156" t="s">
        <v>611</v>
      </c>
      <c r="E54" s="156" t="s">
        <v>586</v>
      </c>
      <c r="F54" s="156" t="s">
        <v>587</v>
      </c>
      <c r="G54" s="147" t="s">
        <v>704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55"/>
      <c r="B55" s="148" t="s">
        <v>705</v>
      </c>
      <c r="C55" s="156" t="s">
        <v>706</v>
      </c>
      <c r="D55" s="156" t="s">
        <v>611</v>
      </c>
      <c r="E55" s="156" t="s">
        <v>586</v>
      </c>
      <c r="F55" s="156" t="s">
        <v>587</v>
      </c>
      <c r="G55" s="147" t="s">
        <v>707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55"/>
      <c r="B56" s="148" t="s">
        <v>708</v>
      </c>
      <c r="C56" s="156" t="s">
        <v>709</v>
      </c>
      <c r="D56" s="156" t="s">
        <v>611</v>
      </c>
      <c r="E56" s="156" t="s">
        <v>586</v>
      </c>
      <c r="F56" s="156" t="s">
        <v>587</v>
      </c>
      <c r="G56" s="147" t="s">
        <v>710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55"/>
      <c r="B57" s="148" t="s">
        <v>711</v>
      </c>
      <c r="C57" s="156" t="s">
        <v>712</v>
      </c>
      <c r="D57" s="156" t="s">
        <v>611</v>
      </c>
      <c r="E57" s="156" t="s">
        <v>586</v>
      </c>
      <c r="F57" s="156" t="s">
        <v>587</v>
      </c>
      <c r="G57" s="147" t="s">
        <v>713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13"/>
      <c r="B58" s="148" t="s">
        <v>714</v>
      </c>
      <c r="C58" s="156" t="s">
        <v>715</v>
      </c>
      <c r="D58" s="156" t="s">
        <v>611</v>
      </c>
      <c r="E58" s="156" t="s">
        <v>586</v>
      </c>
      <c r="F58" s="156" t="s">
        <v>587</v>
      </c>
      <c r="G58" s="147" t="s">
        <v>716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13"/>
      <c r="B59" s="148" t="s">
        <v>717</v>
      </c>
      <c r="C59" s="156" t="s">
        <v>718</v>
      </c>
      <c r="D59" s="156" t="s">
        <v>611</v>
      </c>
      <c r="E59" s="156" t="s">
        <v>586</v>
      </c>
      <c r="F59" s="156" t="s">
        <v>587</v>
      </c>
      <c r="G59" s="147" t="s">
        <v>719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13"/>
      <c r="B60" s="148" t="s">
        <v>720</v>
      </c>
      <c r="C60" s="156" t="s">
        <v>721</v>
      </c>
      <c r="D60" s="156" t="s">
        <v>611</v>
      </c>
      <c r="E60" s="156" t="s">
        <v>722</v>
      </c>
      <c r="F60" s="156" t="s">
        <v>587</v>
      </c>
      <c r="G60" s="147" t="s">
        <v>723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13"/>
      <c r="B61" s="148" t="s">
        <v>724</v>
      </c>
      <c r="C61" s="156" t="s">
        <v>725</v>
      </c>
      <c r="D61" s="156" t="s">
        <v>611</v>
      </c>
      <c r="E61" s="156" t="s">
        <v>586</v>
      </c>
      <c r="F61" s="156" t="s">
        <v>587</v>
      </c>
      <c r="G61" s="147" t="s">
        <v>726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13"/>
      <c r="B62" s="148" t="s">
        <v>727</v>
      </c>
      <c r="C62" s="156" t="s">
        <v>728</v>
      </c>
      <c r="D62" s="156" t="s">
        <v>611</v>
      </c>
      <c r="E62" s="156" t="s">
        <v>586</v>
      </c>
      <c r="F62" s="156" t="s">
        <v>587</v>
      </c>
      <c r="G62" s="147" t="s">
        <v>729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13"/>
      <c r="B63" s="148" t="s">
        <v>730</v>
      </c>
      <c r="C63" s="156" t="s">
        <v>731</v>
      </c>
      <c r="D63" s="156" t="s">
        <v>611</v>
      </c>
      <c r="E63" s="156" t="s">
        <v>586</v>
      </c>
      <c r="F63" s="156" t="s">
        <v>587</v>
      </c>
      <c r="G63" s="147" t="s">
        <v>732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13"/>
      <c r="B64" s="162" t="s">
        <v>733</v>
      </c>
      <c r="C64" s="156" t="s">
        <v>734</v>
      </c>
      <c r="D64" s="156" t="s">
        <v>611</v>
      </c>
      <c r="E64" s="156" t="s">
        <v>586</v>
      </c>
      <c r="F64" s="156" t="s">
        <v>587</v>
      </c>
      <c r="G64" s="147" t="s">
        <v>735</v>
      </c>
      <c r="H64" s="5"/>
      <c r="I64" s="5"/>
      <c r="J64" s="5"/>
      <c r="K64" s="5"/>
      <c r="L64" s="5"/>
      <c r="M64" s="5"/>
      <c r="N64" s="16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13"/>
      <c r="B65" s="162" t="s">
        <v>736</v>
      </c>
      <c r="C65" s="156" t="s">
        <v>737</v>
      </c>
      <c r="D65" s="156" t="s">
        <v>611</v>
      </c>
      <c r="E65" s="156" t="s">
        <v>586</v>
      </c>
      <c r="F65" s="156" t="s">
        <v>587</v>
      </c>
      <c r="G65" s="147" t="s">
        <v>738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13"/>
      <c r="B66" s="162" t="s">
        <v>739</v>
      </c>
      <c r="C66" s="156" t="s">
        <v>740</v>
      </c>
      <c r="D66" s="156" t="s">
        <v>611</v>
      </c>
      <c r="E66" s="156" t="s">
        <v>586</v>
      </c>
      <c r="F66" s="156" t="s">
        <v>587</v>
      </c>
      <c r="G66" s="147" t="s">
        <v>741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13"/>
      <c r="B67" s="162" t="s">
        <v>742</v>
      </c>
      <c r="C67" s="156" t="s">
        <v>743</v>
      </c>
      <c r="D67" s="156" t="s">
        <v>611</v>
      </c>
      <c r="E67" s="156" t="s">
        <v>586</v>
      </c>
      <c r="F67" s="156" t="s">
        <v>587</v>
      </c>
      <c r="G67" s="147" t="s">
        <v>744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13"/>
      <c r="B68" s="162" t="s">
        <v>745</v>
      </c>
      <c r="C68" s="156" t="s">
        <v>746</v>
      </c>
      <c r="D68" s="156" t="s">
        <v>611</v>
      </c>
      <c r="E68" s="156" t="s">
        <v>586</v>
      </c>
      <c r="F68" s="156" t="s">
        <v>587</v>
      </c>
      <c r="G68" s="147" t="s">
        <v>747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13"/>
      <c r="B69" s="162" t="s">
        <v>748</v>
      </c>
      <c r="C69" s="156" t="s">
        <v>749</v>
      </c>
      <c r="D69" s="156" t="s">
        <v>611</v>
      </c>
      <c r="E69" s="156" t="s">
        <v>586</v>
      </c>
      <c r="F69" s="156" t="s">
        <v>587</v>
      </c>
      <c r="G69" s="147" t="s">
        <v>750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13"/>
      <c r="B70" s="162" t="s">
        <v>751</v>
      </c>
      <c r="C70" s="156" t="s">
        <v>752</v>
      </c>
      <c r="D70" s="156" t="s">
        <v>611</v>
      </c>
      <c r="E70" s="156" t="s">
        <v>586</v>
      </c>
      <c r="F70" s="156" t="s">
        <v>587</v>
      </c>
      <c r="G70" s="147" t="s">
        <v>753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13"/>
      <c r="B71" s="162" t="s">
        <v>754</v>
      </c>
      <c r="C71" s="156" t="s">
        <v>755</v>
      </c>
      <c r="D71" s="156" t="s">
        <v>611</v>
      </c>
      <c r="E71" s="156" t="s">
        <v>586</v>
      </c>
      <c r="F71" s="156" t="s">
        <v>587</v>
      </c>
      <c r="G71" s="147" t="s">
        <v>756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13"/>
      <c r="B72" s="148" t="s">
        <v>757</v>
      </c>
      <c r="C72" s="156" t="s">
        <v>758</v>
      </c>
      <c r="D72" s="156" t="s">
        <v>611</v>
      </c>
      <c r="E72" s="156" t="s">
        <v>586</v>
      </c>
      <c r="F72" s="156" t="s">
        <v>587</v>
      </c>
      <c r="G72" s="147" t="s">
        <v>759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13"/>
      <c r="B73" s="162" t="s">
        <v>760</v>
      </c>
      <c r="C73" s="161" t="s">
        <v>761</v>
      </c>
      <c r="D73" s="161" t="s">
        <v>611</v>
      </c>
      <c r="E73" s="156" t="s">
        <v>586</v>
      </c>
      <c r="F73" s="156" t="s">
        <v>587</v>
      </c>
      <c r="G73" s="147" t="s">
        <v>762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13"/>
      <c r="B74" s="162" t="s">
        <v>763</v>
      </c>
      <c r="C74" s="161" t="s">
        <v>764</v>
      </c>
      <c r="D74" s="161" t="s">
        <v>611</v>
      </c>
      <c r="E74" s="156" t="s">
        <v>586</v>
      </c>
      <c r="F74" s="156" t="s">
        <v>587</v>
      </c>
      <c r="G74" s="147" t="s">
        <v>765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13"/>
      <c r="B75" s="162" t="s">
        <v>766</v>
      </c>
      <c r="C75" s="161" t="s">
        <v>767</v>
      </c>
      <c r="D75" s="161" t="s">
        <v>611</v>
      </c>
      <c r="E75" s="156" t="s">
        <v>586</v>
      </c>
      <c r="F75" s="156" t="s">
        <v>587</v>
      </c>
      <c r="G75" s="147" t="s">
        <v>768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13"/>
      <c r="B76" s="164" t="s">
        <v>760</v>
      </c>
      <c r="C76" s="165" t="s">
        <v>761</v>
      </c>
      <c r="D76" s="156" t="s">
        <v>611</v>
      </c>
      <c r="E76" s="156" t="s">
        <v>586</v>
      </c>
      <c r="F76" s="156" t="s">
        <v>587</v>
      </c>
      <c r="G76" s="16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13"/>
      <c r="B77" s="167" t="s">
        <v>769</v>
      </c>
      <c r="C77" s="168" t="s">
        <v>770</v>
      </c>
      <c r="D77" s="156" t="s">
        <v>611</v>
      </c>
      <c r="E77" s="156" t="s">
        <v>586</v>
      </c>
      <c r="F77" s="156" t="s">
        <v>587</v>
      </c>
      <c r="G77" s="16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13"/>
      <c r="B78" s="164" t="s">
        <v>771</v>
      </c>
      <c r="C78" s="165" t="s">
        <v>772</v>
      </c>
      <c r="D78" s="156" t="s">
        <v>611</v>
      </c>
      <c r="E78" s="156" t="s">
        <v>586</v>
      </c>
      <c r="F78" s="156" t="s">
        <v>587</v>
      </c>
      <c r="G78" s="16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13"/>
      <c r="B79" s="167" t="s">
        <v>773</v>
      </c>
      <c r="C79" s="168" t="s">
        <v>774</v>
      </c>
      <c r="D79" s="156" t="s">
        <v>611</v>
      </c>
      <c r="E79" s="156" t="s">
        <v>586</v>
      </c>
      <c r="F79" s="156" t="s">
        <v>587</v>
      </c>
      <c r="G79" s="16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13"/>
      <c r="B80" s="164" t="s">
        <v>775</v>
      </c>
      <c r="C80" s="165" t="s">
        <v>776</v>
      </c>
      <c r="D80" s="156" t="s">
        <v>611</v>
      </c>
      <c r="E80" s="156" t="s">
        <v>586</v>
      </c>
      <c r="F80" s="156" t="s">
        <v>587</v>
      </c>
      <c r="G80" s="16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13"/>
      <c r="B81" s="167" t="s">
        <v>777</v>
      </c>
      <c r="C81" s="168" t="s">
        <v>778</v>
      </c>
      <c r="D81" s="156" t="s">
        <v>611</v>
      </c>
      <c r="E81" s="156" t="s">
        <v>586</v>
      </c>
      <c r="F81" s="156" t="s">
        <v>587</v>
      </c>
      <c r="G81" s="16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13"/>
      <c r="B82" s="164" t="s">
        <v>779</v>
      </c>
      <c r="C82" s="165" t="s">
        <v>780</v>
      </c>
      <c r="D82" s="156" t="s">
        <v>611</v>
      </c>
      <c r="E82" s="156" t="s">
        <v>586</v>
      </c>
      <c r="F82" s="156" t="s">
        <v>587</v>
      </c>
      <c r="G82" s="16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13"/>
      <c r="B83" s="167" t="s">
        <v>781</v>
      </c>
      <c r="C83" s="168" t="s">
        <v>782</v>
      </c>
      <c r="D83" s="156" t="s">
        <v>611</v>
      </c>
      <c r="E83" s="156" t="s">
        <v>586</v>
      </c>
      <c r="F83" s="156" t="s">
        <v>587</v>
      </c>
      <c r="G83" s="16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13"/>
      <c r="B84" s="169" t="s">
        <v>783</v>
      </c>
      <c r="C84" s="156" t="s">
        <v>784</v>
      </c>
      <c r="D84" s="156" t="s">
        <v>785</v>
      </c>
      <c r="E84" s="156" t="s">
        <v>586</v>
      </c>
      <c r="F84" s="156" t="s">
        <v>786</v>
      </c>
      <c r="G84" s="147" t="s">
        <v>787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13"/>
      <c r="B85" s="169" t="s">
        <v>788</v>
      </c>
      <c r="C85" s="156" t="s">
        <v>789</v>
      </c>
      <c r="D85" s="156" t="s">
        <v>785</v>
      </c>
      <c r="E85" s="156" t="s">
        <v>586</v>
      </c>
      <c r="F85" s="156" t="s">
        <v>786</v>
      </c>
      <c r="G85" s="147" t="s">
        <v>790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13"/>
      <c r="B86" s="169" t="s">
        <v>791</v>
      </c>
      <c r="C86" s="156" t="s">
        <v>792</v>
      </c>
      <c r="D86" s="156" t="s">
        <v>591</v>
      </c>
      <c r="E86" s="156" t="s">
        <v>586</v>
      </c>
      <c r="F86" s="156" t="s">
        <v>793</v>
      </c>
      <c r="G86" s="147" t="s">
        <v>794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13"/>
      <c r="B87" s="170" t="s">
        <v>795</v>
      </c>
      <c r="C87" s="156" t="s">
        <v>796</v>
      </c>
      <c r="D87" s="156" t="s">
        <v>591</v>
      </c>
      <c r="E87" s="161" t="s">
        <v>797</v>
      </c>
      <c r="F87" s="161" t="s">
        <v>793</v>
      </c>
      <c r="G87" s="147" t="s">
        <v>798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13"/>
      <c r="B88" s="169" t="s">
        <v>799</v>
      </c>
      <c r="C88" s="156" t="s">
        <v>800</v>
      </c>
      <c r="D88" s="156" t="s">
        <v>785</v>
      </c>
      <c r="E88" s="156" t="s">
        <v>586</v>
      </c>
      <c r="F88" s="156" t="s">
        <v>793</v>
      </c>
      <c r="G88" s="147" t="s">
        <v>801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13"/>
      <c r="B89" s="169" t="s">
        <v>802</v>
      </c>
      <c r="C89" s="156" t="s">
        <v>803</v>
      </c>
      <c r="D89" s="156" t="s">
        <v>591</v>
      </c>
      <c r="E89" s="156" t="s">
        <v>586</v>
      </c>
      <c r="F89" s="156" t="s">
        <v>793</v>
      </c>
      <c r="G89" s="16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13"/>
      <c r="B90" s="169" t="s">
        <v>804</v>
      </c>
      <c r="C90" s="156" t="s">
        <v>805</v>
      </c>
      <c r="D90" s="156" t="s">
        <v>785</v>
      </c>
      <c r="E90" s="156" t="s">
        <v>797</v>
      </c>
      <c r="F90" s="156" t="s">
        <v>793</v>
      </c>
      <c r="G90" s="147" t="s">
        <v>806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13"/>
      <c r="B91" s="169" t="s">
        <v>807</v>
      </c>
      <c r="C91" s="156" t="s">
        <v>808</v>
      </c>
      <c r="D91" s="156" t="s">
        <v>601</v>
      </c>
      <c r="E91" s="156" t="s">
        <v>809</v>
      </c>
      <c r="F91" s="156" t="s">
        <v>786</v>
      </c>
      <c r="G91" s="147" t="s">
        <v>810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13"/>
      <c r="B92" s="169" t="s">
        <v>811</v>
      </c>
      <c r="C92" s="156" t="s">
        <v>812</v>
      </c>
      <c r="D92" s="156" t="s">
        <v>591</v>
      </c>
      <c r="E92" s="156" t="s">
        <v>813</v>
      </c>
      <c r="F92" s="156" t="s">
        <v>793</v>
      </c>
      <c r="G92" s="147" t="s">
        <v>814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13"/>
      <c r="B93" s="169" t="s">
        <v>815</v>
      </c>
      <c r="C93" s="156" t="s">
        <v>816</v>
      </c>
      <c r="D93" s="156" t="s">
        <v>591</v>
      </c>
      <c r="E93" s="156" t="s">
        <v>797</v>
      </c>
      <c r="F93" s="156" t="s">
        <v>793</v>
      </c>
      <c r="G93" s="16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13"/>
      <c r="B94" s="169" t="s">
        <v>817</v>
      </c>
      <c r="C94" s="156" t="s">
        <v>818</v>
      </c>
      <c r="D94" s="156" t="s">
        <v>785</v>
      </c>
      <c r="E94" s="156" t="s">
        <v>586</v>
      </c>
      <c r="F94" s="156" t="s">
        <v>786</v>
      </c>
      <c r="G94" s="16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13"/>
      <c r="B95" s="171" t="s">
        <v>819</v>
      </c>
      <c r="C95" s="172" t="s">
        <v>820</v>
      </c>
      <c r="D95" s="156" t="s">
        <v>591</v>
      </c>
      <c r="E95" s="172" t="s">
        <v>821</v>
      </c>
      <c r="F95" s="156" t="s">
        <v>793</v>
      </c>
      <c r="G95" s="16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13"/>
      <c r="B96" s="148" t="s">
        <v>822</v>
      </c>
      <c r="C96" s="156" t="s">
        <v>823</v>
      </c>
      <c r="D96" s="156" t="s">
        <v>611</v>
      </c>
      <c r="E96" s="156" t="s">
        <v>824</v>
      </c>
      <c r="F96" s="156" t="s">
        <v>587</v>
      </c>
      <c r="G96" s="147" t="s">
        <v>825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55"/>
      <c r="B97" s="148" t="s">
        <v>826</v>
      </c>
      <c r="C97" s="156" t="s">
        <v>827</v>
      </c>
      <c r="D97" s="156" t="s">
        <v>611</v>
      </c>
      <c r="E97" s="156" t="s">
        <v>824</v>
      </c>
      <c r="F97" s="156" t="s">
        <v>587</v>
      </c>
      <c r="G97" s="147" t="s">
        <v>828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55"/>
      <c r="B98" s="148" t="s">
        <v>829</v>
      </c>
      <c r="C98" s="156" t="s">
        <v>830</v>
      </c>
      <c r="D98" s="156" t="s">
        <v>611</v>
      </c>
      <c r="E98" s="156" t="s">
        <v>824</v>
      </c>
      <c r="F98" s="156" t="s">
        <v>587</v>
      </c>
      <c r="G98" s="147" t="s">
        <v>831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55"/>
      <c r="B99" s="148" t="s">
        <v>832</v>
      </c>
      <c r="C99" s="156" t="s">
        <v>833</v>
      </c>
      <c r="D99" s="156" t="s">
        <v>611</v>
      </c>
      <c r="E99" s="156" t="s">
        <v>834</v>
      </c>
      <c r="F99" s="156" t="s">
        <v>587</v>
      </c>
      <c r="G99" s="147" t="s">
        <v>835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49"/>
      <c r="B100" s="148" t="s">
        <v>836</v>
      </c>
      <c r="C100" s="156" t="s">
        <v>837</v>
      </c>
      <c r="D100" s="156" t="s">
        <v>611</v>
      </c>
      <c r="E100" s="156" t="s">
        <v>838</v>
      </c>
      <c r="F100" s="156" t="s">
        <v>587</v>
      </c>
      <c r="G100" s="147" t="s">
        <v>839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49"/>
      <c r="B101" s="148" t="s">
        <v>840</v>
      </c>
      <c r="C101" s="156" t="s">
        <v>841</v>
      </c>
      <c r="D101" s="156" t="s">
        <v>611</v>
      </c>
      <c r="E101" s="156" t="s">
        <v>838</v>
      </c>
      <c r="F101" s="156" t="s">
        <v>587</v>
      </c>
      <c r="G101" s="147" t="s">
        <v>842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49"/>
      <c r="B102" s="148" t="s">
        <v>843</v>
      </c>
      <c r="C102" s="156" t="s">
        <v>844</v>
      </c>
      <c r="D102" s="156" t="s">
        <v>611</v>
      </c>
      <c r="E102" s="156" t="s">
        <v>845</v>
      </c>
      <c r="F102" s="156" t="s">
        <v>587</v>
      </c>
      <c r="G102" s="147" t="s">
        <v>846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49"/>
      <c r="B103" s="148" t="s">
        <v>847</v>
      </c>
      <c r="C103" s="156" t="s">
        <v>848</v>
      </c>
      <c r="D103" s="156" t="s">
        <v>611</v>
      </c>
      <c r="E103" s="156" t="s">
        <v>845</v>
      </c>
      <c r="F103" s="156" t="s">
        <v>587</v>
      </c>
      <c r="G103" s="147" t="s">
        <v>849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148" t="s">
        <v>850</v>
      </c>
      <c r="C104" s="156" t="s">
        <v>851</v>
      </c>
      <c r="D104" s="156" t="s">
        <v>611</v>
      </c>
      <c r="E104" s="156" t="s">
        <v>845</v>
      </c>
      <c r="F104" s="156" t="s">
        <v>587</v>
      </c>
      <c r="G104" s="16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148" t="s">
        <v>852</v>
      </c>
      <c r="C105" s="156" t="s">
        <v>853</v>
      </c>
      <c r="D105" s="156" t="s">
        <v>611</v>
      </c>
      <c r="E105" s="156" t="s">
        <v>854</v>
      </c>
      <c r="F105" s="156" t="s">
        <v>587</v>
      </c>
      <c r="G105" s="156" t="s">
        <v>855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148" t="s">
        <v>856</v>
      </c>
      <c r="C106" s="156" t="s">
        <v>857</v>
      </c>
      <c r="D106" s="156" t="s">
        <v>611</v>
      </c>
      <c r="E106" s="156" t="s">
        <v>854</v>
      </c>
      <c r="F106" s="156" t="s">
        <v>587</v>
      </c>
      <c r="G106" s="17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148" t="s">
        <v>858</v>
      </c>
      <c r="C107" s="156" t="s">
        <v>859</v>
      </c>
      <c r="D107" s="156" t="s">
        <v>611</v>
      </c>
      <c r="E107" s="156" t="s">
        <v>854</v>
      </c>
      <c r="F107" s="156" t="s">
        <v>587</v>
      </c>
      <c r="G107" s="17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11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11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11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11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11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11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11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11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11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11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11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11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11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11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11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11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11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11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11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11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11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11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11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11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11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11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11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11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11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11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11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11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11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11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11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11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11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11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11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11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11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11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11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11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11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11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11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11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11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11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11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11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11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11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11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11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11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11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11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11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11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11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11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11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11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11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11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11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11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11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11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11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11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11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11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11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11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11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11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11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11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11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11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11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11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11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11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11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11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11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11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11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11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11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11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11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11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11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11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11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11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11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11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11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11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11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11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11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11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11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11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11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11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11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11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11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11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11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11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11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11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11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11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11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11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11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11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11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11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11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11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11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11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11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11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11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11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11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11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11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11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11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11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11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11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11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11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11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11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11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11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11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11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11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11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11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11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11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11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11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11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11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11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11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11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11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11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11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11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11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11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11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11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11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11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11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11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11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11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11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11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11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11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11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11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11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11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11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11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11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11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11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11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11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11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11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11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11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11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11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11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11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11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11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11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11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11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11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11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11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11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11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11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11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11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11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11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11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11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11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11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11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11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11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11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11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11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11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11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11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11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11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11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11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11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11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11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11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11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11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11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11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11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11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11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11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11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11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11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11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11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11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11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11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11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11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11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11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11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11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11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11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11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11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11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11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11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11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11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11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11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11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11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11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11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11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11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11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11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11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11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11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11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11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11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11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11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11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11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11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11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11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11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11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11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11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11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11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11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11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11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11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11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11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11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11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11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11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11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11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11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11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11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11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11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11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11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11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11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11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11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11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11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11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11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11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11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11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11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11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11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11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11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11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11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11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11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11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11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11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11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11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11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11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11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11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11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11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11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11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11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11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11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11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11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11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11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11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11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11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11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11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11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11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11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11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11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11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11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11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11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11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11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11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11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11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11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11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11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11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11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11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11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11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11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11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11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11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11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11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11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11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11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11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11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11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11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11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11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11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11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11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11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11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11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11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11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11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11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11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11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11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11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11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11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11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11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11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11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11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11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11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11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11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11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11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11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11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11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11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11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11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11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11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11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11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11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11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11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11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11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11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11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11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11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11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11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11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11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11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11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11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11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11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11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11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11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11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11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11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11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11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11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11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11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11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11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11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11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11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11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11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11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11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11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11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11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11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11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11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11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11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11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11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11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11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11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11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11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11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11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11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11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11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11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11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11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11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11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11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11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11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11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11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11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11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11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11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11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11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11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11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11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11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11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11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11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11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11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11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11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11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11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11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11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11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11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11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11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11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11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11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11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11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11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11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11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11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11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11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11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11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11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11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11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11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11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11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11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11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11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11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11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11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11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11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11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11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11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11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11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11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11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11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11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11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11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11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11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11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11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11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11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11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11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11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11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11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11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11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11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11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11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11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11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11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11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11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11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11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11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11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11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11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11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11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11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11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11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11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11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11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11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11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11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11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11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11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11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11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11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11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11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11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11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11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11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11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11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11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11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11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11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11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11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11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11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11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11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11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11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11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11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11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11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11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11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11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11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11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11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11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11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11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11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11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11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11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11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11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11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11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11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11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11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11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11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11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11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11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11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11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11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11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11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11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11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11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11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11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11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11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11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11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11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11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11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11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11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11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11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11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11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11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11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11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11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11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11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11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11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11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11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11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11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11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11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11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11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11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11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11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11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11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11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11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11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11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11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11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11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11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11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11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11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11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11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11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11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11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11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11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11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11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11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11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11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11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11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11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11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11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11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11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11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11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11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11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11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11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11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11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11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11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11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11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11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11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11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11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11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11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11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11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11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11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11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11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11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11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11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11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11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11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11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11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11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11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11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11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11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11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11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11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11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11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11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11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11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11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11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11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11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11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11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11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11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11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11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11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11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11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11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11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11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11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11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11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11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11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11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11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11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11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11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11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11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11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11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11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11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11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11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11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11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11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11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11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11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11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11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11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11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11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11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11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11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11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11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11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11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11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11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11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11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11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11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11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11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11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11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11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11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11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11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11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11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11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11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11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11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11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11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11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11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11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11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11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11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11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11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11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11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11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11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11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11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11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11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11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11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11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11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11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11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11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11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11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11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11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11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11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11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11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11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11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11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11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11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11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11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113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11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113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113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113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</sheetData>
  <mergeCells count="2">
    <mergeCell ref="C1:G1"/>
    <mergeCell ref="B14:G14"/>
  </mergeCell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6.75"/>
    <col customWidth="1" min="2" max="2" width="8.75"/>
    <col customWidth="1" min="3" max="3" width="9.75"/>
    <col customWidth="1" min="4" max="4" width="30.0"/>
    <col customWidth="1" min="5" max="5" width="28.88"/>
    <col customWidth="1" min="6" max="6" width="33.13"/>
    <col customWidth="1" min="7" max="8" width="29.5"/>
    <col customWidth="1" min="9" max="9" width="27.25"/>
  </cols>
  <sheetData>
    <row r="1">
      <c r="A1" s="1" t="s">
        <v>162</v>
      </c>
      <c r="B1" s="1" t="s">
        <v>162</v>
      </c>
      <c r="C1" s="1" t="s">
        <v>1</v>
      </c>
      <c r="D1" s="2" t="s">
        <v>2</v>
      </c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6"/>
      <c r="D2" s="174" t="s">
        <v>148</v>
      </c>
      <c r="E2" s="174" t="s">
        <v>149</v>
      </c>
      <c r="F2" s="174" t="s">
        <v>150</v>
      </c>
      <c r="G2" s="174" t="s">
        <v>151</v>
      </c>
      <c r="H2" s="174" t="s">
        <v>152</v>
      </c>
      <c r="I2" s="175" t="s">
        <v>153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 t="s">
        <v>860</v>
      </c>
      <c r="C3" s="11" t="s">
        <v>12</v>
      </c>
      <c r="D3" s="40"/>
      <c r="E3" s="156"/>
      <c r="F3" s="156"/>
      <c r="G3" s="36"/>
      <c r="H3" s="48"/>
      <c r="I3" s="17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8"/>
      <c r="B4" s="18"/>
      <c r="C4" s="11" t="s">
        <v>15</v>
      </c>
      <c r="D4" s="156"/>
      <c r="E4" s="48"/>
      <c r="F4" s="36"/>
      <c r="G4" s="40"/>
      <c r="H4" s="177"/>
      <c r="I4" s="17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8"/>
      <c r="B5" s="18"/>
      <c r="C5" s="11" t="s">
        <v>19</v>
      </c>
      <c r="D5" s="156"/>
      <c r="E5" s="156"/>
      <c r="F5" s="48"/>
      <c r="G5" s="176"/>
      <c r="H5" s="36"/>
      <c r="I5" s="17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"/>
      <c r="B6" s="18"/>
      <c r="C6" s="11" t="s">
        <v>32</v>
      </c>
      <c r="D6" s="156"/>
      <c r="E6" s="156"/>
      <c r="F6" s="156"/>
      <c r="G6" s="36"/>
      <c r="H6" s="36"/>
      <c r="I6" s="17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"/>
      <c r="B7" s="6"/>
      <c r="C7" s="11" t="s">
        <v>36</v>
      </c>
      <c r="D7" s="156"/>
      <c r="E7" s="156"/>
      <c r="F7" s="156"/>
      <c r="G7" s="40"/>
      <c r="H7" s="36"/>
      <c r="I7" s="17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"/>
      <c r="B8" s="26" t="s">
        <v>861</v>
      </c>
      <c r="C8" s="27" t="s">
        <v>12</v>
      </c>
      <c r="D8" s="28"/>
      <c r="E8" s="28"/>
      <c r="F8" s="28"/>
      <c r="G8" s="27"/>
      <c r="H8" s="27"/>
      <c r="I8" s="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"/>
      <c r="B9" s="18"/>
      <c r="C9" s="27" t="s">
        <v>15</v>
      </c>
      <c r="D9" s="27"/>
      <c r="E9" s="30"/>
      <c r="F9" s="27"/>
      <c r="G9" s="27"/>
      <c r="H9" s="27"/>
      <c r="I9" s="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8"/>
      <c r="B10" s="18"/>
      <c r="C10" s="27" t="s">
        <v>19</v>
      </c>
      <c r="D10" s="27"/>
      <c r="E10" s="27"/>
      <c r="F10" s="27"/>
      <c r="G10" s="28"/>
      <c r="H10" s="27"/>
      <c r="I10" s="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8"/>
      <c r="B11" s="18"/>
      <c r="C11" s="27" t="s">
        <v>32</v>
      </c>
      <c r="D11" s="27"/>
      <c r="E11" s="27"/>
      <c r="F11" s="27"/>
      <c r="G11" s="30"/>
      <c r="H11" s="30"/>
      <c r="I11" s="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/>
      <c r="B12" s="6"/>
      <c r="C12" s="27" t="s">
        <v>36</v>
      </c>
      <c r="D12" s="27"/>
      <c r="E12" s="27"/>
      <c r="F12" s="30"/>
      <c r="G12" s="27"/>
      <c r="H12" s="27"/>
      <c r="I12" s="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/>
      <c r="B13" s="10" t="s">
        <v>862</v>
      </c>
      <c r="C13" s="11" t="s">
        <v>12</v>
      </c>
      <c r="D13" s="27"/>
      <c r="E13" s="27"/>
      <c r="F13" s="27"/>
      <c r="G13" s="28"/>
      <c r="H13" s="30"/>
      <c r="I13" s="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/>
      <c r="B14" s="18"/>
      <c r="C14" s="11" t="s">
        <v>15</v>
      </c>
      <c r="D14" s="27"/>
      <c r="E14" s="27"/>
      <c r="F14" s="28"/>
      <c r="G14" s="27"/>
      <c r="H14" s="28"/>
      <c r="I14" s="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"/>
      <c r="B15" s="18"/>
      <c r="C15" s="11" t="s">
        <v>19</v>
      </c>
      <c r="D15" s="28"/>
      <c r="E15" s="27"/>
      <c r="F15" s="27"/>
      <c r="G15" s="27"/>
      <c r="H15" s="27"/>
      <c r="I15" s="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/>
      <c r="B16" s="18"/>
      <c r="C16" s="11" t="s">
        <v>32</v>
      </c>
      <c r="D16" s="28"/>
      <c r="E16" s="28"/>
      <c r="F16" s="27"/>
      <c r="G16" s="27"/>
      <c r="H16" s="27"/>
      <c r="I16" s="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8"/>
      <c r="B17" s="6"/>
      <c r="C17" s="11" t="s">
        <v>36</v>
      </c>
      <c r="D17" s="27"/>
      <c r="E17" s="27"/>
      <c r="F17" s="27"/>
      <c r="G17" s="157"/>
      <c r="H17" s="157"/>
      <c r="I17" s="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8"/>
      <c r="B18" s="26" t="s">
        <v>863</v>
      </c>
      <c r="C18" s="27" t="s">
        <v>12</v>
      </c>
      <c r="D18" s="30"/>
      <c r="E18" s="28"/>
      <c r="F18" s="27"/>
      <c r="G18" s="36"/>
      <c r="H18" s="36"/>
      <c r="I18" s="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8"/>
      <c r="B19" s="18"/>
      <c r="C19" s="27" t="s">
        <v>15</v>
      </c>
      <c r="D19" s="30"/>
      <c r="E19" s="30"/>
      <c r="F19" s="36"/>
      <c r="G19" s="27"/>
      <c r="H19" s="36"/>
      <c r="I19" s="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/>
      <c r="B20" s="18"/>
      <c r="C20" s="27" t="s">
        <v>19</v>
      </c>
      <c r="D20" s="28"/>
      <c r="E20" s="30"/>
      <c r="F20" s="28"/>
      <c r="G20" s="27"/>
      <c r="H20" s="36"/>
      <c r="I20" s="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/>
      <c r="B21" s="18"/>
      <c r="C21" s="27" t="s">
        <v>32</v>
      </c>
      <c r="D21" s="28"/>
      <c r="E21" s="27"/>
      <c r="F21" s="30"/>
      <c r="G21" s="27"/>
      <c r="H21" s="28"/>
      <c r="I21" s="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8"/>
      <c r="B22" s="6"/>
      <c r="C22" s="27" t="s">
        <v>36</v>
      </c>
      <c r="D22" s="28"/>
      <c r="E22" s="36"/>
      <c r="F22" s="27"/>
      <c r="G22" s="28"/>
      <c r="H22" s="27"/>
      <c r="I22" s="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8"/>
      <c r="B23" s="26" t="s">
        <v>864</v>
      </c>
      <c r="C23" s="27" t="s">
        <v>12</v>
      </c>
      <c r="D23" s="27"/>
      <c r="E23" s="27"/>
      <c r="F23" s="27"/>
      <c r="G23" s="27"/>
      <c r="H23" s="27"/>
      <c r="I23" s="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8"/>
      <c r="B24" s="18"/>
      <c r="C24" s="27" t="s">
        <v>15</v>
      </c>
      <c r="D24" s="30"/>
      <c r="E24" s="28"/>
      <c r="F24" s="27"/>
      <c r="G24" s="27"/>
      <c r="H24" s="27"/>
      <c r="I24" s="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8"/>
      <c r="B25" s="18"/>
      <c r="C25" s="27" t="s">
        <v>19</v>
      </c>
      <c r="D25" s="27"/>
      <c r="E25" s="30"/>
      <c r="F25" s="27"/>
      <c r="G25" s="27"/>
      <c r="H25" s="27"/>
      <c r="I25" s="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8"/>
      <c r="B26" s="18"/>
      <c r="C26" s="27" t="s">
        <v>32</v>
      </c>
      <c r="D26" s="27"/>
      <c r="E26" s="27"/>
      <c r="F26" s="28"/>
      <c r="G26" s="28"/>
      <c r="H26" s="27"/>
      <c r="I26" s="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/>
      <c r="B27" s="6"/>
      <c r="C27" s="27" t="s">
        <v>36</v>
      </c>
      <c r="D27" s="30"/>
      <c r="E27" s="48"/>
      <c r="F27" s="27"/>
      <c r="G27" s="27"/>
      <c r="H27" s="27"/>
      <c r="I27" s="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</sheetData>
  <mergeCells count="10">
    <mergeCell ref="B13:B17"/>
    <mergeCell ref="B18:B22"/>
    <mergeCell ref="A1:A2"/>
    <mergeCell ref="B1:B2"/>
    <mergeCell ref="C1:C2"/>
    <mergeCell ref="D1:I1"/>
    <mergeCell ref="A3:A27"/>
    <mergeCell ref="B3:B7"/>
    <mergeCell ref="B8:B12"/>
    <mergeCell ref="B23:B27"/>
  </mergeCells>
  <conditionalFormatting sqref="G21">
    <cfRule type="containsText" dxfId="0" priority="1" operator="containsText" text="ENG">
      <formula>NOT(ISERROR(SEARCH(("ENG"),(G21))))</formula>
    </cfRule>
  </conditionalFormatting>
  <conditionalFormatting sqref="G21">
    <cfRule type="containsText" dxfId="1" priority="2" operator="containsText" text="[MAR]">
      <formula>NOT(ISERROR(SEARCH(("[MAR]"),(G21))))</formula>
    </cfRule>
  </conditionalFormatting>
  <conditionalFormatting sqref="G21">
    <cfRule type="containsText" dxfId="1" priority="3" operator="containsText" text="[SKC]">
      <formula>NOT(ISERROR(SEARCH(("[SKC]"),(G21))))</formula>
    </cfRule>
  </conditionalFormatting>
  <conditionalFormatting sqref="G21">
    <cfRule type="containsText" dxfId="2" priority="4" operator="containsText" text="CHE-1262">
      <formula>NOT(ISERROR(SEARCH(("CHE-1262"),(G21))))</formula>
    </cfRule>
  </conditionalFormatting>
  <conditionalFormatting sqref="G21">
    <cfRule type="containsText" dxfId="1" priority="5" operator="containsText" text="[NIM]">
      <formula>NOT(ISERROR(SEARCH(("[NIM]"),(G21))))</formula>
    </cfRule>
  </conditionalFormatting>
  <conditionalFormatting sqref="G21">
    <cfRule type="containsText" dxfId="1" priority="6" operator="containsText" text="[GR]">
      <formula>NOT(ISERROR(SEARCH(("[GR]"),(G21))))</formula>
    </cfRule>
  </conditionalFormatting>
  <conditionalFormatting sqref="G21">
    <cfRule type="containsText" dxfId="3" priority="7" operator="containsText" text="BAN">
      <formula>NOT(ISERROR(SEARCH(("BAN"),(G21))))</formula>
    </cfRule>
  </conditionalFormatting>
  <conditionalFormatting sqref="G21">
    <cfRule type="containsText" dxfId="1" priority="8" operator="containsText" text="[BSH]">
      <formula>NOT(ISERROR(SEARCH(("[BSH]"),(G21))))</formula>
    </cfRule>
  </conditionalFormatting>
  <conditionalFormatting sqref="G21">
    <cfRule type="containsText" dxfId="1" priority="9" operator="containsText" text="[EH]">
      <formula>NOT(ISERROR(SEARCH(("[EH]"),(G21))))</formula>
    </cfRule>
  </conditionalFormatting>
  <conditionalFormatting sqref="G21">
    <cfRule type="containsText" dxfId="1" priority="10" operator="containsText" text="[RUM]">
      <formula>NOT(ISERROR(SEARCH(("[RUM]"),(G21))))</formula>
    </cfRule>
  </conditionalFormatting>
  <conditionalFormatting sqref="G21">
    <cfRule type="containsText" dxfId="3" priority="11" operator="containsText" text="[ECO]">
      <formula>NOT(ISERROR(SEARCH(("[ECO]"),(G21))))</formula>
    </cfRule>
  </conditionalFormatting>
  <conditionalFormatting sqref="G21">
    <cfRule type="containsText" dxfId="1" priority="12" operator="containsText" text="[MAH]">
      <formula>NOT(ISERROR(SEARCH(("[MAH]"),(G21))))</formula>
    </cfRule>
  </conditionalFormatting>
  <conditionalFormatting sqref="G21">
    <cfRule type="containsText" dxfId="1" priority="13" operator="containsText" text="[DD]">
      <formula>NOT(ISERROR(SEARCH(("[DD]"),(G21))))</formula>
    </cfRule>
  </conditionalFormatting>
  <conditionalFormatting sqref="G21">
    <cfRule type="containsText" dxfId="1" priority="14" operator="containsText" text="[JI]">
      <formula>NOT(ISERROR(SEARCH(("[JI]"),(G21))))</formula>
    </cfRule>
  </conditionalFormatting>
  <conditionalFormatting sqref="G21">
    <cfRule type="containsText" dxfId="1" priority="15" operator="containsText" text="[AIM]">
      <formula>NOT(ISERROR(SEARCH(("[AIM]"),(G21))))</formula>
    </cfRule>
  </conditionalFormatting>
  <conditionalFormatting sqref="H20">
    <cfRule type="containsText" dxfId="3" priority="16" operator="containsText" text="ENG">
      <formula>NOT(ISERROR(SEARCH(("ENG"),(H20))))</formula>
    </cfRule>
  </conditionalFormatting>
  <conditionalFormatting sqref="H20">
    <cfRule type="containsText" dxfId="1" priority="17" operator="containsText" text="[MAR]">
      <formula>NOT(ISERROR(SEARCH(("[MAR]"),(H20))))</formula>
    </cfRule>
  </conditionalFormatting>
  <conditionalFormatting sqref="H20">
    <cfRule type="containsText" dxfId="1" priority="18" operator="containsText" text="[SKC]">
      <formula>NOT(ISERROR(SEARCH(("[SKC]"),(H20))))</formula>
    </cfRule>
  </conditionalFormatting>
  <conditionalFormatting sqref="H20">
    <cfRule type="containsText" dxfId="1" priority="19" operator="containsText" text="CHE-1262">
      <formula>NOT(ISERROR(SEARCH(("CHE-1262"),(H20))))</formula>
    </cfRule>
  </conditionalFormatting>
  <conditionalFormatting sqref="H20">
    <cfRule type="containsText" dxfId="1" priority="20" operator="containsText" text="[NIM]">
      <formula>NOT(ISERROR(SEARCH(("[NIM]"),(H20))))</formula>
    </cfRule>
  </conditionalFormatting>
  <conditionalFormatting sqref="H20">
    <cfRule type="containsText" dxfId="1" priority="21" operator="containsText" text="[GR]">
      <formula>NOT(ISERROR(SEARCH(("[GR]"),(H20))))</formula>
    </cfRule>
  </conditionalFormatting>
  <conditionalFormatting sqref="H20">
    <cfRule type="containsText" dxfId="1" priority="22" operator="containsText" text="[BSH]">
      <formula>NOT(ISERROR(SEARCH(("[BSH]"),(H20))))</formula>
    </cfRule>
  </conditionalFormatting>
  <conditionalFormatting sqref="H20">
    <cfRule type="containsText" dxfId="1" priority="23" operator="containsText" text="[EH]">
      <formula>NOT(ISERROR(SEARCH(("[EH]"),(H20))))</formula>
    </cfRule>
  </conditionalFormatting>
  <conditionalFormatting sqref="H20">
    <cfRule type="containsText" dxfId="1" priority="24" operator="containsText" text="[RUM]">
      <formula>NOT(ISERROR(SEARCH(("[RUM]"),(H20))))</formula>
    </cfRule>
  </conditionalFormatting>
  <conditionalFormatting sqref="H20">
    <cfRule type="containsText" dxfId="3" priority="25" operator="containsText" text="BAN">
      <formula>NOT(ISERROR(SEARCH(("BAN"),(H20))))</formula>
    </cfRule>
  </conditionalFormatting>
  <conditionalFormatting sqref="H20">
    <cfRule type="containsText" dxfId="3" priority="26" operator="containsText" text="[ECO]">
      <formula>NOT(ISERROR(SEARCH(("[ECO]"),(H20))))</formula>
    </cfRule>
  </conditionalFormatting>
  <conditionalFormatting sqref="H20">
    <cfRule type="containsText" dxfId="1" priority="27" operator="containsText" text="[MAH]">
      <formula>NOT(ISERROR(SEARCH(("[MAH]"),(H20))))</formula>
    </cfRule>
  </conditionalFormatting>
  <conditionalFormatting sqref="H20">
    <cfRule type="containsText" dxfId="1" priority="28" operator="containsText" text="[DD]">
      <formula>NOT(ISERROR(SEARCH(("[DD]"),(H20))))</formula>
    </cfRule>
  </conditionalFormatting>
  <conditionalFormatting sqref="H20">
    <cfRule type="containsText" dxfId="1" priority="29" operator="containsText" text="[JI]">
      <formula>NOT(ISERROR(SEARCH(("[JI]"),(H20))))</formula>
    </cfRule>
  </conditionalFormatting>
  <conditionalFormatting sqref="H20">
    <cfRule type="containsText" dxfId="1" priority="30" operator="containsText" text="[KIM]">
      <formula>NOT(ISERROR(SEARCH(("[KIM]"),(H20))))</formula>
    </cfRule>
  </conditionalFormatting>
  <conditionalFormatting sqref="H20">
    <cfRule type="containsText" dxfId="1" priority="31" operator="containsText" text="[AU]">
      <formula>NOT(ISERROR(SEARCH(("[AU]"),(H20))))</formula>
    </cfRule>
  </conditionalFormatting>
  <conditionalFormatting sqref="H20">
    <cfRule type="containsText" dxfId="1" priority="32" operator="containsText" text="[IFF]">
      <formula>NOT(ISERROR(SEARCH(("[IFF]"),(H20))))</formula>
    </cfRule>
  </conditionalFormatting>
  <conditionalFormatting sqref="H20">
    <cfRule type="containsText" dxfId="1" priority="33" operator="containsText" text="[AT]">
      <formula>NOT(ISERROR(SEARCH(("[AT]"),(H20))))</formula>
    </cfRule>
  </conditionalFormatting>
  <conditionalFormatting sqref="H20">
    <cfRule type="containsText" dxfId="1" priority="34" operator="containsText" text="[NEW1]">
      <formula>NOT(ISERROR(SEARCH(("[NEW1]"),(H20))))</formula>
    </cfRule>
  </conditionalFormatting>
  <conditionalFormatting sqref="H20">
    <cfRule type="containsText" dxfId="1" priority="35" operator="containsText" text="[MKS]">
      <formula>NOT(ISERROR(SEARCH(("[MKS]"),(H20))))</formula>
    </cfRule>
  </conditionalFormatting>
  <conditionalFormatting sqref="H20">
    <cfRule type="containsText" dxfId="1" priority="36" operator="containsText" text="[DMA]">
      <formula>NOT(ISERROR(SEARCH(("[DMA]"),(H20))))</formula>
    </cfRule>
  </conditionalFormatting>
  <conditionalFormatting sqref="H20">
    <cfRule type="containsText" dxfId="1" priority="37" operator="containsText" text="[NIS]">
      <formula>NOT(ISERROR(SEARCH(("[NIS]"),(H20))))</formula>
    </cfRule>
  </conditionalFormatting>
  <conditionalFormatting sqref="H20">
    <cfRule type="containsText" dxfId="1" priority="38" operator="containsText" text="[AIM]">
      <formula>NOT(ISERROR(SEARCH(("[AIM]"),(H20))))</formula>
    </cfRule>
  </conditionalFormatting>
  <conditionalFormatting sqref="H20">
    <cfRule type="containsText" dxfId="1" priority="39" operator="containsText" text="[JC]">
      <formula>NOT(ISERROR(SEARCH(("[JC]"),(H20))))</formula>
    </cfRule>
  </conditionalFormatting>
  <conditionalFormatting sqref="H20">
    <cfRule type="containsText" dxfId="1" priority="40" operator="containsText" text="[FNN]">
      <formula>NOT(ISERROR(SEARCH(("[FNN]"),(H20))))</formula>
    </cfRule>
  </conditionalFormatting>
  <conditionalFormatting sqref="H20">
    <cfRule type="containsText" dxfId="1" priority="41" operator="containsText" text="[PRC]">
      <formula>NOT(ISERROR(SEARCH(("[PRC]"),(H20))))</formula>
    </cfRule>
  </conditionalFormatting>
  <conditionalFormatting sqref="F17">
    <cfRule type="containsText" dxfId="0" priority="42" operator="containsText" text="ENG">
      <formula>NOT(ISERROR(SEARCH(("ENG"),(F17))))</formula>
    </cfRule>
  </conditionalFormatting>
  <conditionalFormatting sqref="F17">
    <cfRule type="containsText" dxfId="1" priority="43" operator="containsText" text="[MAR]">
      <formula>NOT(ISERROR(SEARCH(("[MAR]"),(F17))))</formula>
    </cfRule>
  </conditionalFormatting>
  <conditionalFormatting sqref="F17">
    <cfRule type="containsText" dxfId="1" priority="44" operator="containsText" text="[SKC]">
      <formula>NOT(ISERROR(SEARCH(("[SKC]"),(F17))))</formula>
    </cfRule>
  </conditionalFormatting>
  <conditionalFormatting sqref="F17">
    <cfRule type="containsText" dxfId="2" priority="45" operator="containsText" text="CHE-1262">
      <formula>NOT(ISERROR(SEARCH(("CHE-1262"),(F17))))</formula>
    </cfRule>
  </conditionalFormatting>
  <conditionalFormatting sqref="F17">
    <cfRule type="containsText" dxfId="1" priority="46" operator="containsText" text="[NIM]">
      <formula>NOT(ISERROR(SEARCH(("[NIM]"),(F17))))</formula>
    </cfRule>
  </conditionalFormatting>
  <conditionalFormatting sqref="F17 F25">
    <cfRule type="containsText" dxfId="1" priority="47" operator="containsText" text="[GR]">
      <formula>NOT(ISERROR(SEARCH(("[GR]"),(F17))))</formula>
    </cfRule>
  </conditionalFormatting>
  <conditionalFormatting sqref="F17">
    <cfRule type="containsText" dxfId="3" priority="48" operator="containsText" text="BAN">
      <formula>NOT(ISERROR(SEARCH(("BAN"),(F17))))</formula>
    </cfRule>
  </conditionalFormatting>
  <conditionalFormatting sqref="F17">
    <cfRule type="containsText" dxfId="1" priority="49" operator="containsText" text="[BSH]">
      <formula>NOT(ISERROR(SEARCH(("[BSH]"),(F17))))</formula>
    </cfRule>
  </conditionalFormatting>
  <conditionalFormatting sqref="F17">
    <cfRule type="containsText" dxfId="1" priority="50" operator="containsText" text="[EH]">
      <formula>NOT(ISERROR(SEARCH(("[EH]"),(F17))))</formula>
    </cfRule>
  </conditionalFormatting>
  <conditionalFormatting sqref="F17">
    <cfRule type="containsText" dxfId="1" priority="51" operator="containsText" text="[RUM]">
      <formula>NOT(ISERROR(SEARCH(("[RUM]"),(F17))))</formula>
    </cfRule>
  </conditionalFormatting>
  <conditionalFormatting sqref="F17">
    <cfRule type="containsText" dxfId="3" priority="52" operator="containsText" text="[ECO]">
      <formula>NOT(ISERROR(SEARCH(("[ECO]"),(F17))))</formula>
    </cfRule>
  </conditionalFormatting>
  <conditionalFormatting sqref="F17">
    <cfRule type="containsText" dxfId="1" priority="53" operator="containsText" text="[MAH]">
      <formula>NOT(ISERROR(SEARCH(("[MAH]"),(F17))))</formula>
    </cfRule>
  </conditionalFormatting>
  <conditionalFormatting sqref="F17">
    <cfRule type="containsText" dxfId="1" priority="54" operator="containsText" text="[DD]">
      <formula>NOT(ISERROR(SEARCH(("[DD]"),(F17))))</formula>
    </cfRule>
  </conditionalFormatting>
  <conditionalFormatting sqref="F17">
    <cfRule type="containsText" dxfId="1" priority="55" operator="containsText" text="[JI]">
      <formula>NOT(ISERROR(SEARCH(("[JI]"),(F17))))</formula>
    </cfRule>
  </conditionalFormatting>
  <conditionalFormatting sqref="F17">
    <cfRule type="containsText" dxfId="1" priority="56" operator="containsText" text="[AIM]">
      <formula>NOT(ISERROR(SEARCH(("[AIM]"),(F17))))</formula>
    </cfRule>
  </conditionalFormatting>
  <conditionalFormatting sqref="G16">
    <cfRule type="containsText" dxfId="3" priority="57" operator="containsText" text="ENG">
      <formula>NOT(ISERROR(SEARCH(("ENG"),(G16))))</formula>
    </cfRule>
  </conditionalFormatting>
  <conditionalFormatting sqref="G16">
    <cfRule type="containsText" dxfId="1" priority="58" operator="containsText" text="[MAR]">
      <formula>NOT(ISERROR(SEARCH(("[MAR]"),(G16))))</formula>
    </cfRule>
  </conditionalFormatting>
  <conditionalFormatting sqref="G16">
    <cfRule type="containsText" dxfId="1" priority="59" operator="containsText" text="[SKC]">
      <formula>NOT(ISERROR(SEARCH(("[SKC]"),(G16))))</formula>
    </cfRule>
  </conditionalFormatting>
  <conditionalFormatting sqref="G16">
    <cfRule type="containsText" dxfId="1" priority="60" operator="containsText" text="CHE-1262">
      <formula>NOT(ISERROR(SEARCH(("CHE-1262"),(G16))))</formula>
    </cfRule>
  </conditionalFormatting>
  <conditionalFormatting sqref="G16">
    <cfRule type="containsText" dxfId="1" priority="61" operator="containsText" text="[NIM]">
      <formula>NOT(ISERROR(SEARCH(("[NIM]"),(G16))))</formula>
    </cfRule>
  </conditionalFormatting>
  <conditionalFormatting sqref="G16">
    <cfRule type="containsText" dxfId="1" priority="62" operator="containsText" text="[GR]">
      <formula>NOT(ISERROR(SEARCH(("[GR]"),(G16))))</formula>
    </cfRule>
  </conditionalFormatting>
  <conditionalFormatting sqref="G16">
    <cfRule type="containsText" dxfId="3" priority="63" operator="containsText" text="BAN">
      <formula>NOT(ISERROR(SEARCH(("BAN"),(G16))))</formula>
    </cfRule>
  </conditionalFormatting>
  <conditionalFormatting sqref="G16">
    <cfRule type="containsText" dxfId="1" priority="64" operator="containsText" text="[BSH]">
      <formula>NOT(ISERROR(SEARCH(("[BSH]"),(G16))))</formula>
    </cfRule>
  </conditionalFormatting>
  <conditionalFormatting sqref="G16">
    <cfRule type="containsText" dxfId="1" priority="65" operator="containsText" text="[EH]">
      <formula>NOT(ISERROR(SEARCH(("[EH]"),(G16))))</formula>
    </cfRule>
  </conditionalFormatting>
  <conditionalFormatting sqref="G16">
    <cfRule type="containsText" dxfId="1" priority="66" operator="containsText" text="[RUM]">
      <formula>NOT(ISERROR(SEARCH(("[RUM]"),(G16))))</formula>
    </cfRule>
  </conditionalFormatting>
  <conditionalFormatting sqref="G16">
    <cfRule type="containsText" dxfId="3" priority="67" operator="containsText" text="[ECO]">
      <formula>NOT(ISERROR(SEARCH(("[ECO]"),(G16))))</formula>
    </cfRule>
  </conditionalFormatting>
  <conditionalFormatting sqref="G16">
    <cfRule type="containsText" dxfId="1" priority="68" operator="containsText" text="[MAH]">
      <formula>NOT(ISERROR(SEARCH(("[MAH]"),(G16))))</formula>
    </cfRule>
  </conditionalFormatting>
  <conditionalFormatting sqref="G16">
    <cfRule type="containsText" dxfId="1" priority="69" operator="containsText" text="[DD]">
      <formula>NOT(ISERROR(SEARCH(("[DD]"),(G16))))</formula>
    </cfRule>
  </conditionalFormatting>
  <conditionalFormatting sqref="G16">
    <cfRule type="containsText" dxfId="1" priority="70" operator="containsText" text="[JI]">
      <formula>NOT(ISERROR(SEARCH(("[JI]"),(G16))))</formula>
    </cfRule>
  </conditionalFormatting>
  <conditionalFormatting sqref="G16">
    <cfRule type="containsText" dxfId="1" priority="71" operator="containsText" text="[IFF]">
      <formula>NOT(ISERROR(SEARCH(("[IFF]"),(G16))))</formula>
    </cfRule>
  </conditionalFormatting>
  <conditionalFormatting sqref="G16 F25">
    <cfRule type="containsText" dxfId="1" priority="72" operator="containsText" text="[NEW1]">
      <formula>NOT(ISERROR(SEARCH(("[NEW1]"),(G16))))</formula>
    </cfRule>
  </conditionalFormatting>
  <conditionalFormatting sqref="G16">
    <cfRule type="containsText" dxfId="1" priority="73" operator="containsText" text="[AIM]">
      <formula>NOT(ISERROR(SEARCH(("[AIM]"),(G16))))</formula>
    </cfRule>
  </conditionalFormatting>
  <conditionalFormatting sqref="G16">
    <cfRule type="containsText" dxfId="1" priority="74" operator="containsText" text="[MAH]">
      <formula>NOT(ISERROR(SEARCH(("[MAH]"),(G16))))</formula>
    </cfRule>
  </conditionalFormatting>
  <conditionalFormatting sqref="G15">
    <cfRule type="containsText" dxfId="3" priority="75" operator="containsText" text="ENG">
      <formula>NOT(ISERROR(SEARCH(("ENG"),(G15))))</formula>
    </cfRule>
  </conditionalFormatting>
  <conditionalFormatting sqref="G15">
    <cfRule type="containsText" dxfId="1" priority="76" operator="containsText" text="[MAR]">
      <formula>NOT(ISERROR(SEARCH(("[MAR]"),(G15))))</formula>
    </cfRule>
  </conditionalFormatting>
  <conditionalFormatting sqref="G15">
    <cfRule type="containsText" dxfId="1" priority="77" operator="containsText" text="[SKC]">
      <formula>NOT(ISERROR(SEARCH(("[SKC]"),(G15))))</formula>
    </cfRule>
  </conditionalFormatting>
  <conditionalFormatting sqref="G15">
    <cfRule type="containsText" dxfId="1" priority="78" operator="containsText" text="CHE-1262">
      <formula>NOT(ISERROR(SEARCH(("CHE-1262"),(G15))))</formula>
    </cfRule>
  </conditionalFormatting>
  <conditionalFormatting sqref="G15">
    <cfRule type="containsText" dxfId="1" priority="79" operator="containsText" text="[NIM]">
      <formula>NOT(ISERROR(SEARCH(("[NIM]"),(G15))))</formula>
    </cfRule>
  </conditionalFormatting>
  <conditionalFormatting sqref="G15">
    <cfRule type="containsText" dxfId="1" priority="80" operator="containsText" text="[GR]">
      <formula>NOT(ISERROR(SEARCH(("[GR]"),(G15))))</formula>
    </cfRule>
  </conditionalFormatting>
  <conditionalFormatting sqref="G15">
    <cfRule type="containsText" dxfId="3" priority="81" operator="containsText" text="BAN">
      <formula>NOT(ISERROR(SEARCH(("BAN"),(G15))))</formula>
    </cfRule>
  </conditionalFormatting>
  <conditionalFormatting sqref="G15">
    <cfRule type="containsText" dxfId="1" priority="82" operator="containsText" text="[BSH]">
      <formula>NOT(ISERROR(SEARCH(("[BSH]"),(G15))))</formula>
    </cfRule>
  </conditionalFormatting>
  <conditionalFormatting sqref="G15">
    <cfRule type="containsText" dxfId="1" priority="83" operator="containsText" text="[EH]">
      <formula>NOT(ISERROR(SEARCH(("[EH]"),(G15))))</formula>
    </cfRule>
  </conditionalFormatting>
  <conditionalFormatting sqref="G15">
    <cfRule type="containsText" dxfId="1" priority="84" operator="containsText" text="[RUM]">
      <formula>NOT(ISERROR(SEARCH(("[RUM]"),(G15))))</formula>
    </cfRule>
  </conditionalFormatting>
  <conditionalFormatting sqref="G15">
    <cfRule type="containsText" dxfId="3" priority="85" operator="containsText" text="[ECO]">
      <formula>NOT(ISERROR(SEARCH(("[ECO]"),(G15))))</formula>
    </cfRule>
  </conditionalFormatting>
  <conditionalFormatting sqref="G15">
    <cfRule type="containsText" dxfId="1" priority="86" operator="containsText" text="[MAH]">
      <formula>NOT(ISERROR(SEARCH(("[MAH]"),(G15))))</formula>
    </cfRule>
  </conditionalFormatting>
  <conditionalFormatting sqref="G15">
    <cfRule type="containsText" dxfId="1" priority="87" operator="containsText" text="[DD]">
      <formula>NOT(ISERROR(SEARCH(("[DD]"),(G15))))</formula>
    </cfRule>
  </conditionalFormatting>
  <conditionalFormatting sqref="G15">
    <cfRule type="containsText" dxfId="1" priority="88" operator="containsText" text="[JI]">
      <formula>NOT(ISERROR(SEARCH(("[JI]"),(G15))))</formula>
    </cfRule>
  </conditionalFormatting>
  <conditionalFormatting sqref="G15">
    <cfRule type="containsText" dxfId="1" priority="89" operator="containsText" text="[KIM]">
      <formula>NOT(ISERROR(SEARCH(("[KIM]"),(G15))))</formula>
    </cfRule>
  </conditionalFormatting>
  <conditionalFormatting sqref="G15">
    <cfRule type="containsText" dxfId="1" priority="90" operator="containsText" text="[AU]">
      <formula>NOT(ISERROR(SEARCH(("[AU]"),(G15))))</formula>
    </cfRule>
  </conditionalFormatting>
  <conditionalFormatting sqref="G15">
    <cfRule type="containsText" dxfId="1" priority="91" operator="containsText" text="[IFF]">
      <formula>NOT(ISERROR(SEARCH(("[IFF]"),(G15))))</formula>
    </cfRule>
  </conditionalFormatting>
  <conditionalFormatting sqref="G15">
    <cfRule type="containsText" dxfId="1" priority="92" operator="containsText" text="[AT]">
      <formula>NOT(ISERROR(SEARCH(("[AT]"),(G15))))</formula>
    </cfRule>
  </conditionalFormatting>
  <conditionalFormatting sqref="G15">
    <cfRule type="containsText" dxfId="1" priority="93" operator="containsText" text="[NEW1]">
      <formula>NOT(ISERROR(SEARCH(("[NEW1]"),(G15))))</formula>
    </cfRule>
  </conditionalFormatting>
  <conditionalFormatting sqref="G15">
    <cfRule type="containsText" dxfId="1" priority="94" operator="containsText" text="[MKS]">
      <formula>NOT(ISERROR(SEARCH(("[MKS]"),(G15))))</formula>
    </cfRule>
  </conditionalFormatting>
  <conditionalFormatting sqref="G15">
    <cfRule type="containsText" dxfId="1" priority="95" operator="containsText" text="[DMA]">
      <formula>NOT(ISERROR(SEARCH(("[DMA]"),(G15))))</formula>
    </cfRule>
  </conditionalFormatting>
  <conditionalFormatting sqref="G15">
    <cfRule type="containsText" dxfId="1" priority="96" operator="containsText" text="[NIS]">
      <formula>NOT(ISERROR(SEARCH(("[NIS]"),(G15))))</formula>
    </cfRule>
  </conditionalFormatting>
  <conditionalFormatting sqref="G15">
    <cfRule type="containsText" dxfId="1" priority="97" operator="containsText" text="[AIM]">
      <formula>NOT(ISERROR(SEARCH(("[AIM]"),(G15))))</formula>
    </cfRule>
  </conditionalFormatting>
  <conditionalFormatting sqref="G15">
    <cfRule type="containsText" dxfId="1" priority="98" operator="containsText" text="[JC]">
      <formula>NOT(ISERROR(SEARCH(("[JC]"),(G15))))</formula>
    </cfRule>
  </conditionalFormatting>
  <conditionalFormatting sqref="G15">
    <cfRule type="containsText" dxfId="1" priority="99" operator="containsText" text="[FNN]">
      <formula>NOT(ISERROR(SEARCH(("[FNN]"),(G15))))</formula>
    </cfRule>
  </conditionalFormatting>
  <conditionalFormatting sqref="G15">
    <cfRule type="containsText" dxfId="1" priority="100" operator="containsText" text="[PRC]">
      <formula>NOT(ISERROR(SEARCH(("[PRC]"),(G15))))</formula>
    </cfRule>
  </conditionalFormatting>
  <conditionalFormatting sqref="G24">
    <cfRule type="containsText" dxfId="3" priority="101" operator="containsText" text="ENG">
      <formula>NOT(ISERROR(SEARCH(("ENG"),(G24))))</formula>
    </cfRule>
  </conditionalFormatting>
  <conditionalFormatting sqref="G24">
    <cfRule type="containsText" dxfId="1" priority="102" operator="containsText" text="[MAR]">
      <formula>NOT(ISERROR(SEARCH(("[MAR]"),(G24))))</formula>
    </cfRule>
  </conditionalFormatting>
  <conditionalFormatting sqref="G24">
    <cfRule type="containsText" dxfId="1" priority="103" operator="containsText" text="[SKC]">
      <formula>NOT(ISERROR(SEARCH(("[SKC]"),(G24))))</formula>
    </cfRule>
  </conditionalFormatting>
  <conditionalFormatting sqref="G24">
    <cfRule type="containsText" dxfId="1" priority="104" operator="containsText" text="CHE-1262">
      <formula>NOT(ISERROR(SEARCH(("CHE-1262"),(G24))))</formula>
    </cfRule>
  </conditionalFormatting>
  <conditionalFormatting sqref="G24">
    <cfRule type="containsText" dxfId="1" priority="105" operator="containsText" text="[NIM]">
      <formula>NOT(ISERROR(SEARCH(("[NIM]"),(G24))))</formula>
    </cfRule>
  </conditionalFormatting>
  <conditionalFormatting sqref="G24">
    <cfRule type="containsText" dxfId="1" priority="106" operator="containsText" text="[GR]">
      <formula>NOT(ISERROR(SEARCH(("[GR]"),(G24))))</formula>
    </cfRule>
  </conditionalFormatting>
  <conditionalFormatting sqref="G24">
    <cfRule type="containsText" dxfId="3" priority="107" operator="containsText" text="BAN">
      <formula>NOT(ISERROR(SEARCH(("BAN"),(G24))))</formula>
    </cfRule>
  </conditionalFormatting>
  <conditionalFormatting sqref="G24">
    <cfRule type="containsText" dxfId="1" priority="108" operator="containsText" text="[BSH]">
      <formula>NOT(ISERROR(SEARCH(("[BSH]"),(G24))))</formula>
    </cfRule>
  </conditionalFormatting>
  <conditionalFormatting sqref="G24">
    <cfRule type="containsText" dxfId="1" priority="109" operator="containsText" text="[EH]">
      <formula>NOT(ISERROR(SEARCH(("[EH]"),(G24))))</formula>
    </cfRule>
  </conditionalFormatting>
  <conditionalFormatting sqref="G24">
    <cfRule type="containsText" dxfId="1" priority="110" operator="containsText" text="[RUM]">
      <formula>NOT(ISERROR(SEARCH(("[RUM]"),(G24))))</formula>
    </cfRule>
  </conditionalFormatting>
  <conditionalFormatting sqref="G24">
    <cfRule type="containsText" dxfId="3" priority="111" operator="containsText" text="[ECO]">
      <formula>NOT(ISERROR(SEARCH(("[ECO]"),(G24))))</formula>
    </cfRule>
  </conditionalFormatting>
  <conditionalFormatting sqref="G24">
    <cfRule type="containsText" dxfId="1" priority="112" operator="containsText" text="[MAH]">
      <formula>NOT(ISERROR(SEARCH(("[MAH]"),(G24))))</formula>
    </cfRule>
  </conditionalFormatting>
  <conditionalFormatting sqref="G24">
    <cfRule type="containsText" dxfId="1" priority="113" operator="containsText" text="[DD]">
      <formula>NOT(ISERROR(SEARCH(("[DD]"),(G24))))</formula>
    </cfRule>
  </conditionalFormatting>
  <conditionalFormatting sqref="G24">
    <cfRule type="containsText" dxfId="1" priority="114" operator="containsText" text="[JI]">
      <formula>NOT(ISERROR(SEARCH(("[JI]"),(G24))))</formula>
    </cfRule>
  </conditionalFormatting>
  <conditionalFormatting sqref="G24">
    <cfRule type="containsText" dxfId="1" priority="115" operator="containsText" text="[IFF]">
      <formula>NOT(ISERROR(SEARCH(("[IFF]"),(G24))))</formula>
    </cfRule>
  </conditionalFormatting>
  <conditionalFormatting sqref="G24">
    <cfRule type="containsText" dxfId="1" priority="116" operator="containsText" text="[NEW1]">
      <formula>NOT(ISERROR(SEARCH(("[NEW1]"),(G24))))</formula>
    </cfRule>
  </conditionalFormatting>
  <conditionalFormatting sqref="G24">
    <cfRule type="containsText" dxfId="1" priority="117" operator="containsText" text="[AIM]">
      <formula>NOT(ISERROR(SEARCH(("[AIM]"),(G24))))</formula>
    </cfRule>
  </conditionalFormatting>
  <conditionalFormatting sqref="G24">
    <cfRule type="containsText" dxfId="1" priority="118" operator="containsText" text="[MAH]">
      <formula>NOT(ISERROR(SEARCH(("[MAH]"),(G24))))</formula>
    </cfRule>
  </conditionalFormatting>
  <conditionalFormatting sqref="F13">
    <cfRule type="containsText" dxfId="3" priority="119" operator="containsText" text="ENG">
      <formula>NOT(ISERROR(SEARCH(("ENG"),(F13))))</formula>
    </cfRule>
  </conditionalFormatting>
  <conditionalFormatting sqref="F13">
    <cfRule type="containsText" dxfId="1" priority="120" operator="containsText" text="[MAR]">
      <formula>NOT(ISERROR(SEARCH(("[MAR]"),(F13))))</formula>
    </cfRule>
  </conditionalFormatting>
  <conditionalFormatting sqref="F13">
    <cfRule type="containsText" dxfId="1" priority="121" operator="containsText" text="[SKC]">
      <formula>NOT(ISERROR(SEARCH(("[SKC]"),(F13))))</formula>
    </cfRule>
  </conditionalFormatting>
  <conditionalFormatting sqref="F13">
    <cfRule type="containsText" dxfId="1" priority="122" operator="containsText" text="CHE-1262">
      <formula>NOT(ISERROR(SEARCH(("CHE-1262"),(F13))))</formula>
    </cfRule>
  </conditionalFormatting>
  <conditionalFormatting sqref="F13">
    <cfRule type="containsText" dxfId="1" priority="123" operator="containsText" text="[NIM]">
      <formula>NOT(ISERROR(SEARCH(("[NIM]"),(F13))))</formula>
    </cfRule>
  </conditionalFormatting>
  <conditionalFormatting sqref="F13">
    <cfRule type="containsText" dxfId="1" priority="124" operator="containsText" text="[GR]">
      <formula>NOT(ISERROR(SEARCH(("[GR]"),(F13))))</formula>
    </cfRule>
  </conditionalFormatting>
  <conditionalFormatting sqref="F13">
    <cfRule type="containsText" dxfId="3" priority="125" operator="containsText" text="BAN">
      <formula>NOT(ISERROR(SEARCH(("BAN"),(F13))))</formula>
    </cfRule>
  </conditionalFormatting>
  <conditionalFormatting sqref="F13">
    <cfRule type="containsText" dxfId="1" priority="126" operator="containsText" text="[BSH]">
      <formula>NOT(ISERROR(SEARCH(("[BSH]"),(F13))))</formula>
    </cfRule>
  </conditionalFormatting>
  <conditionalFormatting sqref="F13">
    <cfRule type="containsText" dxfId="1" priority="127" operator="containsText" text="[EH]">
      <formula>NOT(ISERROR(SEARCH(("[EH]"),(F13))))</formula>
    </cfRule>
  </conditionalFormatting>
  <conditionalFormatting sqref="F13">
    <cfRule type="containsText" dxfId="1" priority="128" operator="containsText" text="[RUM]">
      <formula>NOT(ISERROR(SEARCH(("[RUM]"),(F13))))</formula>
    </cfRule>
  </conditionalFormatting>
  <conditionalFormatting sqref="F13">
    <cfRule type="containsText" dxfId="3" priority="129" operator="containsText" text="[ECO]">
      <formula>NOT(ISERROR(SEARCH(("[ECO]"),(F13))))</formula>
    </cfRule>
  </conditionalFormatting>
  <conditionalFormatting sqref="F13">
    <cfRule type="containsText" dxfId="1" priority="130" operator="containsText" text="[MAH]">
      <formula>NOT(ISERROR(SEARCH(("[MAH]"),(F13))))</formula>
    </cfRule>
  </conditionalFormatting>
  <conditionalFormatting sqref="F13">
    <cfRule type="containsText" dxfId="1" priority="131" operator="containsText" text="[DD]">
      <formula>NOT(ISERROR(SEARCH(("[DD]"),(F13))))</formula>
    </cfRule>
  </conditionalFormatting>
  <conditionalFormatting sqref="F13">
    <cfRule type="containsText" dxfId="1" priority="132" operator="containsText" text="[JI]">
      <formula>NOT(ISERROR(SEARCH(("[JI]"),(F13))))</formula>
    </cfRule>
  </conditionalFormatting>
  <conditionalFormatting sqref="F13">
    <cfRule type="containsText" dxfId="1" priority="133" operator="containsText" text="[NEW1]">
      <formula>NOT(ISERROR(SEARCH(("[NEW1]"),(F13))))</formula>
    </cfRule>
  </conditionalFormatting>
  <conditionalFormatting sqref="F13">
    <cfRule type="containsText" dxfId="1" priority="134" operator="containsText" text="[AIM]">
      <formula>NOT(ISERROR(SEARCH(("[AIM]"),(F13))))</formula>
    </cfRule>
  </conditionalFormatting>
  <conditionalFormatting sqref="E17">
    <cfRule type="containsText" dxfId="1" priority="135" operator="containsText" text="[MAH]">
      <formula>NOT(ISERROR(SEARCH(("[MAH]"),(E17))))</formula>
    </cfRule>
  </conditionalFormatting>
  <conditionalFormatting sqref="E17">
    <cfRule type="containsText" dxfId="3" priority="136" operator="containsText" text="ENG">
      <formula>NOT(ISERROR(SEARCH(("ENG"),(E17))))</formula>
    </cfRule>
  </conditionalFormatting>
  <conditionalFormatting sqref="E17">
    <cfRule type="containsText" dxfId="1" priority="137" operator="containsText" text="[MAR]">
      <formula>NOT(ISERROR(SEARCH(("[MAR]"),(E17))))</formula>
    </cfRule>
  </conditionalFormatting>
  <conditionalFormatting sqref="E17">
    <cfRule type="containsText" dxfId="1" priority="138" operator="containsText" text="[SKC]">
      <formula>NOT(ISERROR(SEARCH(("[SKC]"),(E17))))</formula>
    </cfRule>
  </conditionalFormatting>
  <conditionalFormatting sqref="E17">
    <cfRule type="containsText" dxfId="1" priority="139" operator="containsText" text="CHE-1262">
      <formula>NOT(ISERROR(SEARCH(("CHE-1262"),(E17))))</formula>
    </cfRule>
  </conditionalFormatting>
  <conditionalFormatting sqref="E17">
    <cfRule type="containsText" dxfId="1" priority="140" operator="containsText" text="[NIM]">
      <formula>NOT(ISERROR(SEARCH(("[NIM]"),(E17))))</formula>
    </cfRule>
  </conditionalFormatting>
  <conditionalFormatting sqref="E17">
    <cfRule type="containsText" dxfId="1" priority="141" operator="containsText" text="[GR]">
      <formula>NOT(ISERROR(SEARCH(("[GR]"),(E17))))</formula>
    </cfRule>
  </conditionalFormatting>
  <conditionalFormatting sqref="E17">
    <cfRule type="containsText" dxfId="3" priority="142" operator="containsText" text="BAN">
      <formula>NOT(ISERROR(SEARCH(("BAN"),(E17))))</formula>
    </cfRule>
  </conditionalFormatting>
  <conditionalFormatting sqref="E17">
    <cfRule type="containsText" dxfId="1" priority="143" operator="containsText" text="[BSH]">
      <formula>NOT(ISERROR(SEARCH(("[BSH]"),(E17))))</formula>
    </cfRule>
  </conditionalFormatting>
  <conditionalFormatting sqref="E17">
    <cfRule type="containsText" dxfId="1" priority="144" operator="containsText" text="[EH]">
      <formula>NOT(ISERROR(SEARCH(("[EH]"),(E17))))</formula>
    </cfRule>
  </conditionalFormatting>
  <conditionalFormatting sqref="E17">
    <cfRule type="containsText" dxfId="1" priority="145" operator="containsText" text="[RUM]">
      <formula>NOT(ISERROR(SEARCH(("[RUM]"),(E17))))</formula>
    </cfRule>
  </conditionalFormatting>
  <conditionalFormatting sqref="E17">
    <cfRule type="containsText" dxfId="3" priority="146" operator="containsText" text="[ECO]">
      <formula>NOT(ISERROR(SEARCH(("[ECO]"),(E17))))</formula>
    </cfRule>
  </conditionalFormatting>
  <conditionalFormatting sqref="E17">
    <cfRule type="containsText" dxfId="1" priority="147" operator="containsText" text="[MAH]">
      <formula>NOT(ISERROR(SEARCH(("[MAH]"),(E17))))</formula>
    </cfRule>
  </conditionalFormatting>
  <conditionalFormatting sqref="E17">
    <cfRule type="containsText" dxfId="1" priority="148" operator="containsText" text="[DD]">
      <formula>NOT(ISERROR(SEARCH(("[DD]"),(E17))))</formula>
    </cfRule>
  </conditionalFormatting>
  <conditionalFormatting sqref="E17">
    <cfRule type="containsText" dxfId="1" priority="149" operator="containsText" text="[JI]">
      <formula>NOT(ISERROR(SEARCH(("[JI]"),(E17))))</formula>
    </cfRule>
  </conditionalFormatting>
  <conditionalFormatting sqref="E17">
    <cfRule type="containsText" dxfId="1" priority="150" operator="containsText" text="[IFF]">
      <formula>NOT(ISERROR(SEARCH(("[IFF]"),(E17))))</formula>
    </cfRule>
  </conditionalFormatting>
  <conditionalFormatting sqref="E17">
    <cfRule type="containsText" dxfId="1" priority="151" operator="containsText" text="[NEW1]">
      <formula>NOT(ISERROR(SEARCH(("[NEW1]"),(E17))))</formula>
    </cfRule>
  </conditionalFormatting>
  <conditionalFormatting sqref="E17">
    <cfRule type="containsText" dxfId="1" priority="152" operator="containsText" text="[AIM]">
      <formula>NOT(ISERROR(SEARCH(("[AIM]"),(E17))))</formula>
    </cfRule>
  </conditionalFormatting>
  <conditionalFormatting sqref="E15">
    <cfRule type="containsText" dxfId="4" priority="153" operator="containsText" text="[PRC]">
      <formula>NOT(ISERROR(SEARCH(("[PRC]"),(E15))))</formula>
    </cfRule>
  </conditionalFormatting>
  <conditionalFormatting sqref="E15">
    <cfRule type="containsText" dxfId="4" priority="154" operator="containsText" text="[FNN]">
      <formula>NOT(ISERROR(SEARCH(("[FNN]"),(E15))))</formula>
    </cfRule>
  </conditionalFormatting>
  <conditionalFormatting sqref="E15">
    <cfRule type="containsText" dxfId="4" priority="155" operator="containsText" text="[JC]">
      <formula>NOT(ISERROR(SEARCH(("[JC]"),(E15))))</formula>
    </cfRule>
  </conditionalFormatting>
  <conditionalFormatting sqref="E15">
    <cfRule type="containsText" dxfId="4" priority="156" operator="containsText" text="[AIM]">
      <formula>NOT(ISERROR(SEARCH(("[AIM]"),(E15))))</formula>
    </cfRule>
  </conditionalFormatting>
  <conditionalFormatting sqref="E15">
    <cfRule type="containsText" dxfId="4" priority="157" operator="containsText" text="[NIS]">
      <formula>NOT(ISERROR(SEARCH(("[NIS]"),(E15))))</formula>
    </cfRule>
  </conditionalFormatting>
  <conditionalFormatting sqref="E15">
    <cfRule type="containsText" dxfId="4" priority="158" operator="containsText" text="[DMA]">
      <formula>NOT(ISERROR(SEARCH(("[DMA]"),(E15))))</formula>
    </cfRule>
  </conditionalFormatting>
  <conditionalFormatting sqref="E15">
    <cfRule type="containsText" dxfId="4" priority="159" operator="containsText" text="[MKS]">
      <formula>NOT(ISERROR(SEARCH(("[MKS]"),(E15))))</formula>
    </cfRule>
  </conditionalFormatting>
  <conditionalFormatting sqref="E15">
    <cfRule type="containsText" dxfId="4" priority="160" operator="containsText" text="[NEW1]">
      <formula>NOT(ISERROR(SEARCH(("[NEW1]"),(E15))))</formula>
    </cfRule>
  </conditionalFormatting>
  <conditionalFormatting sqref="E15">
    <cfRule type="containsText" dxfId="4" priority="161" operator="containsText" text="[AT]">
      <formula>NOT(ISERROR(SEARCH(("[AT]"),(E15))))</formula>
    </cfRule>
  </conditionalFormatting>
  <conditionalFormatting sqref="E15">
    <cfRule type="containsText" dxfId="4" priority="162" operator="containsText" text="[IFF]">
      <formula>NOT(ISERROR(SEARCH(("[IFF]"),(E15))))</formula>
    </cfRule>
  </conditionalFormatting>
  <conditionalFormatting sqref="E15">
    <cfRule type="containsText" dxfId="4" priority="163" operator="containsText" text="[AU]">
      <formula>NOT(ISERROR(SEARCH(("[AU]"),(E15))))</formula>
    </cfRule>
  </conditionalFormatting>
  <conditionalFormatting sqref="E15">
    <cfRule type="containsText" dxfId="4" priority="164" operator="containsText" text="[KIM]">
      <formula>NOT(ISERROR(SEARCH(("[KIM]"),(E15))))</formula>
    </cfRule>
  </conditionalFormatting>
  <conditionalFormatting sqref="E15">
    <cfRule type="containsText" dxfId="4" priority="165" operator="containsText" text="[JI]">
      <formula>NOT(ISERROR(SEARCH(("[JI]"),(E15))))</formula>
    </cfRule>
  </conditionalFormatting>
  <conditionalFormatting sqref="E15">
    <cfRule type="containsText" dxfId="4" priority="166" operator="containsText" text="[DD]">
      <formula>NOT(ISERROR(SEARCH(("[DD]"),(E15))))</formula>
    </cfRule>
  </conditionalFormatting>
  <conditionalFormatting sqref="E15">
    <cfRule type="containsText" dxfId="4" priority="167" operator="containsText" text="[MAH]">
      <formula>NOT(ISERROR(SEARCH(("[MAH]"),(E15))))</formula>
    </cfRule>
  </conditionalFormatting>
  <conditionalFormatting sqref="E15">
    <cfRule type="containsText" dxfId="4" priority="168" operator="containsText" text="[ECO]">
      <formula>NOT(ISERROR(SEARCH(("[ECO]"),(E15))))</formula>
    </cfRule>
  </conditionalFormatting>
  <conditionalFormatting sqref="E15">
    <cfRule type="containsText" dxfId="4" priority="169" operator="containsText" text="[RUM]">
      <formula>NOT(ISERROR(SEARCH(("[RUM]"),(E15))))</formula>
    </cfRule>
  </conditionalFormatting>
  <conditionalFormatting sqref="E15">
    <cfRule type="containsText" dxfId="4" priority="170" operator="containsText" text="[EH]">
      <formula>NOT(ISERROR(SEARCH(("[EH]"),(E15))))</formula>
    </cfRule>
  </conditionalFormatting>
  <conditionalFormatting sqref="E15">
    <cfRule type="containsText" dxfId="4" priority="171" operator="containsText" text="[BSH]">
      <formula>NOT(ISERROR(SEARCH(("[BSH]"),(E15))))</formula>
    </cfRule>
  </conditionalFormatting>
  <conditionalFormatting sqref="E15">
    <cfRule type="containsText" dxfId="4" priority="172" operator="containsText" text="BAN">
      <formula>NOT(ISERROR(SEARCH(("BAN"),(E15))))</formula>
    </cfRule>
  </conditionalFormatting>
  <conditionalFormatting sqref="E15">
    <cfRule type="containsText" dxfId="4" priority="173" operator="containsText" text="[GR]">
      <formula>NOT(ISERROR(SEARCH(("[GR]"),(E15))))</formula>
    </cfRule>
  </conditionalFormatting>
  <conditionalFormatting sqref="E15">
    <cfRule type="containsText" dxfId="4" priority="174" operator="containsText" text="[NIM]">
      <formula>NOT(ISERROR(SEARCH(("[NIM]"),(E15))))</formula>
    </cfRule>
  </conditionalFormatting>
  <conditionalFormatting sqref="E15">
    <cfRule type="containsText" dxfId="4" priority="175" operator="containsText" text="CHE-1262">
      <formula>NOT(ISERROR(SEARCH(("CHE-1262"),(E15))))</formula>
    </cfRule>
  </conditionalFormatting>
  <conditionalFormatting sqref="E15">
    <cfRule type="containsText" dxfId="4" priority="176" operator="containsText" text="[SKC]">
      <formula>NOT(ISERROR(SEARCH(("[SKC]"),(E15))))</formula>
    </cfRule>
  </conditionalFormatting>
  <conditionalFormatting sqref="E15">
    <cfRule type="containsText" dxfId="4" priority="177" operator="containsText" text="[MAR]">
      <formula>NOT(ISERROR(SEARCH(("[MAR]"),(E15))))</formula>
    </cfRule>
  </conditionalFormatting>
  <conditionalFormatting sqref="E15">
    <cfRule type="containsText" dxfId="4" priority="178" operator="containsText" text="ENG">
      <formula>NOT(ISERROR(SEARCH(("ENG"),(E15))))</formula>
    </cfRule>
  </conditionalFormatting>
  <conditionalFormatting sqref="E27">
    <cfRule type="containsText" dxfId="0" priority="179" operator="containsText" text="ENG">
      <formula>NOT(ISERROR(SEARCH(("ENG"),(E27))))</formula>
    </cfRule>
  </conditionalFormatting>
  <conditionalFormatting sqref="E27">
    <cfRule type="containsText" dxfId="2" priority="180" operator="containsText" text="CHE-1262">
      <formula>NOT(ISERROR(SEARCH(("CHE-1262"),(E27))))</formula>
    </cfRule>
  </conditionalFormatting>
  <conditionalFormatting sqref="E27">
    <cfRule type="containsText" dxfId="1" priority="181" operator="containsText" text="[GR]">
      <formula>NOT(ISERROR(SEARCH(("[GR]"),(E27))))</formula>
    </cfRule>
  </conditionalFormatting>
  <conditionalFormatting sqref="G14">
    <cfRule type="containsText" dxfId="4" priority="182" operator="containsText" text="[PRC]">
      <formula>NOT(ISERROR(SEARCH(("[PRC]"),(G14))))</formula>
    </cfRule>
  </conditionalFormatting>
  <conditionalFormatting sqref="G14">
    <cfRule type="containsText" dxfId="4" priority="183" operator="containsText" text="[FNN]">
      <formula>NOT(ISERROR(SEARCH(("[FNN]"),(G14))))</formula>
    </cfRule>
  </conditionalFormatting>
  <conditionalFormatting sqref="G14">
    <cfRule type="containsText" dxfId="4" priority="184" operator="containsText" text="[JC]">
      <formula>NOT(ISERROR(SEARCH(("[JC]"),(G14))))</formula>
    </cfRule>
  </conditionalFormatting>
  <conditionalFormatting sqref="G14">
    <cfRule type="containsText" dxfId="4" priority="185" operator="containsText" text="[AIM]">
      <formula>NOT(ISERROR(SEARCH(("[AIM]"),(G14))))</formula>
    </cfRule>
  </conditionalFormatting>
  <conditionalFormatting sqref="G14">
    <cfRule type="containsText" dxfId="4" priority="186" operator="containsText" text="[NIS]">
      <formula>NOT(ISERROR(SEARCH(("[NIS]"),(G14))))</formula>
    </cfRule>
  </conditionalFormatting>
  <conditionalFormatting sqref="G14">
    <cfRule type="containsText" dxfId="4" priority="187" operator="containsText" text="[DMA]">
      <formula>NOT(ISERROR(SEARCH(("[DMA]"),(G14))))</formula>
    </cfRule>
  </conditionalFormatting>
  <conditionalFormatting sqref="G14">
    <cfRule type="containsText" dxfId="4" priority="188" operator="containsText" text="[MKS]">
      <formula>NOT(ISERROR(SEARCH(("[MKS]"),(G14))))</formula>
    </cfRule>
  </conditionalFormatting>
  <conditionalFormatting sqref="G14">
    <cfRule type="containsText" dxfId="4" priority="189" operator="containsText" text="[NEW1]">
      <formula>NOT(ISERROR(SEARCH(("[NEW1]"),(G14))))</formula>
    </cfRule>
  </conditionalFormatting>
  <conditionalFormatting sqref="G14">
    <cfRule type="containsText" dxfId="4" priority="190" operator="containsText" text="[AT]">
      <formula>NOT(ISERROR(SEARCH(("[AT]"),(G14))))</formula>
    </cfRule>
  </conditionalFormatting>
  <conditionalFormatting sqref="G14">
    <cfRule type="containsText" dxfId="4" priority="191" operator="containsText" text="[IFF]">
      <formula>NOT(ISERROR(SEARCH(("[IFF]"),(G14))))</formula>
    </cfRule>
  </conditionalFormatting>
  <conditionalFormatting sqref="G14">
    <cfRule type="containsText" dxfId="4" priority="192" operator="containsText" text="[AU]">
      <formula>NOT(ISERROR(SEARCH(("[AU]"),(G14))))</formula>
    </cfRule>
  </conditionalFormatting>
  <conditionalFormatting sqref="G14">
    <cfRule type="containsText" dxfId="4" priority="193" operator="containsText" text="[KIM]">
      <formula>NOT(ISERROR(SEARCH(("[KIM]"),(G14))))</formula>
    </cfRule>
  </conditionalFormatting>
  <conditionalFormatting sqref="G14">
    <cfRule type="containsText" dxfId="4" priority="194" operator="containsText" text="[JI]">
      <formula>NOT(ISERROR(SEARCH(("[JI]"),(G14))))</formula>
    </cfRule>
  </conditionalFormatting>
  <conditionalFormatting sqref="G14">
    <cfRule type="containsText" dxfId="4" priority="195" operator="containsText" text="[DD]">
      <formula>NOT(ISERROR(SEARCH(("[DD]"),(G14))))</formula>
    </cfRule>
  </conditionalFormatting>
  <conditionalFormatting sqref="G14">
    <cfRule type="containsText" dxfId="4" priority="196" operator="containsText" text="[MAH]">
      <formula>NOT(ISERROR(SEARCH(("[MAH]"),(G14))))</formula>
    </cfRule>
  </conditionalFormatting>
  <conditionalFormatting sqref="G14">
    <cfRule type="containsText" dxfId="4" priority="197" operator="containsText" text="[ECO]">
      <formula>NOT(ISERROR(SEARCH(("[ECO]"),(G14))))</formula>
    </cfRule>
  </conditionalFormatting>
  <conditionalFormatting sqref="G14">
    <cfRule type="containsText" dxfId="4" priority="198" operator="containsText" text="[RUM]">
      <formula>NOT(ISERROR(SEARCH(("[RUM]"),(G14))))</formula>
    </cfRule>
  </conditionalFormatting>
  <conditionalFormatting sqref="G14">
    <cfRule type="containsText" dxfId="4" priority="199" operator="containsText" text="[EH]">
      <formula>NOT(ISERROR(SEARCH(("[EH]"),(G14))))</formula>
    </cfRule>
  </conditionalFormatting>
  <conditionalFormatting sqref="G14">
    <cfRule type="containsText" dxfId="4" priority="200" operator="containsText" text="[BSH]">
      <formula>NOT(ISERROR(SEARCH(("[BSH]"),(G14))))</formula>
    </cfRule>
  </conditionalFormatting>
  <conditionalFormatting sqref="G14">
    <cfRule type="containsText" dxfId="4" priority="201" operator="containsText" text="BAN">
      <formula>NOT(ISERROR(SEARCH(("BAN"),(G14))))</formula>
    </cfRule>
  </conditionalFormatting>
  <conditionalFormatting sqref="G14">
    <cfRule type="containsText" dxfId="4" priority="202" operator="containsText" text="[GR]">
      <formula>NOT(ISERROR(SEARCH(("[GR]"),(G14))))</formula>
    </cfRule>
  </conditionalFormatting>
  <conditionalFormatting sqref="G14">
    <cfRule type="containsText" dxfId="4" priority="203" operator="containsText" text="[NIM]">
      <formula>NOT(ISERROR(SEARCH(("[NIM]"),(G14))))</formula>
    </cfRule>
  </conditionalFormatting>
  <conditionalFormatting sqref="G14">
    <cfRule type="containsText" dxfId="4" priority="204" operator="containsText" text="CHE-1262">
      <formula>NOT(ISERROR(SEARCH(("CHE-1262"),(G14))))</formula>
    </cfRule>
  </conditionalFormatting>
  <conditionalFormatting sqref="G14">
    <cfRule type="containsText" dxfId="4" priority="205" operator="containsText" text="[SKC]">
      <formula>NOT(ISERROR(SEARCH(("[SKC]"),(G14))))</formula>
    </cfRule>
  </conditionalFormatting>
  <conditionalFormatting sqref="G14">
    <cfRule type="containsText" dxfId="4" priority="206" operator="containsText" text="[MAR]">
      <formula>NOT(ISERROR(SEARCH(("[MAR]"),(G14))))</formula>
    </cfRule>
  </conditionalFormatting>
  <conditionalFormatting sqref="G14">
    <cfRule type="containsText" dxfId="4" priority="207" operator="containsText" text="ENG">
      <formula>NOT(ISERROR(SEARCH(("ENG"),(G14))))</formula>
    </cfRule>
  </conditionalFormatting>
  <conditionalFormatting sqref="D3:D7 E3:E16 F3:G12 H3:H16 I3:I27 D9:D15 F14:F16 D17:D19 E18:E27 F18:F19 G18:G20 H18:H19 F21:F27 D22:D27 G22:G23 H22:H27 G25:G27">
    <cfRule type="containsText" dxfId="3" priority="208" operator="containsText" text="ENG">
      <formula>NOT(ISERROR(SEARCH(("ENG"),(D3))))</formula>
    </cfRule>
  </conditionalFormatting>
  <conditionalFormatting sqref="D3:D7 E3:E16 F3:G12 H3:H16 I3:I27 D9:D15 F14:F16 D17:D19 E18:E27 F18:F19 G18:G20 H18:H19 F21:F27 D22:D27 G22:G23 H22:H27 G25:G27">
    <cfRule type="containsText" dxfId="1" priority="209" operator="containsText" text="[MAR]">
      <formula>NOT(ISERROR(SEARCH(("[MAR]"),(D3))))</formula>
    </cfRule>
  </conditionalFormatting>
  <conditionalFormatting sqref="D3:D7 E3:E16 F3:G12 H3:H16 I3:I27 D9:D15 F14:F16 D17:D19 E18:E27 F18:F19 G18:G20 H18:H19 F21:F27 D22:D27 G22:G23 H22:H27 G25:G27">
    <cfRule type="containsText" dxfId="1" priority="210" operator="containsText" text="[SKC]">
      <formula>NOT(ISERROR(SEARCH(("[SKC]"),(D3))))</formula>
    </cfRule>
  </conditionalFormatting>
  <conditionalFormatting sqref="D3:D7 E3:E16 F3:G12 H3:H16 I3:I27 D9:D15 F14:F16 D17:D19 E18:E27 F18:F19 G18:G20 H18:H19 F21:F27 D22:D27 G22:G23 H22:H27 G25:G27">
    <cfRule type="containsText" dxfId="1" priority="211" operator="containsText" text="CHE-1262">
      <formula>NOT(ISERROR(SEARCH(("CHE-1262"),(D3))))</formula>
    </cfRule>
  </conditionalFormatting>
  <conditionalFormatting sqref="D3:D7 E3:E16 F3:G12 H3:H16 I3:I27 D9:D15 F14:F16 D17:D19 E18:E27 F18:F19 G18:G20 H18:H19 F21:F27 D22:D27 G22:G23 H22:H27 G25:G27">
    <cfRule type="containsText" dxfId="1" priority="212" operator="containsText" text="[NIM]">
      <formula>NOT(ISERROR(SEARCH(("[NIM]"),(D3))))</formula>
    </cfRule>
  </conditionalFormatting>
  <conditionalFormatting sqref="D3:D7 E3:E16 F3:G12 H3:H16 I3:I27 D9:D15 F14:F16 D17:D19 E18:E27 F18:F19 G18:G20 H18:H19 F21:F27 D22:D27 G22:G23 H22:H27 G25:G27">
    <cfRule type="containsText" dxfId="2" priority="213" operator="containsText" text="[GR]">
      <formula>NOT(ISERROR(SEARCH(("[GR]"),(D3))))</formula>
    </cfRule>
  </conditionalFormatting>
  <conditionalFormatting sqref="D3:D7 E3:E16 F3:G12 H3:H16 I3:I27 D9:D15 F14:F16 D17:D19 E18:E27 F18:F19 G18:G20 H18:H19 F21:F27 D22:D27 G22:G23 H22:H27 G25:G27">
    <cfRule type="containsText" dxfId="3" priority="214" operator="containsText" text="BAN">
      <formula>NOT(ISERROR(SEARCH(("BAN"),(D3))))</formula>
    </cfRule>
  </conditionalFormatting>
  <conditionalFormatting sqref="D3:D7 E3:E16 F3:G12 H3:H16 I3:I27 D9:D15 F14:F16 D17:D19 E18:E27 F18:F19 G18:G20 H18:H19 F21:F27 D22:D27 G22:G23 H22:H27 G25:G27">
    <cfRule type="containsText" dxfId="1" priority="215" operator="containsText" text="[BSH]">
      <formula>NOT(ISERROR(SEARCH(("[BSH]"),(D3))))</formula>
    </cfRule>
  </conditionalFormatting>
  <conditionalFormatting sqref="D3:D7 E3:E16 F3:G12 H3:H16 I3:I27 D9:D15 F14:F16 D17:D19 E18:E27 F18:F19 G18:G20 H18:H19 F21:F27 D22:D27 G22:G23 H22:H27 G25:G27">
    <cfRule type="containsText" dxfId="1" priority="216" operator="containsText" text="[EH]">
      <formula>NOT(ISERROR(SEARCH(("[EH]"),(D3))))</formula>
    </cfRule>
  </conditionalFormatting>
  <conditionalFormatting sqref="D3:D7 E3:E16 F3:G12 H3:H16 I3:I27 D9:D15 F14:F16 D17:D19 E18:E27 F18:F19 G18:G20 H18:H19 F21:F27 D22:D27 G22:G23 H22:H27 G25:G27">
    <cfRule type="containsText" dxfId="1" priority="217" operator="containsText" text="[RUM]">
      <formula>NOT(ISERROR(SEARCH(("[RUM]"),(D3))))</formula>
    </cfRule>
  </conditionalFormatting>
  <conditionalFormatting sqref="D3:D7 E3:E16 F3:G12 H3:H16 I3:I27 D9:D15 F14:F16 D17:D19 E18:E27 F18:F19 G18:G20 H18:H19 F21:F27 D22:D27 G22:G23 H22:H27 G25:G27">
    <cfRule type="containsText" dxfId="3" priority="218" operator="containsText" text="[ECO]">
      <formula>NOT(ISERROR(SEARCH(("[ECO]"),(D3))))</formula>
    </cfRule>
  </conditionalFormatting>
  <conditionalFormatting sqref="D3:D7 E3:E16 F3:G12 H3:H16 I3:I27 D9:D15 F14:F16 D17:D19 E18:E27 F18:F19 G18:G20 H18:H19 F21:F27 D22:D27 G22:G23 H22:H27 G25:G27">
    <cfRule type="containsText" dxfId="1" priority="219" operator="containsText" text="[MAH]">
      <formula>NOT(ISERROR(SEARCH(("[MAH]"),(D3))))</formula>
    </cfRule>
  </conditionalFormatting>
  <conditionalFormatting sqref="D3:D7 E3:E16 F3:G12 H3:H16 I3:I27 D9:D15 F14:F16 D17:D19 E18:E27 F18:F19 G18:G20 H18:H19 F21:F27 D22:D27 G22:G23 H22:H27 G25:G27">
    <cfRule type="containsText" dxfId="1" priority="220" operator="containsText" text="[DD]">
      <formula>NOT(ISERROR(SEARCH(("[DD]"),(D3))))</formula>
    </cfRule>
  </conditionalFormatting>
  <conditionalFormatting sqref="D3:D7 E3:E16 F3:G12 H3:H16 I3:I27 D9:D15 F14:F16 D17:D19 E18:E27 F18:F19 G18:G20 H18:H19 F21:F27 D22:D27 G22:G23 H22:H27 G25:G27">
    <cfRule type="containsText" dxfId="1" priority="221" operator="containsText" text="[JI]">
      <formula>NOT(ISERROR(SEARCH(("[JI]"),(D3))))</formula>
    </cfRule>
  </conditionalFormatting>
  <conditionalFormatting sqref="D3:D7 E3:E16 F3:G12 H3:H16 I3:I27 D9:D15 F14:F16 D17:D19 E18:E27 F18:F19 G18:G20 H18:H19 F21:F27 D22:D27 G22:G23 H22:H27 G25:G27">
    <cfRule type="containsText" dxfId="1" priority="222" operator="containsText" text="[AIM]">
      <formula>NOT(ISERROR(SEARCH(("[AIM]"),(D3))))</formula>
    </cfRule>
  </conditionalFormatting>
  <drawing r:id="rId1"/>
  <tableParts count="1">
    <tablePart r:id="rId3"/>
  </tableParts>
</worksheet>
</file>