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D3305122-C9D1-6744-9376-00E9A76909AC}" xr6:coauthVersionLast="36" xr6:coauthVersionMax="36" xr10:uidLastSave="{00000000-0000-0000-0000-000000000000}"/>
  <bookViews>
    <workbookView xWindow="51200" yWindow="7660" windowWidth="38400" windowHeight="20020" tabRatio="500" activeTab="6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</sheets>
  <definedNames>
    <definedName name="_xlnm.Print_Area" localSheetId="6">Charts!$M$8:$W$35</definedName>
    <definedName name="_xlnm.Print_Area" localSheetId="5">'Scalability Charts'!$L$92:$V$119</definedName>
    <definedName name="_xlnm.Print_Area" localSheetId="7">'Scalability LATEX'!$A$1:$K$28</definedName>
  </definedNames>
  <calcPr calcId="181029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50" i="9" l="1"/>
  <c r="C50" i="9" s="1"/>
  <c r="Q51" i="9"/>
  <c r="O51" i="9" s="1"/>
  <c r="Q52" i="9"/>
  <c r="O52" i="9" s="1"/>
  <c r="Q53" i="9"/>
  <c r="O53" i="9" s="1"/>
  <c r="Q54" i="9"/>
  <c r="O54" i="9" s="1"/>
  <c r="Q55" i="9"/>
  <c r="O55" i="9" s="1"/>
  <c r="Q56" i="9"/>
  <c r="B56" i="9" s="1"/>
  <c r="Q57" i="9"/>
  <c r="B57" i="9" s="1"/>
  <c r="Q58" i="9"/>
  <c r="B58" i="9" s="1"/>
  <c r="Q49" i="9"/>
  <c r="F49" i="9" s="1"/>
  <c r="B55" i="9" l="1"/>
  <c r="M49" i="9"/>
  <c r="E49" i="9"/>
  <c r="J50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B54" i="9"/>
  <c r="L49" i="9"/>
  <c r="D49" i="9"/>
  <c r="I50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B53" i="9"/>
  <c r="K49" i="9"/>
  <c r="C49" i="9"/>
  <c r="H50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B52" i="9"/>
  <c r="J49" i="9"/>
  <c r="O50" i="9"/>
  <c r="G50" i="9"/>
  <c r="C55" i="9"/>
  <c r="D55" i="9"/>
  <c r="E55" i="9"/>
  <c r="F55" i="9"/>
  <c r="G55" i="9"/>
  <c r="H55" i="9"/>
  <c r="I55" i="9"/>
  <c r="J55" i="9"/>
  <c r="K55" i="9"/>
  <c r="L55" i="9"/>
  <c r="M55" i="9"/>
  <c r="N55" i="9"/>
  <c r="B49" i="9"/>
  <c r="B51" i="9"/>
  <c r="I49" i="9"/>
  <c r="N50" i="9"/>
  <c r="F50" i="9"/>
  <c r="C54" i="9"/>
  <c r="D54" i="9"/>
  <c r="E54" i="9"/>
  <c r="F54" i="9"/>
  <c r="G54" i="9"/>
  <c r="H54" i="9"/>
  <c r="I54" i="9"/>
  <c r="J54" i="9"/>
  <c r="K54" i="9"/>
  <c r="L54" i="9"/>
  <c r="M54" i="9"/>
  <c r="N54" i="9"/>
  <c r="B50" i="9"/>
  <c r="H49" i="9"/>
  <c r="M50" i="9"/>
  <c r="E50" i="9"/>
  <c r="C53" i="9"/>
  <c r="D53" i="9"/>
  <c r="E53" i="9"/>
  <c r="F53" i="9"/>
  <c r="G53" i="9"/>
  <c r="H53" i="9"/>
  <c r="I53" i="9"/>
  <c r="J53" i="9"/>
  <c r="K53" i="9"/>
  <c r="L53" i="9"/>
  <c r="M53" i="9"/>
  <c r="N53" i="9"/>
  <c r="O49" i="9"/>
  <c r="G49" i="9"/>
  <c r="L50" i="9"/>
  <c r="D50" i="9"/>
  <c r="C52" i="9"/>
  <c r="D52" i="9"/>
  <c r="E52" i="9"/>
  <c r="F52" i="9"/>
  <c r="G52" i="9"/>
  <c r="H52" i="9"/>
  <c r="I52" i="9"/>
  <c r="J52" i="9"/>
  <c r="K52" i="9"/>
  <c r="L52" i="9"/>
  <c r="M52" i="9"/>
  <c r="N52" i="9"/>
  <c r="N49" i="9"/>
  <c r="K50" i="9"/>
  <c r="C51" i="9"/>
  <c r="D51" i="9"/>
  <c r="E51" i="9"/>
  <c r="F51" i="9"/>
  <c r="G51" i="9"/>
  <c r="H51" i="9"/>
  <c r="I51" i="9"/>
  <c r="J51" i="9"/>
  <c r="K51" i="9"/>
  <c r="L51" i="9"/>
  <c r="M51" i="9"/>
  <c r="N51" i="9"/>
  <c r="H13" i="2" l="1"/>
  <c r="H14" i="2"/>
  <c r="H15" i="2"/>
  <c r="H16" i="2"/>
  <c r="H17" i="2"/>
  <c r="H18" i="2"/>
  <c r="H26" i="2" l="1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53" i="1" l="1"/>
  <c r="I69" i="1" s="1"/>
  <c r="H53" i="1"/>
  <c r="H69" i="1" s="1"/>
  <c r="I52" i="1"/>
  <c r="I68" i="1" s="1"/>
  <c r="H52" i="1"/>
  <c r="H68" i="1" s="1"/>
  <c r="H51" i="1"/>
  <c r="H67" i="1" s="1"/>
  <c r="I51" i="1"/>
  <c r="I67" i="1" s="1"/>
  <c r="I49" i="1"/>
  <c r="I65" i="1" s="1"/>
  <c r="H49" i="1"/>
  <c r="H65" i="1" s="1"/>
  <c r="H48" i="1"/>
  <c r="H64" i="1" s="1"/>
  <c r="I48" i="1"/>
  <c r="I64" i="1" s="1"/>
  <c r="I50" i="1"/>
  <c r="I66" i="1" s="1"/>
  <c r="H50" i="1"/>
  <c r="H66" i="1" s="1"/>
  <c r="H47" i="1"/>
  <c r="H63" i="1" s="1"/>
  <c r="I47" i="1"/>
  <c r="I63" i="1" s="1"/>
  <c r="H54" i="1"/>
  <c r="H70" i="1" s="1"/>
  <c r="I54" i="1"/>
  <c r="I70" i="1" s="1"/>
  <c r="H46" i="1"/>
  <c r="H62" i="1" s="1"/>
  <c r="I46" i="1"/>
  <c r="I62" i="1" s="1"/>
  <c r="I45" i="1"/>
  <c r="I61" i="1" s="1"/>
  <c r="H45" i="1"/>
  <c r="H61" i="1" s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H4" i="1"/>
  <c r="AH5" i="1"/>
  <c r="AH6" i="1"/>
  <c r="AH7" i="1"/>
  <c r="AH8" i="1"/>
  <c r="AH9" i="1"/>
  <c r="AH10" i="1"/>
  <c r="AH11" i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J53" i="1" s="1"/>
  <c r="J69" i="1" s="1"/>
  <c r="M9" i="1"/>
  <c r="J52" i="1" s="1"/>
  <c r="J68" i="1" s="1"/>
  <c r="M8" i="1"/>
  <c r="J51" i="1" s="1"/>
  <c r="J67" i="1" s="1"/>
  <c r="M7" i="1"/>
  <c r="J50" i="1" s="1"/>
  <c r="J66" i="1" s="1"/>
  <c r="M6" i="1"/>
  <c r="M5" i="1"/>
  <c r="M4" i="1"/>
  <c r="J47" i="1" s="1"/>
  <c r="J63" i="1" s="1"/>
  <c r="M3" i="1"/>
  <c r="M2" i="1"/>
  <c r="J46" i="1" l="1"/>
  <c r="J62" i="1" s="1"/>
  <c r="J54" i="1"/>
  <c r="J70" i="1" s="1"/>
  <c r="J45" i="1"/>
  <c r="J61" i="1" s="1"/>
  <c r="J48" i="1"/>
  <c r="J64" i="1" s="1"/>
  <c r="AL11" i="1"/>
  <c r="AL3" i="1"/>
  <c r="J49" i="1"/>
  <c r="J65" i="1" s="1"/>
  <c r="AL4" i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<sst xmlns="http://schemas.openxmlformats.org/spreadsheetml/2006/main" count="289" uniqueCount="131">
  <si>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</si>
  <si>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</si>
  <si>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</si>
  <si>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</si>
  <si>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</si>
  <si>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</si>
  <si>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</si>
  <si>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</si>
  <si>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</si>
  <si>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</si>
  <si>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</si>
  <si>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</si>
  <si>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</si>
  <si>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</si>
  <si>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</si>
  <si>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</si>
  <si>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</si>
  <si>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</si>
  <si>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</si>
  <si>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</si>
  <si>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</si>
  <si>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</si>
  <si>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</si>
  <si>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</si>
  <si>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</si>
  <si>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</si>
  <si>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</si>
  <si>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</si>
  <si>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</si>
  <si>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</si>
  <si>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</si>
  <si>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</si>
  <si>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</si>
  <si>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</si>
  <si>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</si>
  <si>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</si>
  <si>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</si>
  <si>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</si>
  <si>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</si>
  <si>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</si>
  <si>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</si>
  <si>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</si>
  <si>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</si>
  <si>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</si>
  <si>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</si>
  <si>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</si>
  <si>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</si>
  <si>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</si>
  <si>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</si>
  <si>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</si>
  <si>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</si>
  <si>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</si>
  <si>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</si>
  <si>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</si>
  <si>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</si>
  <si>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</si>
  <si>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</si>
  <si>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</si>
  <si>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</si>
  <si>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</si>
  <si>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</si>
  <si>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</si>
  <si>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</si>
  <si>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</si>
  <si>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</si>
  <si>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</si>
  <si>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</si>
  <si>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</si>
  <si>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</si>
  <si>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</si>
  <si>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</si>
  <si>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</si>
  <si>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</si>
  <si>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</si>
  <si>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</si>
  <si>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</si>
  <si>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</si>
  <si>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</si>
  <si>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</si>
  <si>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</si>
  <si>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</si>
  <si>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</si>
  <si>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</si>
  <si>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</si>
  <si>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</si>
  <si>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</si>
  <si>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</si>
  <si>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</si>
  <si>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</si>
  <si>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</si>
  <si>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</si>
  <si>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</si>
  <si>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</si>
  <si>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</si>
  <si>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</si>
  <si>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</si>
  <si>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</si>
  <si>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</si>
  <si>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</si>
  <si>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</si>
  <si>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</si>
  <si>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</si>
  <si>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</si>
  <si>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</si>
  <si>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</si>
  <si>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</si>
  <si>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</si>
  <si>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</si>
  <si>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</si>
  <si>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</si>
  <si>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</si>
  <si>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</si>
  <si>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</si>
  <si>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</si>
  <si>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</si>
  <si>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</t>
  </si>
  <si>
    <t>Elias -Fano 256</t>
  </si>
  <si>
    <t>Elias-Fano128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</si>
  <si>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</si>
  <si>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</si>
  <si>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</si>
  <si>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</si>
  <si>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</si>
  <si>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</si>
  <si>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WT similarity</t>
  </si>
  <si>
    <t>Time Results (sec) * 10^6 = nano sec</t>
  </si>
  <si>
    <t>Refer to original file if something is not clear here</t>
  </si>
  <si>
    <t>Calculating Ratios over Training Binary Size</t>
  </si>
  <si>
    <t>Binary Size</t>
  </si>
  <si>
    <t>II implementation</t>
  </si>
  <si>
    <t>Ratio of memory over Binary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</si>
</sst>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</c:v>
                </c:pt>
                <c:pt idx="1">
                  <c:v>89937</c:v>
                </c:pt>
                <c:pt idx="2">
                  <c:v>134921</c:v>
                </c:pt>
                <c:pt idx="3">
                  <c:v>179903</c:v>
                </c:pt>
                <c:pt idx="4">
                  <c:v>224883</c:v>
                </c:pt>
                <c:pt idx="5">
                  <c:v>269860</c:v>
                </c:pt>
                <c:pt idx="6">
                  <c:v>314838</c:v>
                </c:pt>
                <c:pt idx="7">
                  <c:v>359814</c:v>
                </c:pt>
                <c:pt idx="8">
                  <c:v>404787</c:v>
                </c:pt>
                <c:pt idx="9">
                  <c:v>449757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5.0999999999999996</c:v>
                </c:pt>
                <c:pt idx="2">
                  <c:v>7.7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06-FD42-BFE0-EF282A5B31CE}"/>
            </c:ext>
          </c:extLst>
        </c:ser>
        <c:ser>
          <c:idx val="1"/>
          <c:order val="1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</c:v>
                </c:pt>
                <c:pt idx="1">
                  <c:v>29600</c:v>
                </c:pt>
                <c:pt idx="2">
                  <c:v>75300</c:v>
                </c:pt>
                <c:pt idx="3">
                  <c:v>63000</c:v>
                </c:pt>
                <c:pt idx="4">
                  <c:v>103000</c:v>
                </c:pt>
                <c:pt idx="5">
                  <c:v>138000</c:v>
                </c:pt>
                <c:pt idx="6">
                  <c:v>148000</c:v>
                </c:pt>
                <c:pt idx="7">
                  <c:v>95300</c:v>
                </c:pt>
                <c:pt idx="8">
                  <c:v>118000</c:v>
                </c:pt>
                <c:pt idx="9">
                  <c:v>199000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06-FD42-BFE0-EF282A5B31CE}"/>
            </c:ext>
          </c:extLst>
        </c:ser>
        <c:ser>
          <c:idx val="2"/>
          <c:order val="2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</c:v>
                </c:pt>
                <c:pt idx="1">
                  <c:v>1010</c:v>
                </c:pt>
                <c:pt idx="2">
                  <c:v>2040</c:v>
                </c:pt>
                <c:pt idx="3">
                  <c:v>2300</c:v>
                </c:pt>
                <c:pt idx="4">
                  <c:v>3010</c:v>
                </c:pt>
                <c:pt idx="5">
                  <c:v>4200</c:v>
                </c:pt>
                <c:pt idx="6">
                  <c:v>4210</c:v>
                </c:pt>
                <c:pt idx="7">
                  <c:v>4090</c:v>
                </c:pt>
                <c:pt idx="8">
                  <c:v>5100</c:v>
                </c:pt>
                <c:pt idx="9">
                  <c:v>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06-FD42-BFE0-EF282A5B31CE}"/>
            </c:ext>
          </c:extLst>
        </c:ser>
        <c:ser>
          <c:idx val="3"/>
          <c:order val="3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34.700000000000003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</c:v>
                </c:pt>
                <c:pt idx="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06-FD42-BFE0-EF282A5B31CE}"/>
            </c:ext>
          </c:extLst>
        </c:ser>
        <c:ser>
          <c:idx val="4"/>
          <c:order val="4"/>
          <c:tx>
            <c:strRef>
              <c:f>'II Implementations'!$H$6</c:f>
              <c:strCache>
                <c:ptCount val="1"/>
                <c:pt idx="0">
                  <c:v>WT similarity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</c:v>
                </c:pt>
                <c:pt idx="1">
                  <c:v>484</c:v>
                </c:pt>
                <c:pt idx="2">
                  <c:v>1170</c:v>
                </c:pt>
                <c:pt idx="3">
                  <c:v>1120</c:v>
                </c:pt>
                <c:pt idx="4">
                  <c:v>1790</c:v>
                </c:pt>
                <c:pt idx="5">
                  <c:v>2350</c:v>
                </c:pt>
                <c:pt idx="6">
                  <c:v>2440</c:v>
                </c:pt>
                <c:pt idx="7">
                  <c:v>1750</c:v>
                </c:pt>
                <c:pt idx="8">
                  <c:v>2270</c:v>
                </c:pt>
                <c:pt idx="9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06-FD42-BFE0-EF282A5B31CE}"/>
            </c:ext>
          </c:extLst>
        </c:ser>
        <c:ser>
          <c:idx val="5"/>
          <c:order val="5"/>
          <c:tx>
            <c:strRef>
              <c:f>'II Implementations'!$I$6</c:f>
              <c:strCache>
                <c:ptCount val="1"/>
                <c:pt idx="0">
                  <c:v>Elias 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87.626400000000004</c:v>
                </c:pt>
                <c:pt idx="1">
                  <c:v>148.56299999999999</c:v>
                </c:pt>
                <c:pt idx="2">
                  <c:v>397.91300000000001</c:v>
                </c:pt>
                <c:pt idx="3">
                  <c:v>348.62700000000001</c:v>
                </c:pt>
                <c:pt idx="4">
                  <c:v>548.89800000000002</c:v>
                </c:pt>
                <c:pt idx="5">
                  <c:v>884.90599999999995</c:v>
                </c:pt>
                <c:pt idx="6">
                  <c:v>885.56700000000001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06-FD42-BFE0-EF282A5B31CE}"/>
            </c:ext>
          </c:extLst>
        </c:ser>
        <c:ser>
          <c:idx val="6"/>
          <c:order val="6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34.700000000000003</c:v>
                </c:pt>
                <c:pt idx="6">
                  <c:v>38.1</c:v>
                </c:pt>
                <c:pt idx="7">
                  <c:v>44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06-FD42-BFE0-EF282A5B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 Secs.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</c:v>
                </c:pt>
                <c:pt idx="1">
                  <c:v>89937</c:v>
                </c:pt>
                <c:pt idx="2">
                  <c:v>134921</c:v>
                </c:pt>
                <c:pt idx="3">
                  <c:v>179903</c:v>
                </c:pt>
                <c:pt idx="4">
                  <c:v>224883</c:v>
                </c:pt>
                <c:pt idx="5">
                  <c:v>269860</c:v>
                </c:pt>
                <c:pt idx="6">
                  <c:v>314838</c:v>
                </c:pt>
                <c:pt idx="7">
                  <c:v>359814</c:v>
                </c:pt>
                <c:pt idx="8">
                  <c:v>404787</c:v>
                </c:pt>
                <c:pt idx="9">
                  <c:v>449757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5.0999999999999996</c:v>
                </c:pt>
                <c:pt idx="2">
                  <c:v>7.7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E45-9103-06415802406A}"/>
            </c:ext>
          </c:extLst>
        </c:ser>
        <c:ser>
          <c:idx val="2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</c:v>
                </c:pt>
                <c:pt idx="1">
                  <c:v>1010</c:v>
                </c:pt>
                <c:pt idx="2">
                  <c:v>2040</c:v>
                </c:pt>
                <c:pt idx="3">
                  <c:v>2300</c:v>
                </c:pt>
                <c:pt idx="4">
                  <c:v>3010</c:v>
                </c:pt>
                <c:pt idx="5">
                  <c:v>4200</c:v>
                </c:pt>
                <c:pt idx="6">
                  <c:v>4210</c:v>
                </c:pt>
                <c:pt idx="7">
                  <c:v>4090</c:v>
                </c:pt>
                <c:pt idx="8">
                  <c:v>5100</c:v>
                </c:pt>
                <c:pt idx="9">
                  <c:v>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F-4E45-9103-06415802406A}"/>
            </c:ext>
          </c:extLst>
        </c:ser>
        <c:ser>
          <c:idx val="1"/>
          <c:order val="2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19.399999999999999</c:v>
                </c:pt>
                <c:pt idx="1">
                  <c:v>78.900000000000006</c:v>
                </c:pt>
                <c:pt idx="2">
                  <c:v>73.5</c:v>
                </c:pt>
                <c:pt idx="3">
                  <c:v>186</c:v>
                </c:pt>
                <c:pt idx="4">
                  <c:v>139</c:v>
                </c:pt>
                <c:pt idx="5">
                  <c:v>99.4</c:v>
                </c:pt>
                <c:pt idx="6">
                  <c:v>345</c:v>
                </c:pt>
                <c:pt idx="7">
                  <c:v>522</c:v>
                </c:pt>
                <c:pt idx="8">
                  <c:v>361</c:v>
                </c:pt>
                <c:pt idx="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F-4E45-9103-0641580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 Secs.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</c:v>
                </c:pt>
                <c:pt idx="1">
                  <c:v>89937</c:v>
                </c:pt>
                <c:pt idx="2">
                  <c:v>134921</c:v>
                </c:pt>
                <c:pt idx="3">
                  <c:v>179903</c:v>
                </c:pt>
                <c:pt idx="4">
                  <c:v>224883</c:v>
                </c:pt>
                <c:pt idx="5">
                  <c:v>269860</c:v>
                </c:pt>
                <c:pt idx="6">
                  <c:v>314838</c:v>
                </c:pt>
                <c:pt idx="7">
                  <c:v>359814</c:v>
                </c:pt>
                <c:pt idx="8">
                  <c:v>404787</c:v>
                </c:pt>
                <c:pt idx="9">
                  <c:v>449757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5.0999999999999996</c:v>
                </c:pt>
                <c:pt idx="2">
                  <c:v>7.7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3-7749-A9C9-8E13EF73B490}"/>
            </c:ext>
          </c:extLst>
        </c:ser>
        <c:ser>
          <c:idx val="3"/>
          <c:order val="1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34.700000000000003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</c:v>
                </c:pt>
                <c:pt idx="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3-7749-A9C9-8E13EF73B490}"/>
            </c:ext>
          </c:extLst>
        </c:ser>
        <c:ser>
          <c:idx val="1"/>
          <c:order val="2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</c:v>
                </c:pt>
                <c:pt idx="4">
                  <c:v>128</c:v>
                </c:pt>
                <c:pt idx="5">
                  <c:v>164</c:v>
                </c:pt>
                <c:pt idx="6">
                  <c:v>187</c:v>
                </c:pt>
                <c:pt idx="7">
                  <c:v>190</c:v>
                </c:pt>
                <c:pt idx="8">
                  <c:v>225</c:v>
                </c:pt>
                <c:pt idx="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A3-7749-A9C9-8E13EF73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 Secs.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</c:v>
                </c:pt>
                <c:pt idx="1">
                  <c:v>89937</c:v>
                </c:pt>
                <c:pt idx="2">
                  <c:v>134921</c:v>
                </c:pt>
                <c:pt idx="3">
                  <c:v>179903</c:v>
                </c:pt>
                <c:pt idx="4">
                  <c:v>224883</c:v>
                </c:pt>
                <c:pt idx="5">
                  <c:v>269860</c:v>
                </c:pt>
                <c:pt idx="6">
                  <c:v>314838</c:v>
                </c:pt>
                <c:pt idx="7">
                  <c:v>359814</c:v>
                </c:pt>
                <c:pt idx="8">
                  <c:v>404787</c:v>
                </c:pt>
                <c:pt idx="9">
                  <c:v>449757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5.0999999999999996</c:v>
                </c:pt>
                <c:pt idx="2">
                  <c:v>7.7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F-D746-94E8-08F3C02563A8}"/>
            </c:ext>
          </c:extLst>
        </c:ser>
        <c:ser>
          <c:idx val="5"/>
          <c:order val="1"/>
          <c:tx>
            <c:strRef>
              <c:f>'II Implementations'!$I$6</c:f>
              <c:strCache>
                <c:ptCount val="1"/>
                <c:pt idx="0">
                  <c:v>Elias 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87.626400000000004</c:v>
                </c:pt>
                <c:pt idx="1">
                  <c:v>148.56299999999999</c:v>
                </c:pt>
                <c:pt idx="2">
                  <c:v>397.91300000000001</c:v>
                </c:pt>
                <c:pt idx="3">
                  <c:v>348.62700000000001</c:v>
                </c:pt>
                <c:pt idx="4">
                  <c:v>548.89800000000002</c:v>
                </c:pt>
                <c:pt idx="5">
                  <c:v>884.90599999999995</c:v>
                </c:pt>
                <c:pt idx="6">
                  <c:v>885.56700000000001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F-D746-94E8-08F3C02563A8}"/>
            </c:ext>
          </c:extLst>
        </c:ser>
        <c:ser>
          <c:idx val="1"/>
          <c:order val="2"/>
          <c:tx>
            <c:strRef>
              <c:f>'II Implementations'!$J$6</c:f>
              <c:strCache>
                <c:ptCount val="1"/>
                <c:pt idx="0">
                  <c:v>Elias -Fano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5.0599999999999996</c:v>
                </c:pt>
                <c:pt idx="2">
                  <c:v>7.77</c:v>
                </c:pt>
                <c:pt idx="3">
                  <c:v>7.05</c:v>
                </c:pt>
                <c:pt idx="4">
                  <c:v>18.899999999999999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F-D746-94E8-08F3C02563A8}"/>
            </c:ext>
          </c:extLst>
        </c:ser>
        <c:ser>
          <c:idx val="2"/>
          <c:order val="3"/>
          <c:tx>
            <c:strRef>
              <c:f>'II Implementations'!$K$6</c:f>
              <c:strCache>
                <c:ptCount val="1"/>
                <c:pt idx="0">
                  <c:v>Elias-Fano128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Implementations'!$K$7:$K$16</c:f>
              <c:numCache>
                <c:formatCode>0</c:formatCode>
                <c:ptCount val="10"/>
                <c:pt idx="0">
                  <c:v>5.07</c:v>
                </c:pt>
                <c:pt idx="1">
                  <c:v>32</c:v>
                </c:pt>
                <c:pt idx="2">
                  <c:v>7.56</c:v>
                </c:pt>
                <c:pt idx="3">
                  <c:v>62.2</c:v>
                </c:pt>
                <c:pt idx="4">
                  <c:v>48.1</c:v>
                </c:pt>
                <c:pt idx="5">
                  <c:v>18.7</c:v>
                </c:pt>
                <c:pt idx="6">
                  <c:v>111</c:v>
                </c:pt>
                <c:pt idx="7">
                  <c:v>178</c:v>
                </c:pt>
                <c:pt idx="8">
                  <c:v>143</c:v>
                </c:pt>
                <c:pt idx="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2F-D746-94E8-08F3C02563A8}"/>
            </c:ext>
          </c:extLst>
        </c:ser>
        <c:ser>
          <c:idx val="3"/>
          <c:order val="4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Implementations'!$L$7:$L$16</c:f>
              <c:numCache>
                <c:formatCode>0</c:formatCode>
                <c:ptCount val="10"/>
                <c:pt idx="0">
                  <c:v>44.8962</c:v>
                </c:pt>
                <c:pt idx="1">
                  <c:v>79.006799999999998</c:v>
                </c:pt>
                <c:pt idx="2">
                  <c:v>71.266400000000004</c:v>
                </c:pt>
                <c:pt idx="3">
                  <c:v>253.42099999999999</c:v>
                </c:pt>
                <c:pt idx="4">
                  <c:v>294.65100000000001</c:v>
                </c:pt>
                <c:pt idx="5">
                  <c:v>389.85899999999998</c:v>
                </c:pt>
                <c:pt idx="6">
                  <c:v>383.44600000000003</c:v>
                </c:pt>
                <c:pt idx="7">
                  <c:v>229.12899999999999</c:v>
                </c:pt>
                <c:pt idx="8">
                  <c:v>456.24299999999999</c:v>
                </c:pt>
                <c:pt idx="9">
                  <c:v>439.85700000000003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2F-D746-94E8-08F3C025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 Secs.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</c:v>
                </c:pt>
                <c:pt idx="1">
                  <c:v>89937</c:v>
                </c:pt>
                <c:pt idx="2">
                  <c:v>134921</c:v>
                </c:pt>
                <c:pt idx="3">
                  <c:v>179903</c:v>
                </c:pt>
                <c:pt idx="4">
                  <c:v>224883</c:v>
                </c:pt>
                <c:pt idx="5">
                  <c:v>269860</c:v>
                </c:pt>
                <c:pt idx="6">
                  <c:v>314838</c:v>
                </c:pt>
                <c:pt idx="7">
                  <c:v>359814</c:v>
                </c:pt>
                <c:pt idx="8">
                  <c:v>404787</c:v>
                </c:pt>
                <c:pt idx="9">
                  <c:v>449757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5.0999999999999996</c:v>
                </c:pt>
                <c:pt idx="2">
                  <c:v>7.7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6-144D-A949-0F80B618ED7A}"/>
            </c:ext>
          </c:extLst>
        </c:ser>
        <c:ser>
          <c:idx val="6"/>
          <c:order val="1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34.700000000000003</c:v>
                </c:pt>
                <c:pt idx="6">
                  <c:v>38.1</c:v>
                </c:pt>
                <c:pt idx="7">
                  <c:v>44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6-144D-A949-0F80B618ED7A}"/>
            </c:ext>
          </c:extLst>
        </c:ser>
        <c:ser>
          <c:idx val="1"/>
          <c:order val="2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Implementations'!$N$7:$N$16</c:f>
              <c:numCache>
                <c:formatCode>0</c:formatCode>
                <c:ptCount val="10"/>
                <c:pt idx="0">
                  <c:v>10.4</c:v>
                </c:pt>
                <c:pt idx="1">
                  <c:v>21.8</c:v>
                </c:pt>
                <c:pt idx="2">
                  <c:v>33.700000000000003</c:v>
                </c:pt>
                <c:pt idx="3">
                  <c:v>45</c:v>
                </c:pt>
                <c:pt idx="4">
                  <c:v>53.5</c:v>
                </c:pt>
                <c:pt idx="5">
                  <c:v>68.8</c:v>
                </c:pt>
                <c:pt idx="6">
                  <c:v>77.5</c:v>
                </c:pt>
                <c:pt idx="7">
                  <c:v>88.1</c:v>
                </c:pt>
                <c:pt idx="8">
                  <c:v>99.4</c:v>
                </c:pt>
                <c:pt idx="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6-144D-A949-0F80B618ED7A}"/>
            </c:ext>
          </c:extLst>
        </c:ser>
        <c:ser>
          <c:idx val="2"/>
          <c:order val="3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Implementations'!$O$7:$O$16</c:f>
              <c:numCache>
                <c:formatCode>0</c:formatCode>
                <c:ptCount val="10"/>
                <c:pt idx="0">
                  <c:v>20.2</c:v>
                </c:pt>
                <c:pt idx="1">
                  <c:v>42.2</c:v>
                </c:pt>
                <c:pt idx="2">
                  <c:v>65.900000000000006</c:v>
                </c:pt>
                <c:pt idx="3">
                  <c:v>86.5</c:v>
                </c:pt>
                <c:pt idx="4">
                  <c:v>105</c:v>
                </c:pt>
                <c:pt idx="5">
                  <c:v>135</c:v>
                </c:pt>
                <c:pt idx="6">
                  <c:v>152</c:v>
                </c:pt>
                <c:pt idx="7">
                  <c:v>170</c:v>
                </c:pt>
                <c:pt idx="8">
                  <c:v>195</c:v>
                </c:pt>
                <c:pt idx="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36-144D-A949-0F80B618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 Secs.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D7-0A4B-B57A-C85E738D3E45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7-0A4B-B57A-C85E738D3E45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7-0A4B-B57A-C85E738D3E45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7-0A4B-B57A-C85E738D3E45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7-0A4B-B57A-C85E738D3E45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D7-0A4B-B57A-C85E738D3E45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D7-0A4B-B57A-C85E738D3E45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7-0A4B-B57A-C85E738D3E45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D7-0A4B-B57A-C85E738D3E45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7-0A4B-B57A-C85E738D3E45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81140798748202E-2"/>
                  <c:y val="4.3632008149446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D7-0A4B-B57A-C85E738D3E45}"/>
                </c:ext>
              </c:extLst>
            </c:dLbl>
            <c:dLbl>
              <c:idx val="3"/>
              <c:layout>
                <c:manualLayout>
                  <c:x val="-5.2339878565450602E-2"/>
                  <c:y val="2.4738621336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2-4040-8635-654A70E2FB5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040-8635-654A70E2FB5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2-4040-8635-654A70E2FB5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2-4040-8635-654A70E2FB5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F2-4040-8635-654A70E2FB5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F2-4040-8635-654A70E2FB5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4-2C41-9E09-D86358EE871D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4-2C41-9E09-D86358EE871D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4-2C41-9E09-D86358EE871D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4-2C41-9E09-D86358EE871D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4-2C41-9E09-D86358EE87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7-6747-8744-9B91A4BA03E5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7-6747-8744-9B91A4BA03E5}"/>
                </c:ext>
              </c:extLst>
            </c:dLbl>
            <c:dLbl>
              <c:idx val="2"/>
              <c:layout>
                <c:manualLayout>
                  <c:x val="-5.4301527453945141E-2"/>
                  <c:y val="-4.7035456474589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7-6747-8744-9B91A4BA03E5}"/>
                </c:ext>
              </c:extLst>
            </c:dLbl>
            <c:dLbl>
              <c:idx val="3"/>
              <c:layout>
                <c:manualLayout>
                  <c:x val="-6.1167851891083445E-2"/>
                  <c:y val="-4.7153504190225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7-6747-8744-9B91A4BA03E5}"/>
                </c:ext>
              </c:extLst>
            </c:dLbl>
            <c:dLbl>
              <c:idx val="4"/>
              <c:layout>
                <c:manualLayout>
                  <c:x val="-8.2756019826631833E-2"/>
                  <c:y val="-4.7153504190225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7-6747-8744-9B91A4BA03E5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7-6747-8744-9B91A4BA03E5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7-6747-8744-9B91A4BA03E5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7-6747-8744-9B91A4BA03E5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7-6747-8744-9B91A4BA0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29789862618874E-2"/>
                  <c:y val="3.6445077363413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7-6747-8744-9B91A4BA03E5}"/>
                </c:ext>
              </c:extLst>
            </c:dLbl>
            <c:dLbl>
              <c:idx val="1"/>
              <c:layout>
                <c:manualLayout>
                  <c:x val="7.4516819040521282E-3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7-6747-8744-9B91A4BA03E5}"/>
                </c:ext>
              </c:extLst>
            </c:dLbl>
            <c:dLbl>
              <c:idx val="2"/>
              <c:layout>
                <c:manualLayout>
                  <c:x val="1.8245765871826206E-2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7-6747-8744-9B91A4BA03E5}"/>
                </c:ext>
              </c:extLst>
            </c:dLbl>
            <c:dLbl>
              <c:idx val="3"/>
              <c:layout>
                <c:manualLayout>
                  <c:x val="8.9936938994483202E-3"/>
                  <c:y val="1.978723304586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7-6747-8744-9B91A4BA03E5}"/>
                </c:ext>
              </c:extLst>
            </c:dLbl>
            <c:dLbl>
              <c:idx val="4"/>
              <c:layout>
                <c:manualLayout>
                  <c:x val="1.5161741881033541E-2"/>
                  <c:y val="2.45466171365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712567599253275E-2"/>
                  <c:y val="-4.765205911241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70-374A-8692-2C19D9AA7FC9}"/>
                </c:ext>
              </c:extLst>
            </c:dLbl>
            <c:dLbl>
              <c:idx val="1"/>
              <c:layout>
                <c:manualLayout>
                  <c:x val="9.7501988908666268E-3"/>
                  <c:y val="-3.8032648808774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0-374A-8692-2C19D9AA7FC9}"/>
                </c:ext>
              </c:extLst>
            </c:dLbl>
            <c:dLbl>
              <c:idx val="2"/>
              <c:layout>
                <c:manualLayout>
                  <c:x val="-1.0266187631255242E-2"/>
                  <c:y val="-5.00569116883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374A-8692-2C19D9AA7FC9}"/>
                </c:ext>
              </c:extLst>
            </c:dLbl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0-374A-8692-2C19D9AA7FC9}"/>
                </c:ext>
              </c:extLst>
            </c:dLbl>
            <c:dLbl>
              <c:idx val="1"/>
              <c:layout>
                <c:manualLayout>
                  <c:x val="2.514741929249888E-2"/>
                  <c:y val="-2.841323850513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374A-8692-2C19D9AA7FC9}"/>
                </c:ext>
              </c:extLst>
            </c:dLbl>
            <c:dLbl>
              <c:idx val="2"/>
              <c:layout>
                <c:manualLayout>
                  <c:x val="6.670754810540234E-3"/>
                  <c:y val="-3.5627796232864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66045710104047E-3"/>
                  <c:y val="-7.2903011159462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F-8B44-A4C4-2079C9DC4D56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F-8B44-A4C4-2079C9DC4D56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F-8B44-A4C4-2079C9DC4D56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F-8B44-A4C4-2079C9DC4D56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7</xdr:row>
      <xdr:rowOff>114300</xdr:rowOff>
    </xdr:from>
    <xdr:to>
      <xdr:col>22</xdr:col>
      <xdr:colOff>630535</xdr:colOff>
      <xdr:row>33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44857-C589-A94F-9559-BB3DD7BDB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626533</xdr:colOff>
      <xdr:row>38</xdr:row>
      <xdr:rowOff>118533</xdr:rowOff>
    </xdr:from>
    <xdr:to>
      <xdr:col>22</xdr:col>
      <xdr:colOff>749069</xdr:colOff>
      <xdr:row>64</xdr:row>
      <xdr:rowOff>162076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B9D80-41E4-CE4C-9264-F798A7E5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457201</xdr:colOff>
      <xdr:row>8</xdr:row>
      <xdr:rowOff>1</xdr:rowOff>
    </xdr:from>
    <xdr:to>
      <xdr:col>34</xdr:col>
      <xdr:colOff>579736</xdr:colOff>
      <xdr:row>34</xdr:row>
      <xdr:rowOff>43544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5848A6-F0DA-484D-B207-A539FC3A6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254000</xdr:colOff>
      <xdr:row>38</xdr:row>
      <xdr:rowOff>152399</xdr:rowOff>
    </xdr:from>
    <xdr:to>
      <xdr:col>35</xdr:col>
      <xdr:colOff>376534</xdr:colOff>
      <xdr:row>64</xdr:row>
      <xdr:rowOff>195942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2F21C7-A88D-1640-AF83-7B0F8621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491066</xdr:colOff>
      <xdr:row>69</xdr:row>
      <xdr:rowOff>101600</xdr:rowOff>
    </xdr:from>
    <xdr:to>
      <xdr:col>23</xdr:col>
      <xdr:colOff>613601</xdr:colOff>
      <xdr:row>95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E641D9-07E6-AC44-AC30-C7231763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workbookViewId="0">
      <selection activeCell="I2" sqref="I2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53.1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K2/I2</f>
        <v>0.66423040629570007</v>
      </c>
      <c r="J45" s="50">
        <f>(K2+M2+N2)/I2</f>
        <v>0.95126976826851128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8">J3/I3</f>
        <v>47.71495803279533</v>
      </c>
      <c r="I46" s="49">
        <f t="shared" ref="I46:I54" si="19">K3/I3</f>
        <v>0.75098093519852671</v>
      </c>
      <c r="J46" s="50">
        <f t="shared" ref="J46:J54" si="20">(K3+M3+N3)/I3</f>
        <v>1.3427899210927237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8"/>
        <v>151.3059306531963</v>
      </c>
      <c r="I47" s="49">
        <f t="shared" si="19"/>
        <v>0.97665485429421439</v>
      </c>
      <c r="J47" s="50">
        <f t="shared" si="20"/>
        <v>2.5111778471253428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8"/>
        <v>0.66099693891257161</v>
      </c>
      <c r="I48" s="49">
        <f t="shared" si="19"/>
        <v>0.48713176814913789</v>
      </c>
      <c r="J48" s="50">
        <f t="shared" si="20"/>
        <v>1.2084402593087455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8"/>
        <v>42.386499811797499</v>
      </c>
      <c r="I49" s="49">
        <f t="shared" si="19"/>
        <v>0.60997495281925751</v>
      </c>
      <c r="J49" s="50">
        <f t="shared" si="20"/>
        <v>1.458357535643539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8"/>
        <v>18.361877923145371</v>
      </c>
      <c r="I50" s="49">
        <f t="shared" si="19"/>
        <v>1.0072110227217694</v>
      </c>
      <c r="J50" s="50">
        <f t="shared" si="20"/>
        <v>3.0729567844568955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8"/>
        <v>0.22923301833492674</v>
      </c>
      <c r="I51" s="49">
        <f t="shared" si="19"/>
        <v>0.23183333395245612</v>
      </c>
      <c r="J51" s="50">
        <f t="shared" si="20"/>
        <v>0.30055596098716092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8"/>
        <v>6.4833537137100175</v>
      </c>
      <c r="I52" s="49">
        <f t="shared" si="19"/>
        <v>0.4418750512203008</v>
      </c>
      <c r="J52" s="50">
        <f t="shared" si="20"/>
        <v>0.75418841488211275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8"/>
        <v>46.559626431146775</v>
      </c>
      <c r="I53" s="49">
        <f t="shared" si="19"/>
        <v>0.54996038936081759</v>
      </c>
      <c r="J53" s="50">
        <f t="shared" si="20"/>
        <v>1.0451587432315481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8"/>
        <v>46.689978329619237</v>
      </c>
      <c r="I54" s="49">
        <f t="shared" si="19"/>
        <v>0.48137395297136371</v>
      </c>
      <c r="J54" s="50">
        <f t="shared" si="20"/>
        <v>0.88145955737202264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1">H46/K46</f>
        <v>#DIV/0!</v>
      </c>
      <c r="I62" s="32" t="e">
        <f t="shared" ref="I62:I70" si="22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1"/>
        <v>#DIV/0!</v>
      </c>
      <c r="I63" s="32" t="e">
        <f t="shared" si="22"/>
        <v>#DIV/0!</v>
      </c>
      <c r="J63" s="32" t="e">
        <f t="shared" ref="J63:J70" si="23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1"/>
        <v>#DIV/0!</v>
      </c>
      <c r="I64" s="32" t="e">
        <f t="shared" si="22"/>
        <v>#DIV/0!</v>
      </c>
      <c r="J64" s="32" t="e">
        <f t="shared" si="23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1"/>
        <v>#DIV/0!</v>
      </c>
      <c r="I65" s="32" t="e">
        <f t="shared" si="22"/>
        <v>#DIV/0!</v>
      </c>
      <c r="J65" s="32" t="e">
        <f t="shared" si="23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1"/>
        <v>#DIV/0!</v>
      </c>
      <c r="I66" s="32" t="e">
        <f t="shared" si="22"/>
        <v>#DIV/0!</v>
      </c>
      <c r="J66" s="32" t="e">
        <f t="shared" si="23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1"/>
        <v>#DIV/0!</v>
      </c>
      <c r="I67" s="32" t="e">
        <f t="shared" si="22"/>
        <v>#DIV/0!</v>
      </c>
      <c r="J67" s="32" t="e">
        <f t="shared" si="23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1"/>
        <v>#DIV/0!</v>
      </c>
      <c r="I68" s="32" t="e">
        <f t="shared" si="22"/>
        <v>#DIV/0!</v>
      </c>
      <c r="J68" s="32" t="e">
        <f t="shared" si="23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1"/>
        <v>#DIV/0!</v>
      </c>
      <c r="I69" s="32" t="e">
        <f t="shared" si="22"/>
        <v>#DIV/0!</v>
      </c>
      <c r="J69" s="32" t="e">
        <f t="shared" si="23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1"/>
        <v>#DIV/0!</v>
      </c>
      <c r="I70" s="32" t="e">
        <f t="shared" si="22"/>
        <v>#DIV/0!</v>
      </c>
      <c r="J70" s="32" t="e">
        <f t="shared" si="23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R34"/>
  <sheetViews>
    <sheetView zoomScale="119" zoomScaleNormal="142" workbookViewId="0">
      <selection activeCell="B23" sqref="B23:H2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>(_xlfn.CEILING.MATH(LOG(D27 + 1, 2)))*(B27+E27)*0.000000125</f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>(_xlfn.CEILING.MATH(LOG(D28 + 1, 2)))*(B28+E28)*0.000000125</f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>(_xlfn.CEILING.MATH(LOG(D29 + 1, 2)))*(B29+E29)*0.000000125</f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M19"/>
  <sheetViews>
    <sheetView workbookViewId="0">
      <selection activeCell="D37" sqref="D37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4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tabSelected="1" zoomScale="75" workbookViewId="0">
      <selection activeCell="K43" sqref="K43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3A3-2BEC-884C-9469-CABEA7D7D002}">
  <sheetPr>
    <pageSetUpPr fitToPage="1"/>
  </sheetPr>
  <dimension ref="A1"/>
  <sheetViews>
    <sheetView zoomScale="50" workbookViewId="0">
      <selection activeCell="K28" sqref="A1:K2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B47-5DB0-2942-8AE1-E91249C6140C}">
  <dimension ref="A1:Q85"/>
  <sheetViews>
    <sheetView workbookViewId="0">
      <selection activeCell="A71" sqref="A71:B85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122</v>
      </c>
    </row>
    <row r="2" spans="1:15" x14ac:dyDescent="0.2">
      <c r="A2" t="s">
        <v>106</v>
      </c>
      <c r="K2" t="s">
        <v>123</v>
      </c>
    </row>
    <row r="3" spans="1:15" x14ac:dyDescent="0.2">
      <c r="K3" t="s">
        <v>126</v>
      </c>
    </row>
    <row r="4" spans="1:15" x14ac:dyDescent="0.2">
      <c r="A4" t="s">
        <v>125</v>
      </c>
    </row>
    <row r="6" spans="1:15" x14ac:dyDescent="0.2">
      <c r="A6" s="5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124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</row>
    <row r="7" spans="1:15" x14ac:dyDescent="0.2">
      <c r="A7" s="51">
        <v>44972</v>
      </c>
      <c r="B7" s="55">
        <v>2.6</v>
      </c>
      <c r="C7" s="53">
        <v>17500</v>
      </c>
      <c r="D7" s="55">
        <v>504</v>
      </c>
      <c r="E7" s="55">
        <v>19.399999999999999</v>
      </c>
      <c r="F7" s="55">
        <v>10.1</v>
      </c>
      <c r="G7" s="55">
        <v>20.2</v>
      </c>
      <c r="H7" s="55">
        <v>261</v>
      </c>
      <c r="I7" s="55">
        <v>87.626400000000004</v>
      </c>
      <c r="J7" s="55">
        <v>2.78</v>
      </c>
      <c r="K7" s="55">
        <v>5.07</v>
      </c>
      <c r="L7" s="55">
        <v>44.8962</v>
      </c>
      <c r="M7" s="55">
        <v>5.21</v>
      </c>
      <c r="N7" s="55">
        <v>10.4</v>
      </c>
      <c r="O7" s="55">
        <v>20.2</v>
      </c>
    </row>
    <row r="8" spans="1:15" x14ac:dyDescent="0.2">
      <c r="A8" s="51">
        <v>89937</v>
      </c>
      <c r="B8" s="55">
        <v>5.0999999999999996</v>
      </c>
      <c r="C8" s="53">
        <v>29600</v>
      </c>
      <c r="D8" s="55">
        <v>1010</v>
      </c>
      <c r="E8" s="55">
        <v>78.900000000000006</v>
      </c>
      <c r="F8" s="55">
        <v>22.8</v>
      </c>
      <c r="G8" s="55">
        <v>45.4</v>
      </c>
      <c r="H8" s="55">
        <v>484</v>
      </c>
      <c r="I8" s="55">
        <v>148.56299999999999</v>
      </c>
      <c r="J8" s="55">
        <v>5.0599999999999996</v>
      </c>
      <c r="K8" s="55">
        <v>32</v>
      </c>
      <c r="L8" s="55">
        <v>79.006799999999998</v>
      </c>
      <c r="M8" s="55">
        <v>10.6</v>
      </c>
      <c r="N8" s="55">
        <v>21.8</v>
      </c>
      <c r="O8" s="55">
        <v>42.2</v>
      </c>
    </row>
    <row r="9" spans="1:15" x14ac:dyDescent="0.2">
      <c r="A9" s="51">
        <v>134921</v>
      </c>
      <c r="B9" s="55">
        <v>7.7</v>
      </c>
      <c r="C9" s="53">
        <v>75300</v>
      </c>
      <c r="D9" s="55">
        <v>2040</v>
      </c>
      <c r="E9" s="55">
        <v>73.5</v>
      </c>
      <c r="F9" s="55">
        <v>34.700000000000003</v>
      </c>
      <c r="G9" s="55">
        <v>84.3</v>
      </c>
      <c r="H9" s="55">
        <v>1170</v>
      </c>
      <c r="I9" s="55">
        <v>397.91300000000001</v>
      </c>
      <c r="J9" s="55">
        <v>7.77</v>
      </c>
      <c r="K9" s="55">
        <v>7.56</v>
      </c>
      <c r="L9" s="55">
        <v>71.266400000000004</v>
      </c>
      <c r="M9" s="55">
        <v>16.7</v>
      </c>
      <c r="N9" s="55">
        <v>33.700000000000003</v>
      </c>
      <c r="O9" s="55">
        <v>65.900000000000006</v>
      </c>
    </row>
    <row r="10" spans="1:15" x14ac:dyDescent="0.2">
      <c r="A10" s="51">
        <v>179903</v>
      </c>
      <c r="B10" s="55">
        <v>11</v>
      </c>
      <c r="C10" s="53">
        <v>63000</v>
      </c>
      <c r="D10" s="55">
        <v>2300</v>
      </c>
      <c r="E10" s="55">
        <v>186</v>
      </c>
      <c r="F10" s="55">
        <v>58.3</v>
      </c>
      <c r="G10" s="55">
        <v>105</v>
      </c>
      <c r="H10" s="55">
        <v>1120</v>
      </c>
      <c r="I10" s="55">
        <v>348.62700000000001</v>
      </c>
      <c r="J10" s="55">
        <v>7.05</v>
      </c>
      <c r="K10" s="55">
        <v>62.2</v>
      </c>
      <c r="L10" s="55">
        <v>253.42099999999999</v>
      </c>
      <c r="M10" s="55">
        <v>22.2</v>
      </c>
      <c r="N10" s="55">
        <v>45</v>
      </c>
      <c r="O10" s="55">
        <v>86.5</v>
      </c>
    </row>
    <row r="11" spans="1:15" x14ac:dyDescent="0.2">
      <c r="A11" s="51">
        <v>224883</v>
      </c>
      <c r="B11" s="55">
        <v>14</v>
      </c>
      <c r="C11" s="53">
        <v>103000</v>
      </c>
      <c r="D11" s="55">
        <v>3010</v>
      </c>
      <c r="E11" s="55">
        <v>139</v>
      </c>
      <c r="F11" s="55">
        <v>58.5</v>
      </c>
      <c r="G11" s="55">
        <v>128</v>
      </c>
      <c r="H11" s="55">
        <v>1790</v>
      </c>
      <c r="I11" s="55">
        <v>548.89800000000002</v>
      </c>
      <c r="J11" s="55">
        <v>18.899999999999999</v>
      </c>
      <c r="K11" s="55">
        <v>48.1</v>
      </c>
      <c r="L11" s="55">
        <v>294.65100000000001</v>
      </c>
      <c r="M11" s="55">
        <v>26.6</v>
      </c>
      <c r="N11" s="55">
        <v>53.5</v>
      </c>
      <c r="O11" s="55">
        <v>105</v>
      </c>
    </row>
    <row r="12" spans="1:15" x14ac:dyDescent="0.2">
      <c r="A12" s="51">
        <v>269860</v>
      </c>
      <c r="B12" s="55">
        <v>17</v>
      </c>
      <c r="C12" s="53">
        <v>138000</v>
      </c>
      <c r="D12" s="55">
        <v>4200</v>
      </c>
      <c r="E12" s="55">
        <v>99.4</v>
      </c>
      <c r="F12" s="55">
        <v>75.5</v>
      </c>
      <c r="G12" s="55">
        <v>164</v>
      </c>
      <c r="H12" s="55">
        <v>2350</v>
      </c>
      <c r="I12" s="55">
        <v>884.90599999999995</v>
      </c>
      <c r="J12" s="55">
        <v>18.7</v>
      </c>
      <c r="K12" s="55">
        <v>18.7</v>
      </c>
      <c r="L12" s="55">
        <v>389.85899999999998</v>
      </c>
      <c r="M12" s="55">
        <v>34.700000000000003</v>
      </c>
      <c r="N12" s="55">
        <v>68.8</v>
      </c>
      <c r="O12" s="55">
        <v>135</v>
      </c>
    </row>
    <row r="13" spans="1:15" x14ac:dyDescent="0.2">
      <c r="A13" s="51">
        <v>314838</v>
      </c>
      <c r="B13" s="55">
        <v>20</v>
      </c>
      <c r="C13" s="53">
        <v>148000</v>
      </c>
      <c r="D13" s="55">
        <v>4210</v>
      </c>
      <c r="E13" s="55">
        <v>345</v>
      </c>
      <c r="F13" s="55">
        <v>88.1</v>
      </c>
      <c r="G13" s="55">
        <v>187</v>
      </c>
      <c r="H13" s="55">
        <v>2440</v>
      </c>
      <c r="I13" s="55">
        <v>885.56700000000001</v>
      </c>
      <c r="J13" s="55">
        <v>13.1</v>
      </c>
      <c r="K13" s="55">
        <v>111</v>
      </c>
      <c r="L13" s="55">
        <v>383.44600000000003</v>
      </c>
      <c r="M13" s="55">
        <v>38.1</v>
      </c>
      <c r="N13" s="55">
        <v>77.5</v>
      </c>
      <c r="O13" s="55">
        <v>152</v>
      </c>
    </row>
    <row r="14" spans="1:15" x14ac:dyDescent="0.2">
      <c r="A14" s="51">
        <v>359814</v>
      </c>
      <c r="B14" s="55">
        <v>23</v>
      </c>
      <c r="C14" s="53">
        <v>95300</v>
      </c>
      <c r="D14" s="55">
        <v>4090</v>
      </c>
      <c r="E14" s="55">
        <v>522</v>
      </c>
      <c r="F14" s="55">
        <v>95.3</v>
      </c>
      <c r="G14" s="55">
        <v>190</v>
      </c>
      <c r="H14" s="55">
        <v>1750</v>
      </c>
      <c r="I14" s="55">
        <v>587.96</v>
      </c>
      <c r="J14" s="55">
        <v>66.5</v>
      </c>
      <c r="K14" s="55">
        <v>178</v>
      </c>
      <c r="L14" s="55">
        <v>229.12899999999999</v>
      </c>
      <c r="M14" s="55">
        <v>44</v>
      </c>
      <c r="N14" s="55">
        <v>88.1</v>
      </c>
      <c r="O14" s="55">
        <v>170</v>
      </c>
    </row>
    <row r="15" spans="1:15" x14ac:dyDescent="0.2">
      <c r="A15" s="51">
        <v>404787</v>
      </c>
      <c r="B15" s="55">
        <v>25</v>
      </c>
      <c r="C15" s="53">
        <v>118000</v>
      </c>
      <c r="D15" s="55">
        <v>5100</v>
      </c>
      <c r="E15" s="55">
        <v>361</v>
      </c>
      <c r="F15" s="55">
        <v>110</v>
      </c>
      <c r="G15" s="55">
        <v>225</v>
      </c>
      <c r="H15" s="55">
        <v>2270</v>
      </c>
      <c r="I15" s="55">
        <v>656.274</v>
      </c>
      <c r="J15" s="55">
        <v>54.3</v>
      </c>
      <c r="K15" s="55">
        <v>143</v>
      </c>
      <c r="L15" s="55">
        <v>456.24299999999999</v>
      </c>
      <c r="M15" s="55">
        <v>49.3</v>
      </c>
      <c r="N15" s="55">
        <v>99.4</v>
      </c>
      <c r="O15" s="55">
        <v>195</v>
      </c>
    </row>
    <row r="16" spans="1:15" x14ac:dyDescent="0.2">
      <c r="A16" s="51">
        <v>449757</v>
      </c>
      <c r="B16" s="55">
        <v>28</v>
      </c>
      <c r="C16" s="53">
        <v>199000</v>
      </c>
      <c r="D16" s="55">
        <v>6280</v>
      </c>
      <c r="E16" s="55">
        <v>286</v>
      </c>
      <c r="F16" s="55">
        <v>122</v>
      </c>
      <c r="G16" s="55">
        <v>277</v>
      </c>
      <c r="H16" s="55">
        <v>3280</v>
      </c>
      <c r="I16" s="55">
        <v>1164.77</v>
      </c>
      <c r="J16" s="55">
        <v>65.2</v>
      </c>
      <c r="K16" s="55">
        <v>105</v>
      </c>
      <c r="L16" s="55">
        <v>439.85700000000003</v>
      </c>
      <c r="M16" s="55">
        <v>55.7</v>
      </c>
      <c r="N16" s="55">
        <v>129</v>
      </c>
      <c r="O16" s="55">
        <v>231</v>
      </c>
    </row>
    <row r="29" spans="1:15" x14ac:dyDescent="0.2">
      <c r="A29" t="s">
        <v>87</v>
      </c>
    </row>
    <row r="31" spans="1:15" x14ac:dyDescent="0.2">
      <c r="A31" s="5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  <c r="G31" t="s">
        <v>113</v>
      </c>
      <c r="H31" t="s">
        <v>114</v>
      </c>
      <c r="I31" t="s">
        <v>115</v>
      </c>
      <c r="J31" t="s">
        <v>116</v>
      </c>
      <c r="K31" t="s">
        <v>117</v>
      </c>
      <c r="L31" t="s">
        <v>118</v>
      </c>
      <c r="M31" t="s">
        <v>119</v>
      </c>
      <c r="N31" t="s">
        <v>120</v>
      </c>
      <c r="O31" t="s">
        <v>121</v>
      </c>
    </row>
    <row r="32" spans="1:15" x14ac:dyDescent="0.2">
      <c r="A32" s="51">
        <v>44972</v>
      </c>
      <c r="B32" s="54">
        <v>4.8899999999999997</v>
      </c>
      <c r="C32" s="54">
        <v>0.92841099999999999</v>
      </c>
      <c r="D32" s="54">
        <v>0.93</v>
      </c>
      <c r="E32" s="54">
        <v>2.78</v>
      </c>
      <c r="F32" s="54">
        <v>3.06</v>
      </c>
      <c r="G32" s="54">
        <v>2.2599999999999998</v>
      </c>
      <c r="H32" s="54">
        <v>1.6</v>
      </c>
      <c r="I32" s="54">
        <v>0.509718</v>
      </c>
      <c r="J32" s="54">
        <v>3.6</v>
      </c>
      <c r="K32" s="54">
        <v>2.76</v>
      </c>
      <c r="L32" s="54">
        <v>1.69208</v>
      </c>
      <c r="M32" s="54">
        <v>2.31</v>
      </c>
      <c r="N32" s="54">
        <v>1.62</v>
      </c>
      <c r="O32" s="54">
        <v>1.18</v>
      </c>
    </row>
    <row r="33" spans="1:17" x14ac:dyDescent="0.2">
      <c r="A33" s="51">
        <v>89937</v>
      </c>
      <c r="B33" s="54">
        <v>9.77</v>
      </c>
      <c r="C33" s="54">
        <v>1.9160489999999999</v>
      </c>
      <c r="D33" s="54">
        <v>1.8</v>
      </c>
      <c r="E33" s="54">
        <v>5.53</v>
      </c>
      <c r="F33" s="54">
        <v>6.12</v>
      </c>
      <c r="G33" s="54">
        <v>4.5199999999999996</v>
      </c>
      <c r="H33" s="54">
        <v>3.36</v>
      </c>
      <c r="I33" s="54">
        <v>0.99899099999999996</v>
      </c>
      <c r="J33" s="54">
        <v>7.25</v>
      </c>
      <c r="K33" s="54">
        <v>5.49</v>
      </c>
      <c r="L33" s="54">
        <v>3.3683200000000002</v>
      </c>
      <c r="M33" s="54">
        <v>4.6100000000000003</v>
      </c>
      <c r="N33" s="54">
        <v>3.23</v>
      </c>
      <c r="O33" s="54">
        <v>2.34</v>
      </c>
    </row>
    <row r="34" spans="1:17" x14ac:dyDescent="0.2">
      <c r="A34" s="51">
        <v>134921</v>
      </c>
      <c r="B34" s="54">
        <v>14.65</v>
      </c>
      <c r="C34" s="54">
        <v>2.9083640000000002</v>
      </c>
      <c r="D34" s="54">
        <v>2.69</v>
      </c>
      <c r="E34" s="54">
        <v>8.2899999999999991</v>
      </c>
      <c r="F34" s="54">
        <v>9.18</v>
      </c>
      <c r="G34" s="54">
        <v>6.78</v>
      </c>
      <c r="H34" s="54">
        <v>5.32</v>
      </c>
      <c r="I34" s="54">
        <v>1.4875100000000001</v>
      </c>
      <c r="J34" s="54">
        <v>10.89</v>
      </c>
      <c r="K34" s="54">
        <v>8.2100000000000009</v>
      </c>
      <c r="L34" s="54">
        <v>5.0148900000000003</v>
      </c>
      <c r="M34" s="54">
        <v>6.91</v>
      </c>
      <c r="N34" s="54">
        <v>4.83</v>
      </c>
      <c r="O34" s="54">
        <v>3.51</v>
      </c>
    </row>
    <row r="35" spans="1:17" x14ac:dyDescent="0.2">
      <c r="A35" s="51">
        <v>179903</v>
      </c>
      <c r="B35" s="54">
        <v>19.54</v>
      </c>
      <c r="C35" s="54">
        <v>3.8546860000000001</v>
      </c>
      <c r="D35" s="54">
        <v>3.57</v>
      </c>
      <c r="E35" s="54">
        <v>11.05</v>
      </c>
      <c r="F35" s="54">
        <v>12.23</v>
      </c>
      <c r="G35" s="54">
        <v>9.0299999999999994</v>
      </c>
      <c r="H35" s="54">
        <v>7.09</v>
      </c>
      <c r="I35" s="54">
        <v>1.9766600000000001</v>
      </c>
      <c r="J35" s="54">
        <v>14.51</v>
      </c>
      <c r="K35" s="54">
        <v>11</v>
      </c>
      <c r="L35" s="54">
        <v>6.6793899999999997</v>
      </c>
      <c r="M35" s="54">
        <v>9.2100000000000009</v>
      </c>
      <c r="N35" s="54">
        <v>6.44</v>
      </c>
      <c r="O35" s="54">
        <v>4.68</v>
      </c>
    </row>
    <row r="36" spans="1:17" x14ac:dyDescent="0.2">
      <c r="A36" s="51">
        <v>224883</v>
      </c>
      <c r="B36" s="54">
        <v>24.43</v>
      </c>
      <c r="C36" s="54">
        <v>4.8074339999999998</v>
      </c>
      <c r="D36" s="54">
        <v>4.45</v>
      </c>
      <c r="E36" s="54">
        <v>13.81</v>
      </c>
      <c r="F36" s="54">
        <v>15.28</v>
      </c>
      <c r="G36" s="54">
        <v>11.29</v>
      </c>
      <c r="H36" s="54">
        <v>8.84</v>
      </c>
      <c r="I36" s="54">
        <v>2.4655999999999998</v>
      </c>
      <c r="J36" s="54">
        <v>18.11</v>
      </c>
      <c r="K36" s="54">
        <v>13.77</v>
      </c>
      <c r="L36" s="54">
        <v>8.3453999999999997</v>
      </c>
      <c r="M36" s="54">
        <v>11.5</v>
      </c>
      <c r="N36" s="54">
        <v>8.0500000000000007</v>
      </c>
      <c r="O36" s="54">
        <v>5.84</v>
      </c>
    </row>
    <row r="37" spans="1:17" x14ac:dyDescent="0.2">
      <c r="A37" s="51">
        <v>269860</v>
      </c>
      <c r="B37" s="54">
        <v>29.35</v>
      </c>
      <c r="C37" s="54">
        <v>5.7389200000000002</v>
      </c>
      <c r="D37" s="54">
        <v>5.35</v>
      </c>
      <c r="E37" s="54">
        <v>16.600000000000001</v>
      </c>
      <c r="F37" s="54">
        <v>18.329999999999998</v>
      </c>
      <c r="G37" s="54">
        <v>13.54</v>
      </c>
      <c r="H37" s="54">
        <v>11.19</v>
      </c>
      <c r="I37" s="54">
        <v>2.95438</v>
      </c>
      <c r="J37" s="54">
        <v>21.73</v>
      </c>
      <c r="K37" s="54">
        <v>16.489999999999998</v>
      </c>
      <c r="L37" s="54">
        <v>10.0678</v>
      </c>
      <c r="M37" s="54">
        <v>13.8</v>
      </c>
      <c r="N37" s="54">
        <v>9.66</v>
      </c>
      <c r="O37" s="54">
        <v>7.01</v>
      </c>
    </row>
    <row r="38" spans="1:17" x14ac:dyDescent="0.2">
      <c r="A38" s="51">
        <v>314838</v>
      </c>
      <c r="B38" s="54">
        <v>34.28</v>
      </c>
      <c r="C38" s="54">
        <v>6.6515740000000001</v>
      </c>
      <c r="D38" s="54">
        <v>6.24</v>
      </c>
      <c r="E38" s="54">
        <v>19.37</v>
      </c>
      <c r="F38" s="54">
        <v>21.4</v>
      </c>
      <c r="G38" s="54">
        <v>15.8</v>
      </c>
      <c r="H38" s="54">
        <v>13.07</v>
      </c>
      <c r="I38" s="54">
        <v>3.4433799999999999</v>
      </c>
      <c r="J38" s="54">
        <v>25.28</v>
      </c>
      <c r="K38" s="54">
        <v>19.239999999999998</v>
      </c>
      <c r="L38" s="54">
        <v>11.645099999999999</v>
      </c>
      <c r="M38" s="54">
        <v>16.100000000000001</v>
      </c>
      <c r="N38" s="54">
        <v>11.26</v>
      </c>
      <c r="O38" s="54">
        <v>8.18</v>
      </c>
    </row>
    <row r="39" spans="1:17" x14ac:dyDescent="0.2">
      <c r="A39" s="51">
        <v>359814</v>
      </c>
      <c r="B39" s="54">
        <v>39.26</v>
      </c>
      <c r="C39" s="54">
        <v>7.5901430000000003</v>
      </c>
      <c r="D39" s="54">
        <v>7.14</v>
      </c>
      <c r="E39" s="54">
        <v>22.18</v>
      </c>
      <c r="F39" s="54">
        <v>24.45</v>
      </c>
      <c r="G39" s="54">
        <v>18.059999999999999</v>
      </c>
      <c r="H39" s="54">
        <v>14.93</v>
      </c>
      <c r="I39" s="54">
        <v>3.9345300000000001</v>
      </c>
      <c r="J39" s="54">
        <v>28.97</v>
      </c>
      <c r="K39" s="54">
        <v>21.99</v>
      </c>
      <c r="L39" s="54">
        <v>13.3462</v>
      </c>
      <c r="M39" s="54">
        <v>18.41</v>
      </c>
      <c r="N39" s="54">
        <v>12.88</v>
      </c>
      <c r="O39" s="54">
        <v>9.36</v>
      </c>
    </row>
    <row r="40" spans="1:17" x14ac:dyDescent="0.2">
      <c r="A40" s="51">
        <v>404787</v>
      </c>
      <c r="B40" s="54">
        <v>44.16</v>
      </c>
      <c r="C40" s="54">
        <v>8.4808819999999994</v>
      </c>
      <c r="D40" s="54">
        <v>8.0299999999999994</v>
      </c>
      <c r="E40" s="54">
        <v>24.95</v>
      </c>
      <c r="F40" s="54">
        <v>27.5</v>
      </c>
      <c r="G40" s="54">
        <v>20.309999999999999</v>
      </c>
      <c r="H40" s="54">
        <v>16.77</v>
      </c>
      <c r="I40" s="54">
        <v>4.4217500000000003</v>
      </c>
      <c r="J40" s="54">
        <v>32.590000000000003</v>
      </c>
      <c r="K40" s="54">
        <v>24.74</v>
      </c>
      <c r="L40" s="54">
        <v>14.882400000000001</v>
      </c>
      <c r="M40" s="54">
        <v>20.71</v>
      </c>
      <c r="N40" s="54">
        <v>14.49</v>
      </c>
      <c r="O40" s="54">
        <v>10.52</v>
      </c>
    </row>
    <row r="41" spans="1:17" x14ac:dyDescent="0.2">
      <c r="A41" s="51">
        <v>449757</v>
      </c>
      <c r="B41" s="54">
        <v>49.07</v>
      </c>
      <c r="C41" s="54">
        <v>9.3969310000000004</v>
      </c>
      <c r="D41" s="54">
        <v>8.92</v>
      </c>
      <c r="E41" s="54">
        <v>27.72</v>
      </c>
      <c r="F41" s="54">
        <v>30.54</v>
      </c>
      <c r="G41" s="54">
        <v>22.56</v>
      </c>
      <c r="H41" s="54">
        <v>18.64</v>
      </c>
      <c r="I41" s="54">
        <v>4.9102100000000002</v>
      </c>
      <c r="J41" s="54">
        <v>36.159999999999997</v>
      </c>
      <c r="K41" s="54">
        <v>27.48</v>
      </c>
      <c r="L41" s="54">
        <v>16.627600000000001</v>
      </c>
      <c r="M41" s="54">
        <v>23</v>
      </c>
      <c r="N41" s="54">
        <v>16.09</v>
      </c>
      <c r="O41" s="54">
        <v>11.69</v>
      </c>
    </row>
    <row r="46" spans="1:17" x14ac:dyDescent="0.2">
      <c r="A46" t="s">
        <v>127</v>
      </c>
    </row>
    <row r="48" spans="1:17" x14ac:dyDescent="0.2">
      <c r="A48" s="51" t="s">
        <v>107</v>
      </c>
      <c r="B48" t="s">
        <v>108</v>
      </c>
      <c r="C48" t="s">
        <v>109</v>
      </c>
      <c r="D48" t="s">
        <v>110</v>
      </c>
      <c r="E48" t="s">
        <v>111</v>
      </c>
      <c r="F48" t="s">
        <v>112</v>
      </c>
      <c r="G48" t="s">
        <v>113</v>
      </c>
      <c r="H48" t="s">
        <v>114</v>
      </c>
      <c r="I48" t="s">
        <v>115</v>
      </c>
      <c r="J48" t="s">
        <v>116</v>
      </c>
      <c r="K48" t="s">
        <v>117</v>
      </c>
      <c r="L48" t="s">
        <v>118</v>
      </c>
      <c r="M48" t="s">
        <v>119</v>
      </c>
      <c r="N48" t="s">
        <v>120</v>
      </c>
      <c r="O48" t="s">
        <v>121</v>
      </c>
      <c r="Q48" t="s">
        <v>128</v>
      </c>
    </row>
    <row r="49" spans="1:17" x14ac:dyDescent="0.2">
      <c r="A49" s="51">
        <v>44972</v>
      </c>
      <c r="B49" s="54">
        <f t="shared" ref="B49:B58" si="0">B32/$Q49</f>
        <v>3.9829422556452707</v>
      </c>
      <c r="C49" s="54">
        <f t="shared" ref="C49:O49" si="1">C32/$Q49</f>
        <v>0.75619783282328867</v>
      </c>
      <c r="D49" s="54">
        <f t="shared" si="1"/>
        <v>0.75749208542946878</v>
      </c>
      <c r="E49" s="54">
        <f t="shared" si="1"/>
        <v>2.2643311801009922</v>
      </c>
      <c r="F49" s="54">
        <f t="shared" si="1"/>
        <v>2.4923933133485745</v>
      </c>
      <c r="G49" s="54">
        <f t="shared" si="1"/>
        <v>1.840787218355483</v>
      </c>
      <c r="H49" s="54">
        <f t="shared" si="1"/>
        <v>1.3032121899861828</v>
      </c>
      <c r="I49" s="54">
        <f t="shared" si="1"/>
        <v>0.4151691944096107</v>
      </c>
      <c r="J49" s="54">
        <f t="shared" si="1"/>
        <v>2.9322274274689115</v>
      </c>
      <c r="K49" s="54">
        <f t="shared" si="1"/>
        <v>2.2480410277261651</v>
      </c>
      <c r="L49" s="54">
        <f t="shared" si="1"/>
        <v>1.3782120515198877</v>
      </c>
      <c r="M49" s="54">
        <f t="shared" si="1"/>
        <v>1.8815125992925514</v>
      </c>
      <c r="N49" s="54">
        <f t="shared" si="1"/>
        <v>1.3195023423610102</v>
      </c>
      <c r="O49" s="54">
        <f t="shared" si="1"/>
        <v>0.96111899011480972</v>
      </c>
      <c r="Q49" s="4">
        <f>CEILING(LOG(1000+1,2),1)*(A49+A49*20)*0.00000013</f>
        <v>1.2277355999999999</v>
      </c>
    </row>
    <row r="50" spans="1:17" x14ac:dyDescent="0.2">
      <c r="A50" s="51">
        <v>89937</v>
      </c>
      <c r="B50" s="54">
        <f t="shared" si="0"/>
        <v>3.979179401975359</v>
      </c>
      <c r="C50" s="54">
        <f t="shared" ref="C50:O50" si="2">C33/$Q50</f>
        <v>0.78037898812440987</v>
      </c>
      <c r="D50" s="54">
        <f t="shared" si="2"/>
        <v>0.73311391233937018</v>
      </c>
      <c r="E50" s="54">
        <f t="shared" si="2"/>
        <v>2.2522888529092873</v>
      </c>
      <c r="F50" s="54">
        <f t="shared" si="2"/>
        <v>2.4925873019538587</v>
      </c>
      <c r="G50" s="54">
        <f t="shared" si="2"/>
        <v>1.8409304909855293</v>
      </c>
      <c r="H50" s="54">
        <f t="shared" si="2"/>
        <v>1.368479303033491</v>
      </c>
      <c r="I50" s="54">
        <f t="shared" si="2"/>
        <v>0.40687455577878873</v>
      </c>
      <c r="J50" s="54">
        <f t="shared" si="2"/>
        <v>2.9528199247002411</v>
      </c>
      <c r="K50" s="54">
        <f t="shared" si="2"/>
        <v>2.2359974326350791</v>
      </c>
      <c r="L50" s="54">
        <f t="shared" si="2"/>
        <v>1.3718679184505265</v>
      </c>
      <c r="M50" s="54">
        <f t="shared" si="2"/>
        <v>1.8775861866024981</v>
      </c>
      <c r="N50" s="54">
        <f t="shared" si="2"/>
        <v>1.3155321871423142</v>
      </c>
      <c r="O50" s="54">
        <f t="shared" si="2"/>
        <v>0.95304808604118119</v>
      </c>
      <c r="Q50" s="4">
        <f t="shared" ref="Q50:Q58" si="3">CEILING(LOG(1000+1,2),1)*(A50+A50*20)*0.00000013</f>
        <v>2.4552801</v>
      </c>
    </row>
    <row r="51" spans="1:17" x14ac:dyDescent="0.2">
      <c r="A51" s="51">
        <v>134921</v>
      </c>
      <c r="B51" s="54">
        <f t="shared" si="0"/>
        <v>3.9773648033296274</v>
      </c>
      <c r="C51" s="54">
        <f t="shared" ref="C51:O51" si="4">C34/$Q51</f>
        <v>0.78959894941098763</v>
      </c>
      <c r="D51" s="54">
        <f t="shared" si="4"/>
        <v>0.73031476593561073</v>
      </c>
      <c r="E51" s="54">
        <f t="shared" si="4"/>
        <v>2.2506726429762871</v>
      </c>
      <c r="F51" s="54">
        <f t="shared" si="4"/>
        <v>2.4923009484345378</v>
      </c>
      <c r="G51" s="54">
        <f t="shared" si="4"/>
        <v>1.8407190011313908</v>
      </c>
      <c r="H51" s="54">
        <f t="shared" si="4"/>
        <v>1.444339983188643</v>
      </c>
      <c r="I51" s="54">
        <f t="shared" si="4"/>
        <v>0.40384777601371019</v>
      </c>
      <c r="J51" s="54">
        <f t="shared" si="4"/>
        <v>2.9565530858880305</v>
      </c>
      <c r="K51" s="54">
        <f t="shared" si="4"/>
        <v>2.2289532447328493</v>
      </c>
      <c r="L51" s="54">
        <f t="shared" si="4"/>
        <v>1.36150491321295</v>
      </c>
      <c r="M51" s="54">
        <f t="shared" si="4"/>
        <v>1.8760130232769778</v>
      </c>
      <c r="N51" s="54">
        <f t="shared" si="4"/>
        <v>1.3113086689475837</v>
      </c>
      <c r="O51" s="54">
        <f t="shared" si="4"/>
        <v>0.95293859793085267</v>
      </c>
      <c r="Q51" s="4">
        <f t="shared" si="3"/>
        <v>3.6833432999999998</v>
      </c>
    </row>
    <row r="52" spans="1:17" x14ac:dyDescent="0.2">
      <c r="A52" s="51">
        <v>179903</v>
      </c>
      <c r="B52" s="54">
        <f t="shared" si="0"/>
        <v>3.9785379662980369</v>
      </c>
      <c r="C52" s="54">
        <f t="shared" ref="C52:O52" si="5">C35/$Q52</f>
        <v>0.78485233363139795</v>
      </c>
      <c r="D52" s="54">
        <f t="shared" si="5"/>
        <v>0.72688743805956968</v>
      </c>
      <c r="E52" s="54">
        <f t="shared" si="5"/>
        <v>2.2498896892320017</v>
      </c>
      <c r="F52" s="54">
        <f t="shared" si="5"/>
        <v>2.4901494026522517</v>
      </c>
      <c r="G52" s="54">
        <f t="shared" si="5"/>
        <v>1.8385976374447939</v>
      </c>
      <c r="H52" s="54">
        <f t="shared" si="5"/>
        <v>1.4435943797877731</v>
      </c>
      <c r="I52" s="54">
        <f t="shared" si="5"/>
        <v>0.40246759756717904</v>
      </c>
      <c r="J52" s="54">
        <f t="shared" si="5"/>
        <v>2.9543800353625649</v>
      </c>
      <c r="K52" s="54">
        <f t="shared" si="5"/>
        <v>2.239709192900635</v>
      </c>
      <c r="L52" s="54">
        <f t="shared" si="5"/>
        <v>1.3599901078153247</v>
      </c>
      <c r="M52" s="54">
        <f t="shared" si="5"/>
        <v>1.8752474242377137</v>
      </c>
      <c r="N52" s="54">
        <f t="shared" si="5"/>
        <v>1.3112479274800082</v>
      </c>
      <c r="O52" s="54">
        <f t="shared" si="5"/>
        <v>0.95289445661590655</v>
      </c>
      <c r="Q52" s="4">
        <f t="shared" si="3"/>
        <v>4.9113518999999997</v>
      </c>
    </row>
    <row r="53" spans="1:17" x14ac:dyDescent="0.2">
      <c r="A53" s="51">
        <v>224883</v>
      </c>
      <c r="B53" s="54">
        <f t="shared" si="0"/>
        <v>3.9792772013526805</v>
      </c>
      <c r="C53" s="54">
        <f t="shared" ref="C53:O53" si="6">C36/$Q53</f>
        <v>0.78305822812966519</v>
      </c>
      <c r="D53" s="54">
        <f t="shared" si="6"/>
        <v>0.7248376400335419</v>
      </c>
      <c r="E53" s="54">
        <f t="shared" si="6"/>
        <v>2.2494399570479131</v>
      </c>
      <c r="F53" s="54">
        <f t="shared" si="6"/>
        <v>2.4888807055533753</v>
      </c>
      <c r="G53" s="54">
        <f t="shared" si="6"/>
        <v>1.8389701024671208</v>
      </c>
      <c r="H53" s="54">
        <f t="shared" si="6"/>
        <v>1.4399021882913505</v>
      </c>
      <c r="I53" s="54">
        <f t="shared" si="6"/>
        <v>0.40160891803746085</v>
      </c>
      <c r="J53" s="54">
        <f t="shared" si="6"/>
        <v>2.9498448676421223</v>
      </c>
      <c r="K53" s="54">
        <f t="shared" si="6"/>
        <v>2.2429245625307574</v>
      </c>
      <c r="L53" s="54">
        <f t="shared" si="6"/>
        <v>1.3593393350867236</v>
      </c>
      <c r="M53" s="54">
        <f t="shared" si="6"/>
        <v>1.873175923682187</v>
      </c>
      <c r="N53" s="54">
        <f t="shared" si="6"/>
        <v>1.311223146577531</v>
      </c>
      <c r="O53" s="54">
        <f t="shared" si="6"/>
        <v>0.95124759950469318</v>
      </c>
      <c r="Q53" s="4">
        <f t="shared" si="3"/>
        <v>6.1393059000000001</v>
      </c>
    </row>
    <row r="54" spans="1:17" x14ac:dyDescent="0.2">
      <c r="A54" s="51">
        <v>269860</v>
      </c>
      <c r="B54" s="54">
        <f t="shared" si="0"/>
        <v>3.9838863673444571</v>
      </c>
      <c r="C54" s="54">
        <f t="shared" ref="C54:O54" si="7">C37/$Q54</f>
        <v>0.7789848433144958</v>
      </c>
      <c r="D54" s="54">
        <f t="shared" si="7"/>
        <v>0.72619393748868288</v>
      </c>
      <c r="E54" s="54">
        <f t="shared" si="7"/>
        <v>2.2532372639835772</v>
      </c>
      <c r="F54" s="54">
        <f t="shared" si="7"/>
        <v>2.488062593302347</v>
      </c>
      <c r="G54" s="54">
        <f t="shared" si="7"/>
        <v>1.8378814791769655</v>
      </c>
      <c r="H54" s="54">
        <f t="shared" si="7"/>
        <v>1.5188990954202544</v>
      </c>
      <c r="I54" s="54">
        <f t="shared" si="7"/>
        <v>0.40101922337155421</v>
      </c>
      <c r="J54" s="54">
        <f t="shared" si="7"/>
        <v>2.9495690208652485</v>
      </c>
      <c r="K54" s="54">
        <f t="shared" si="7"/>
        <v>2.2383061736800709</v>
      </c>
      <c r="L54" s="54">
        <f t="shared" si="7"/>
        <v>1.3665748268875817</v>
      </c>
      <c r="M54" s="54">
        <f t="shared" si="7"/>
        <v>1.8731731471670701</v>
      </c>
      <c r="N54" s="54">
        <f t="shared" si="7"/>
        <v>1.311221203016949</v>
      </c>
      <c r="O54" s="54">
        <f t="shared" si="7"/>
        <v>0.95151766388704062</v>
      </c>
      <c r="Q54" s="4">
        <f t="shared" si="3"/>
        <v>7.367178</v>
      </c>
    </row>
    <row r="55" spans="1:17" x14ac:dyDescent="0.2">
      <c r="A55" s="51">
        <v>314838</v>
      </c>
      <c r="B55" s="54">
        <f t="shared" si="0"/>
        <v>3.9883294128334441</v>
      </c>
      <c r="C55" s="54">
        <f t="shared" ref="C55:O55" si="8">C38/$Q55</f>
        <v>0.77388180355420655</v>
      </c>
      <c r="D55" s="54">
        <f t="shared" si="8"/>
        <v>0.7259969526277914</v>
      </c>
      <c r="E55" s="54">
        <f t="shared" si="8"/>
        <v>2.2536155404487692</v>
      </c>
      <c r="F55" s="54">
        <f t="shared" si="8"/>
        <v>2.4897972413837715</v>
      </c>
      <c r="G55" s="54">
        <f t="shared" si="8"/>
        <v>1.8382615146665231</v>
      </c>
      <c r="H55" s="54">
        <f t="shared" si="8"/>
        <v>1.5206378478918645</v>
      </c>
      <c r="I55" s="54">
        <f t="shared" si="8"/>
        <v>0.40062233761850707</v>
      </c>
      <c r="J55" s="54">
        <f t="shared" si="8"/>
        <v>2.9412184234664371</v>
      </c>
      <c r="K55" s="54">
        <f t="shared" si="8"/>
        <v>2.23849060393569</v>
      </c>
      <c r="L55" s="54">
        <f t="shared" si="8"/>
        <v>1.35485690914197</v>
      </c>
      <c r="M55" s="54">
        <f t="shared" si="8"/>
        <v>1.8731652143120903</v>
      </c>
      <c r="N55" s="54">
        <f t="shared" si="8"/>
        <v>1.3100521933636107</v>
      </c>
      <c r="O55" s="54">
        <f t="shared" si="8"/>
        <v>0.95170754366912391</v>
      </c>
      <c r="Q55" s="4">
        <f t="shared" si="3"/>
        <v>8.5950773999999992</v>
      </c>
    </row>
    <row r="56" spans="1:17" x14ac:dyDescent="0.2">
      <c r="A56" s="51">
        <v>359814</v>
      </c>
      <c r="B56" s="54">
        <f t="shared" si="0"/>
        <v>3.9967739946062073</v>
      </c>
      <c r="C56" s="54">
        <f t="shared" ref="C56:O56" si="9">C39/$Q56</f>
        <v>0.77269704935665684</v>
      </c>
      <c r="D56" s="54">
        <f t="shared" si="9"/>
        <v>0.72687127665533169</v>
      </c>
      <c r="E56" s="54">
        <f t="shared" si="9"/>
        <v>2.2579838818228652</v>
      </c>
      <c r="F56" s="54">
        <f t="shared" si="9"/>
        <v>2.4890760103953586</v>
      </c>
      <c r="G56" s="54">
        <f t="shared" si="9"/>
        <v>1.8385567585987801</v>
      </c>
      <c r="H56" s="54">
        <f t="shared" si="9"/>
        <v>1.5199143081882496</v>
      </c>
      <c r="I56" s="54">
        <f t="shared" si="9"/>
        <v>0.40054577649001433</v>
      </c>
      <c r="J56" s="54">
        <f t="shared" si="9"/>
        <v>2.9492242135441118</v>
      </c>
      <c r="K56" s="54">
        <f t="shared" si="9"/>
        <v>2.2386413688586475</v>
      </c>
      <c r="L56" s="54">
        <f t="shared" si="9"/>
        <v>1.3586791922265249</v>
      </c>
      <c r="M56" s="54">
        <f t="shared" si="9"/>
        <v>1.8741877035328651</v>
      </c>
      <c r="N56" s="54">
        <f t="shared" si="9"/>
        <v>1.3112187735743239</v>
      </c>
      <c r="O56" s="54">
        <f t="shared" si="9"/>
        <v>0.95287327023724144</v>
      </c>
      <c r="Q56" s="4">
        <f t="shared" si="3"/>
        <v>9.8229222000000007</v>
      </c>
    </row>
    <row r="57" spans="1:17" x14ac:dyDescent="0.2">
      <c r="A57" s="51">
        <v>404787</v>
      </c>
      <c r="B57" s="54">
        <f t="shared" si="0"/>
        <v>3.9961323302932588</v>
      </c>
      <c r="C57" s="54">
        <f t="shared" ref="C57:O57" si="10">C40/$Q57</f>
        <v>0.76745305139497633</v>
      </c>
      <c r="D57" s="54">
        <f t="shared" si="10"/>
        <v>0.72665178016881493</v>
      </c>
      <c r="E57" s="54">
        <f t="shared" si="10"/>
        <v>2.2577785697648736</v>
      </c>
      <c r="F57" s="54">
        <f t="shared" si="10"/>
        <v>2.4885334937288186</v>
      </c>
      <c r="G57" s="54">
        <f t="shared" si="10"/>
        <v>1.8378951002775381</v>
      </c>
      <c r="H57" s="54">
        <f t="shared" si="10"/>
        <v>1.5175529705393558</v>
      </c>
      <c r="I57" s="54">
        <f t="shared" si="10"/>
        <v>0.40013356275983286</v>
      </c>
      <c r="J57" s="54">
        <f t="shared" si="10"/>
        <v>2.9491384203862618</v>
      </c>
      <c r="K57" s="54">
        <f t="shared" si="10"/>
        <v>2.2387752230854896</v>
      </c>
      <c r="L57" s="54">
        <f t="shared" si="10"/>
        <v>1.3467400315298097</v>
      </c>
      <c r="M57" s="54">
        <f t="shared" si="10"/>
        <v>1.8740919510954122</v>
      </c>
      <c r="N57" s="54">
        <f t="shared" si="10"/>
        <v>1.3112309208774757</v>
      </c>
      <c r="O57" s="54">
        <f t="shared" si="10"/>
        <v>0.95197717651007885</v>
      </c>
      <c r="Q57" s="4">
        <f t="shared" si="3"/>
        <v>11.050685100000001</v>
      </c>
    </row>
    <row r="58" spans="1:17" x14ac:dyDescent="0.2">
      <c r="A58" s="51">
        <v>449757</v>
      </c>
      <c r="B58" s="54">
        <f t="shared" si="0"/>
        <v>3.9964600827466779</v>
      </c>
      <c r="C58" s="54">
        <f t="shared" ref="C58:O58" si="11">C41/$Q58</f>
        <v>0.76532422339157979</v>
      </c>
      <c r="D58" s="54">
        <f t="shared" si="11"/>
        <v>0.72648102584268115</v>
      </c>
      <c r="E58" s="54">
        <f t="shared" si="11"/>
        <v>2.2576293762734441</v>
      </c>
      <c r="F58" s="54">
        <f t="shared" si="11"/>
        <v>2.4873016288380585</v>
      </c>
      <c r="G58" s="54">
        <f t="shared" si="11"/>
        <v>1.8373780205169155</v>
      </c>
      <c r="H58" s="54">
        <f t="shared" si="11"/>
        <v>1.5181173006398629</v>
      </c>
      <c r="I58" s="54">
        <f t="shared" si="11"/>
        <v>0.39990744371109771</v>
      </c>
      <c r="J58" s="54">
        <f t="shared" si="11"/>
        <v>2.9450172527434249</v>
      </c>
      <c r="K58" s="54">
        <f t="shared" si="11"/>
        <v>2.2380828015870939</v>
      </c>
      <c r="L58" s="54">
        <f t="shared" si="11"/>
        <v>1.3542192718948167</v>
      </c>
      <c r="M58" s="54">
        <f t="shared" si="11"/>
        <v>1.8732134074418909</v>
      </c>
      <c r="N58" s="54">
        <f t="shared" si="11"/>
        <v>1.3104349445973924</v>
      </c>
      <c r="O58" s="54">
        <f t="shared" si="11"/>
        <v>0.95208107534763931</v>
      </c>
      <c r="Q58" s="4">
        <f t="shared" si="3"/>
        <v>12.2783661</v>
      </c>
    </row>
    <row r="71" spans="1:2" x14ac:dyDescent="0.2">
      <c r="A71" t="s">
        <v>129</v>
      </c>
      <c r="B71" t="s">
        <v>130</v>
      </c>
    </row>
    <row r="72" spans="1:2" x14ac:dyDescent="0.2">
      <c r="A72" t="s">
        <v>108</v>
      </c>
      <c r="B72" s="12">
        <v>3.9829422556452707</v>
      </c>
    </row>
    <row r="73" spans="1:2" x14ac:dyDescent="0.2">
      <c r="A73" t="s">
        <v>109</v>
      </c>
      <c r="B73" s="12">
        <v>0.75619783282328867</v>
      </c>
    </row>
    <row r="74" spans="1:2" x14ac:dyDescent="0.2">
      <c r="A74" t="s">
        <v>110</v>
      </c>
      <c r="B74" s="56">
        <v>0.75749208542946878</v>
      </c>
    </row>
    <row r="75" spans="1:2" x14ac:dyDescent="0.2">
      <c r="A75" t="s">
        <v>111</v>
      </c>
      <c r="B75" s="56">
        <v>2.2643311801009922</v>
      </c>
    </row>
    <row r="76" spans="1:2" x14ac:dyDescent="0.2">
      <c r="A76" t="s">
        <v>112</v>
      </c>
      <c r="B76" s="56">
        <v>2.4923933133485745</v>
      </c>
    </row>
    <row r="77" spans="1:2" x14ac:dyDescent="0.2">
      <c r="A77" t="s">
        <v>113</v>
      </c>
      <c r="B77" s="56">
        <v>1.840787218355483</v>
      </c>
    </row>
    <row r="78" spans="1:2" x14ac:dyDescent="0.2">
      <c r="A78" t="s">
        <v>114</v>
      </c>
      <c r="B78" s="56">
        <v>1.3032121899861828</v>
      </c>
    </row>
    <row r="79" spans="1:2" x14ac:dyDescent="0.2">
      <c r="A79" t="s">
        <v>115</v>
      </c>
      <c r="B79" s="56">
        <v>0.4151691944096107</v>
      </c>
    </row>
    <row r="80" spans="1:2" x14ac:dyDescent="0.2">
      <c r="A80" t="s">
        <v>116</v>
      </c>
      <c r="B80" s="56">
        <v>2.9322274274689115</v>
      </c>
    </row>
    <row r="81" spans="1:2" x14ac:dyDescent="0.2">
      <c r="A81" t="s">
        <v>117</v>
      </c>
      <c r="B81" s="56">
        <v>2.2480410277261651</v>
      </c>
    </row>
    <row r="82" spans="1:2" x14ac:dyDescent="0.2">
      <c r="A82" t="s">
        <v>118</v>
      </c>
      <c r="B82" s="56">
        <v>1.3782120515198877</v>
      </c>
    </row>
    <row r="83" spans="1:2" x14ac:dyDescent="0.2">
      <c r="A83" t="s">
        <v>119</v>
      </c>
      <c r="B83" s="56">
        <v>1.8815125992925514</v>
      </c>
    </row>
    <row r="84" spans="1:2" x14ac:dyDescent="0.2">
      <c r="A84" t="s">
        <v>120</v>
      </c>
      <c r="B84" s="56">
        <v>1.3195023423610102</v>
      </c>
    </row>
    <row r="85" spans="1:2" x14ac:dyDescent="0.2">
      <c r="A85" t="s">
        <v>121</v>
      </c>
      <c r="B85" s="56">
        <v>0.96111899011480972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Charts!Print_Area</vt:lpstr>
      <vt:lpstr>'Scalability Charts'!Print_Area</vt:lpstr>
      <vt:lpstr>'Scalability LATEX'!Print_Area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2020-05-31T21:42:24Z</cp:lastPrinted>
  <dcterms:created xsi:type="dcterms:W3CDTF">2017-01-11T11:58:08Z</dcterms:created>
  <dcterms:modified xsi:type="dcterms:W3CDTF">2020-06-13T13:15:52Z</dcterms:modified>
</cp:coreProperties>
</file>