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defaultThemeVersion="166925"/>
  <mc:AlternateContent xmlns:mc="http://schemas.openxmlformats.org/markup-compatibility/2006">
    <mc:Choice Requires="x15">
      <x15ac:absPath xmlns:x15ac="http://schemas.microsoft.com/office/spreadsheetml/2010/11/ac" url="/Users/rafaelktistakis/Repositories/sBP/"/>
    </mc:Choice>
  </mc:AlternateContent>
  <xr:revisionPtr revIDLastSave="0" documentId="13_ncr:1_{FEEA29DF-7596-4642-AB83-537D61538B0F}" xr6:coauthVersionLast="36" xr6:coauthVersionMax="36" xr10:uidLastSave="{00000000-0000-0000-0000-000000000000}"/>
  <bookViews>
    <workbookView xWindow="0" yWindow="0" windowWidth="51200" windowHeight="28800" activeTab="8" xr2:uid="{B8C33F8D-BADD-D24B-82DA-2EDA7EEB5B99}"/>
  </bookViews>
  <sheets>
    <sheet name="Accuracy %" sheetId="1" r:id="rId1"/>
    <sheet name="Execution Time per Query (μs)" sheetId="7" r:id="rId2"/>
    <sheet name="Exec. Time of Test Phase (ms)" sheetId="2" r:id="rId3"/>
    <sheet name="Memory (MB)" sheetId="3" r:id="rId4"/>
    <sheet name="Memory - Input Ratio" sheetId="6" r:id="rId5"/>
    <sheet name="Datasets Attributes, Notes" sheetId="4" r:id="rId6"/>
    <sheet name="Scalability CPT+" sheetId="8" r:id="rId7"/>
    <sheet name="Scalability subSeq" sheetId="9" r:id="rId8"/>
    <sheet name="Scalability Charts" sheetId="10" r:id="rId9"/>
    <sheet name="Performance Charts" sheetId="5" r:id="rId10"/>
  </sheets>
  <definedNames>
    <definedName name="_xlchart.v1.0" hidden="1">'Scalability CPT+'!$B$1:$G$1</definedName>
    <definedName name="_xlchart.v1.1" hidden="1">'Scalability CPT+'!$B$2:$G$2</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9" i="4" l="1"/>
  <c r="H40" i="4"/>
  <c r="H41" i="4"/>
  <c r="H42" i="4"/>
  <c r="H43" i="4"/>
  <c r="H34" i="4"/>
  <c r="H35" i="4"/>
  <c r="H36" i="4"/>
  <c r="H37" i="4"/>
  <c r="H27" i="4"/>
  <c r="H28" i="4"/>
  <c r="H29" i="4"/>
  <c r="H30" i="4"/>
  <c r="H31" i="4"/>
  <c r="H32" i="4"/>
  <c r="L3" i="3" l="1"/>
  <c r="N3" i="3" s="1"/>
  <c r="L4" i="3"/>
  <c r="N4" i="3" s="1"/>
  <c r="L5" i="3"/>
  <c r="N5" i="3" s="1"/>
  <c r="L6" i="3"/>
  <c r="N6" i="3" s="1"/>
  <c r="L7" i="3"/>
  <c r="N7" i="3" s="1"/>
  <c r="L8" i="3"/>
  <c r="N8" i="3" s="1"/>
  <c r="L2" i="3"/>
  <c r="N2" i="3" s="1"/>
  <c r="F3" i="7"/>
  <c r="F4" i="7"/>
  <c r="F5" i="7"/>
  <c r="F6" i="7"/>
  <c r="F7" i="7"/>
  <c r="F8" i="7"/>
  <c r="F2" i="7"/>
  <c r="O3" i="7" l="1"/>
  <c r="O4" i="7"/>
  <c r="O5" i="7"/>
  <c r="O6" i="7"/>
  <c r="O7" i="7"/>
  <c r="O8" i="7"/>
  <c r="N3" i="7"/>
  <c r="N4" i="7"/>
  <c r="N5" i="7"/>
  <c r="N6" i="7"/>
  <c r="N7" i="7"/>
  <c r="N8" i="7"/>
  <c r="M3" i="7"/>
  <c r="M4" i="7"/>
  <c r="M5" i="7"/>
  <c r="M6" i="7"/>
  <c r="Q6" i="7" s="1"/>
  <c r="M7" i="7"/>
  <c r="M8" i="7"/>
  <c r="N2" i="7"/>
  <c r="O2" i="7"/>
  <c r="M2" i="7"/>
  <c r="S8" i="7" l="1"/>
  <c r="Q7" i="7"/>
  <c r="R3" i="7"/>
  <c r="Q4" i="7"/>
  <c r="Q5" i="7"/>
  <c r="S6" i="7"/>
  <c r="Q8" i="7"/>
  <c r="Q3" i="7"/>
  <c r="S7" i="7"/>
  <c r="S2" i="7"/>
  <c r="R2" i="7"/>
  <c r="R5" i="7"/>
  <c r="S3" i="7"/>
  <c r="R4" i="7"/>
  <c r="S4" i="7"/>
  <c r="Q2" i="7"/>
  <c r="R7" i="7"/>
  <c r="R6" i="7"/>
  <c r="S5" i="7"/>
  <c r="R8" i="7"/>
  <c r="F10" i="3" l="1"/>
  <c r="F11" i="3"/>
  <c r="F12" i="3"/>
  <c r="F13" i="3"/>
  <c r="F14" i="3"/>
  <c r="F15" i="3"/>
  <c r="F16" i="3"/>
  <c r="F17" i="3"/>
  <c r="F18" i="3"/>
  <c r="F19" i="3"/>
  <c r="F20" i="3"/>
  <c r="F21" i="3"/>
  <c r="F22" i="3"/>
  <c r="F23" i="3"/>
  <c r="F24" i="3"/>
  <c r="F25" i="3"/>
  <c r="H3" i="4" l="1"/>
  <c r="F3" i="6" s="1"/>
  <c r="M3" i="3" s="1"/>
  <c r="H4" i="4"/>
  <c r="F4" i="6" s="1"/>
  <c r="M4" i="3" s="1"/>
  <c r="H5" i="4"/>
  <c r="H6" i="4"/>
  <c r="H7" i="4"/>
  <c r="H8" i="4"/>
  <c r="H2" i="4"/>
  <c r="F2" i="6" s="1"/>
  <c r="M2" i="3" s="1"/>
  <c r="C3" i="4"/>
  <c r="C4" i="4"/>
  <c r="C5" i="4"/>
  <c r="C6" i="4"/>
  <c r="C7" i="4"/>
  <c r="C8" i="4"/>
  <c r="C2" i="4"/>
  <c r="E8" i="6" l="1"/>
  <c r="F8" i="6"/>
  <c r="M8" i="3" s="1"/>
  <c r="E7" i="6"/>
  <c r="F7" i="6"/>
  <c r="M7" i="3" s="1"/>
  <c r="E6" i="6"/>
  <c r="F6" i="6"/>
  <c r="M6" i="3" s="1"/>
  <c r="D5" i="6"/>
  <c r="F5" i="6"/>
  <c r="M5" i="3" s="1"/>
  <c r="D4" i="6"/>
  <c r="E4" i="6"/>
  <c r="D3" i="6"/>
  <c r="E3" i="6"/>
  <c r="E2" i="6"/>
  <c r="D2" i="6"/>
  <c r="D8" i="6"/>
  <c r="D7" i="6"/>
  <c r="D6" i="6"/>
  <c r="E5" i="6"/>
  <c r="J3" i="7"/>
  <c r="J4" i="7"/>
  <c r="J5" i="7"/>
  <c r="J6" i="7"/>
  <c r="J7" i="7"/>
  <c r="J8" i="7"/>
  <c r="E10" i="6" l="1"/>
  <c r="D10" i="6"/>
  <c r="I8" i="7"/>
  <c r="I3" i="7"/>
  <c r="I4" i="7"/>
  <c r="I5" i="7"/>
  <c r="I6" i="7"/>
  <c r="I7" i="7"/>
  <c r="H3" i="7"/>
  <c r="H4" i="7"/>
  <c r="H5" i="7"/>
  <c r="H6" i="7"/>
  <c r="H7" i="7"/>
  <c r="H8" i="7"/>
  <c r="G3" i="7"/>
  <c r="G4" i="7"/>
  <c r="G5" i="7"/>
  <c r="G6" i="7"/>
  <c r="G7" i="7"/>
  <c r="G8" i="7"/>
  <c r="E3" i="7"/>
  <c r="E4" i="7"/>
  <c r="E5" i="7"/>
  <c r="E6" i="7"/>
  <c r="E7" i="7"/>
  <c r="E8" i="7"/>
  <c r="D3" i="7"/>
  <c r="D4" i="7"/>
  <c r="D5" i="7"/>
  <c r="D6" i="7"/>
  <c r="D7" i="7"/>
  <c r="D8" i="7"/>
  <c r="C3" i="7"/>
  <c r="C4" i="7"/>
  <c r="C5" i="7"/>
  <c r="C6" i="7"/>
  <c r="C7" i="7"/>
  <c r="C8" i="7"/>
  <c r="C2" i="7"/>
  <c r="D2" i="7"/>
  <c r="E2" i="7"/>
  <c r="G2" i="7"/>
  <c r="H2" i="7"/>
  <c r="I2" i="7"/>
  <c r="J2" i="7"/>
  <c r="J11" i="7" s="1"/>
  <c r="B3" i="7"/>
  <c r="B4" i="7"/>
  <c r="B5" i="7"/>
  <c r="B6" i="7"/>
  <c r="B7" i="7"/>
  <c r="B8" i="7"/>
  <c r="B2" i="7"/>
  <c r="I3" i="6"/>
  <c r="I4" i="6"/>
  <c r="I5" i="6"/>
  <c r="I6" i="6"/>
  <c r="I7" i="6"/>
  <c r="I8" i="6"/>
  <c r="I2" i="6"/>
  <c r="H3" i="6"/>
  <c r="H4" i="6"/>
  <c r="H5" i="6"/>
  <c r="H6" i="6"/>
  <c r="H7" i="6"/>
  <c r="H8" i="6"/>
  <c r="H2" i="6"/>
  <c r="G3" i="6"/>
  <c r="G4" i="6"/>
  <c r="G5" i="6"/>
  <c r="G6" i="6"/>
  <c r="G7" i="6"/>
  <c r="G8" i="6"/>
  <c r="G2" i="6"/>
  <c r="C3" i="6"/>
  <c r="C4" i="6"/>
  <c r="C5" i="6"/>
  <c r="C6" i="6"/>
  <c r="C7" i="6"/>
  <c r="C8" i="6"/>
  <c r="C2" i="6"/>
  <c r="B3" i="6"/>
  <c r="B4" i="6"/>
  <c r="B5" i="6"/>
  <c r="B6" i="6"/>
  <c r="B7" i="6"/>
  <c r="B8" i="6"/>
  <c r="B2" i="6"/>
  <c r="I12" i="6"/>
  <c r="E12" i="6"/>
  <c r="C12" i="6"/>
  <c r="F12" i="6"/>
  <c r="D12" i="6"/>
  <c r="H10" i="4"/>
  <c r="G12" i="6" s="1"/>
  <c r="C10" i="4"/>
  <c r="E11" i="7" l="1"/>
  <c r="C11" i="7"/>
  <c r="D11" i="7"/>
  <c r="B11" i="7"/>
  <c r="I11" i="7"/>
  <c r="H11" i="7"/>
  <c r="G11" i="7"/>
  <c r="H10" i="6"/>
  <c r="I10" i="6"/>
  <c r="G10" i="6"/>
  <c r="C10" i="6"/>
  <c r="B10" i="6"/>
  <c r="F11" i="7"/>
  <c r="F10" i="6"/>
  <c r="B12" i="6"/>
  <c r="H12" i="6"/>
  <c r="D13" i="6"/>
  <c r="I13" i="6"/>
  <c r="E13" i="6"/>
  <c r="B13" i="6"/>
  <c r="H11" i="4"/>
  <c r="C13" i="6" s="1"/>
  <c r="C11" i="4"/>
  <c r="H13" i="6" l="1"/>
  <c r="G13" i="6"/>
  <c r="F13" i="6"/>
  <c r="F14" i="6"/>
  <c r="G14" i="6"/>
  <c r="D14" i="6"/>
  <c r="H12" i="4"/>
  <c r="B14" i="6" s="1"/>
  <c r="C12" i="4"/>
  <c r="I14" i="6" l="1"/>
  <c r="C14" i="6"/>
  <c r="H14" i="6"/>
  <c r="E14" i="6"/>
  <c r="H14" i="4"/>
  <c r="E16" i="6" s="1"/>
  <c r="C14" i="4"/>
  <c r="F16" i="6" l="1"/>
  <c r="C16" i="6"/>
  <c r="I16" i="6"/>
  <c r="H16" i="6"/>
  <c r="D16" i="6"/>
  <c r="G16" i="6"/>
  <c r="B16" i="6"/>
  <c r="H15" i="4"/>
  <c r="D17" i="6" s="1"/>
  <c r="C15" i="4"/>
  <c r="I17" i="6" l="1"/>
  <c r="E17" i="6"/>
  <c r="G17" i="6"/>
  <c r="B17" i="6"/>
  <c r="C17" i="6"/>
  <c r="H17" i="6"/>
  <c r="F17" i="6"/>
  <c r="H16" i="4"/>
  <c r="B18" i="6" s="1"/>
  <c r="C16" i="4"/>
  <c r="I18" i="6" l="1"/>
  <c r="F18" i="6"/>
  <c r="D18" i="6"/>
  <c r="E18" i="6"/>
  <c r="G18" i="6"/>
  <c r="C18" i="6"/>
  <c r="H18" i="6"/>
  <c r="E19" i="6"/>
  <c r="H19" i="6"/>
  <c r="B19" i="6"/>
  <c r="C19" i="6"/>
  <c r="D19" i="6"/>
  <c r="C17" i="4"/>
  <c r="H17" i="4"/>
  <c r="G19" i="6" s="1"/>
  <c r="F19" i="6" l="1"/>
  <c r="I19" i="6"/>
  <c r="B20" i="6"/>
  <c r="D20" i="6"/>
  <c r="H20" i="6"/>
  <c r="H18" i="4"/>
  <c r="G20" i="6" s="1"/>
  <c r="C18" i="4"/>
  <c r="I20" i="6" l="1"/>
  <c r="E20" i="6"/>
  <c r="F20" i="6"/>
  <c r="C20" i="6"/>
  <c r="H15" i="6"/>
  <c r="F15" i="6"/>
  <c r="D15" i="6"/>
  <c r="H13" i="4"/>
  <c r="I15" i="6" s="1"/>
  <c r="C13" i="4"/>
  <c r="C15" i="6" l="1"/>
  <c r="G15" i="6"/>
  <c r="E15" i="6"/>
  <c r="B15" i="6"/>
  <c r="C21" i="6"/>
  <c r="B21" i="6"/>
  <c r="H21" i="6"/>
  <c r="E21" i="6"/>
  <c r="H19" i="4"/>
  <c r="G21" i="6" s="1"/>
  <c r="C19" i="4"/>
  <c r="D21" i="6" l="1"/>
  <c r="F21" i="6"/>
  <c r="I21" i="6"/>
  <c r="H22" i="6"/>
  <c r="H20" i="4"/>
  <c r="D22" i="6" s="1"/>
  <c r="C20" i="4"/>
  <c r="F22" i="6" l="1"/>
  <c r="G22" i="6"/>
  <c r="B22" i="6"/>
  <c r="E22" i="6"/>
  <c r="C22" i="6"/>
  <c r="I22" i="6"/>
  <c r="H21" i="4"/>
  <c r="I23" i="6" s="1"/>
  <c r="C21" i="4"/>
  <c r="D23" i="6" l="1"/>
  <c r="H23" i="6"/>
  <c r="F23" i="6"/>
  <c r="E23" i="6"/>
  <c r="B23" i="6"/>
  <c r="C23" i="6"/>
  <c r="G23" i="6"/>
  <c r="B24" i="6"/>
  <c r="H24" i="6"/>
  <c r="G24" i="6"/>
  <c r="C24" i="6"/>
  <c r="E24" i="6"/>
  <c r="H22" i="4"/>
  <c r="I24" i="6" s="1"/>
  <c r="C22" i="4"/>
  <c r="F24" i="6" l="1"/>
  <c r="D24" i="6"/>
  <c r="H23" i="4"/>
  <c r="E25" i="6" s="1"/>
  <c r="C23" i="4"/>
  <c r="B25" i="6" l="1"/>
  <c r="C25" i="6"/>
  <c r="D25" i="6"/>
  <c r="F25" i="6"/>
  <c r="H25" i="6"/>
  <c r="I25" i="6"/>
  <c r="G25" i="6"/>
  <c r="H26" i="6"/>
  <c r="H24" i="4"/>
  <c r="C26" i="6" s="1"/>
  <c r="C24" i="4"/>
  <c r="D26" i="6" l="1"/>
  <c r="B26" i="6"/>
  <c r="E26" i="6"/>
  <c r="F26" i="6"/>
  <c r="G26" i="6"/>
  <c r="I26" i="6"/>
  <c r="H25" i="4"/>
  <c r="H27" i="6" s="1"/>
  <c r="C25" i="4"/>
  <c r="C27" i="6" l="1"/>
  <c r="B27" i="6"/>
  <c r="D27" i="6"/>
  <c r="G27" i="6"/>
  <c r="F27" i="6"/>
  <c r="E27" i="6"/>
  <c r="I2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Rafael Ktistakis</author>
  </authors>
  <commentList>
    <comment ref="L1" authorId="0" shapeId="0" xr:uid="{BFDD1272-FF74-564E-A50D-0EB6180A8A9A}">
      <text>
        <r>
          <rPr>
            <b/>
            <sz val="10"/>
            <color rgb="FF000000"/>
            <rFont val="Tahoma"/>
            <family val="2"/>
          </rPr>
          <t>Rafael Ktistakis:</t>
        </r>
        <r>
          <rPr>
            <sz val="10"/>
            <color rgb="FF000000"/>
            <rFont val="Tahoma"/>
            <family val="2"/>
          </rPr>
          <t xml:space="preserve">
</t>
        </r>
        <r>
          <rPr>
            <sz val="10"/>
            <color rgb="FF000000"/>
            <rFont val="Tahoma"/>
            <family val="2"/>
          </rPr>
          <t xml:space="preserve">Look at Execution per Query for % ratios
</t>
        </r>
      </text>
    </comment>
  </commentList>
</comments>
</file>

<file path=xl/sharedStrings.xml><?xml version="1.0" encoding="utf-8"?>
<sst xmlns="http://schemas.openxmlformats.org/spreadsheetml/2006/main" count="264" uniqueCount="78">
  <si>
    <t>DG</t>
  </si>
  <si>
    <t>TDAG</t>
  </si>
  <si>
    <t>CPT+</t>
  </si>
  <si>
    <t>CPT</t>
  </si>
  <si>
    <t>subSeq</t>
  </si>
  <si>
    <t>Mark1</t>
  </si>
  <si>
    <t>AKOM</t>
  </si>
  <si>
    <t>LZ78</t>
  </si>
  <si>
    <t>BMS</t>
  </si>
  <si>
    <t>SIGN</t>
  </si>
  <si>
    <t>MSNBC</t>
  </si>
  <si>
    <t>BIBLE_WORD</t>
  </si>
  <si>
    <t>BIBLE_CHAR</t>
  </si>
  <si>
    <t>KOSARAK</t>
  </si>
  <si>
    <t>FIFA</t>
  </si>
  <si>
    <t>SPiCe baseline</t>
  </si>
  <si>
    <t>Dataset Length</t>
  </si>
  <si>
    <t>Average Sequence Length</t>
  </si>
  <si>
    <t>Alphabet Size</t>
  </si>
  <si>
    <t>Number of Sequencies</t>
  </si>
  <si>
    <t>Number of Queries</t>
  </si>
  <si>
    <t>Average Query Length</t>
  </si>
  <si>
    <t>Binary Size for training data (MB)</t>
  </si>
  <si>
    <t>input data splitLength**</t>
  </si>
  <si>
    <t>**CPT and CPT+ holds only a portion of the input data and discards the rest. In this case it holds the last number of items from every sequence</t>
  </si>
  <si>
    <t>CPT+ [Min]*</t>
  </si>
  <si>
    <t>* The minimum accuracy if not finely tuned</t>
  </si>
  <si>
    <t>SPiCe0</t>
  </si>
  <si>
    <t>SPiCe1</t>
  </si>
  <si>
    <t>SPiCe2</t>
  </si>
  <si>
    <t>SPiCe3</t>
  </si>
  <si>
    <t>SPiCe4</t>
  </si>
  <si>
    <t>SPiCe5</t>
  </si>
  <si>
    <t>SPiCe6</t>
  </si>
  <si>
    <t>SPiCe7</t>
  </si>
  <si>
    <t>SPiCe8</t>
  </si>
  <si>
    <t>SPiCe9</t>
  </si>
  <si>
    <t>SPiCe10</t>
  </si>
  <si>
    <t>SPiCe11</t>
  </si>
  <si>
    <t>SPiCe12</t>
  </si>
  <si>
    <t>SPiCe13</t>
  </si>
  <si>
    <t>SPiCe14</t>
  </si>
  <si>
    <t>SPiCe15</t>
  </si>
  <si>
    <t>-</t>
  </si>
  <si>
    <t>St. Deviation</t>
  </si>
  <si>
    <t>#ranks</t>
  </si>
  <si>
    <t>#L[]</t>
  </si>
  <si>
    <t>#sdsl::wt::interval_scans</t>
  </si>
  <si>
    <t>% ranks</t>
  </si>
  <si>
    <t>% L[]</t>
  </si>
  <si>
    <t>%scans</t>
  </si>
  <si>
    <t>With raw</t>
  </si>
  <si>
    <t>old ratio</t>
  </si>
  <si>
    <t>with raw ratio</t>
  </si>
  <si>
    <t>time with raw BWT</t>
  </si>
  <si>
    <t>Train time (s)</t>
  </si>
  <si>
    <t>Test time (s)</t>
  </si>
  <si>
    <t>variable Sigma</t>
  </si>
  <si>
    <t>Memory (MB)</t>
  </si>
  <si>
    <t>variable #Sequences</t>
  </si>
  <si>
    <t>variable Seq. Length</t>
  </si>
  <si>
    <t>QUEST_05</t>
  </si>
  <si>
    <t>QUEST_1</t>
  </si>
  <si>
    <t>QUEST_15</t>
  </si>
  <si>
    <t>QUEST_2</t>
  </si>
  <si>
    <t>QUEST_25</t>
  </si>
  <si>
    <t>QUEST_3</t>
  </si>
  <si>
    <t>QUEST_5_1200</t>
  </si>
  <si>
    <t>QUEST_10_600</t>
  </si>
  <si>
    <t>QUEST_20_300</t>
  </si>
  <si>
    <t>QUEST_40_150</t>
  </si>
  <si>
    <t>QUEST200K</t>
  </si>
  <si>
    <t>QUEST400K</t>
  </si>
  <si>
    <t>QUEST800K</t>
  </si>
  <si>
    <t>QUEST50K</t>
  </si>
  <si>
    <t>QUEST100K</t>
  </si>
  <si>
    <t>variable query Length</t>
  </si>
  <si>
    <t>Test Time (s)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</si>
</sst>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6" x14ac:knownFonts="1">
    <font>
      <sz val="12"/>
      <color theme="1"/>
      <name val="Calibri"/>
      <family val="2"/>
      <scheme val="minor"/>
    </font>
    <font>
      <b/>
      <sz val="12"/>
      <color theme="1"/>
      <name val="Calibri"/>
      <family val="2"/>
      <scheme val="minor"/>
    </font>
    <font>
      <sz val="12"/>
      <color rgb="FF000000"/>
      <name val="Calibri"/>
      <family val="2"/>
      <scheme val="minor"/>
    </font>
    <font>
      <sz val="10"/>
      <color rgb="FF000000"/>
      <name val="Tahoma"/>
      <family val="2"/>
    </font>
    <font>
      <b/>
      <sz val="10"/>
      <color rgb="FF000000"/>
      <name val="Tahoma"/>
      <family val="2"/>
    </font>
    <font>
      <b/>
      <sz val="12"/>
      <color rgb="FF000000"/>
      <name val="Calibri"/>
      <family val="2"/>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0" fillId="0" borderId="1" xfId="0" applyBorder="1"/>
    <xf numFmtId="1" fontId="0" fillId="0" borderId="0" xfId="0" applyNumberFormat="1"/>
    <xf numFmtId="1" fontId="0" fillId="0" borderId="0" xfId="0" applyNumberFormat="1" applyFill="1"/>
    <xf numFmtId="2" fontId="0" fillId="0" borderId="0" xfId="0" applyNumberFormat="1" applyFill="1"/>
    <xf numFmtId="164" fontId="0" fillId="0" borderId="0" xfId="0" applyNumberFormat="1" applyFill="1"/>
    <xf numFmtId="1" fontId="0" fillId="0" borderId="0" xfId="0" applyNumberFormat="1" applyAlignment="1">
      <alignment horizontal="right"/>
    </xf>
    <xf numFmtId="2" fontId="0" fillId="0" borderId="0" xfId="0" applyNumberFormat="1"/>
    <xf numFmtId="0" fontId="0" fillId="0" borderId="0" xfId="0" applyFill="1"/>
    <xf numFmtId="165" fontId="0" fillId="0" borderId="0" xfId="0" applyNumberFormat="1"/>
    <xf numFmtId="0" fontId="2" fillId="0" borderId="0" xfId="0" applyFont="1"/>
    <xf numFmtId="0" fontId="2" fillId="0" borderId="1" xfId="0" applyFont="1" applyBorder="1"/>
    <xf numFmtId="0" fontId="0" fillId="0" borderId="0" xfId="0" applyBorder="1"/>
    <xf numFmtId="0" fontId="0" fillId="0" borderId="0" xfId="0" applyFill="1" applyBorder="1"/>
    <xf numFmtId="9" fontId="0" fillId="0" borderId="0" xfId="0" applyNumberFormat="1"/>
    <xf numFmtId="0" fontId="1" fillId="0" borderId="0" xfId="0" applyFont="1"/>
    <xf numFmtId="0" fontId="5" fillId="0" borderId="0" xfId="0" applyFont="1"/>
    <xf numFmtId="164" fontId="0" fillId="0" borderId="0" xfId="0" applyNumberFormat="1"/>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CPT+'!$B$2:$G$2</c:f>
              <c:numCache>
                <c:formatCode>0</c:formatCode>
                <c:ptCount val="6"/>
                <c:pt idx="0">
                  <c:v>3872.21</c:v>
                </c:pt>
                <c:pt idx="1">
                  <c:v>4729.8050000000003</c:v>
                </c:pt>
                <c:pt idx="2">
                  <c:v>4243.9790000000003</c:v>
                </c:pt>
                <c:pt idx="3">
                  <c:v>3765.9119999999998</c:v>
                </c:pt>
                <c:pt idx="4">
                  <c:v>3226.8020000000001</c:v>
                </c:pt>
                <c:pt idx="5">
                  <c:v>2920.9470000000001</c:v>
                </c:pt>
              </c:numCache>
            </c:numRef>
          </c:val>
          <c:smooth val="0"/>
          <c:extLst>
            <c:ext xmlns:c16="http://schemas.microsoft.com/office/drawing/2014/chart" uri="{C3380CC4-5D6E-409C-BE32-E72D297353CC}">
              <c16:uniqueId val="{00000000-3F33-FE4F-A11D-DF3D0448B2AF}"/>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subSeq'!$B$2:$G$2</c:f>
              <c:numCache>
                <c:formatCode>0</c:formatCode>
                <c:ptCount val="6"/>
                <c:pt idx="0">
                  <c:v>4.3860700000000001</c:v>
                </c:pt>
                <c:pt idx="1">
                  <c:v>4.6304299999999996</c:v>
                </c:pt>
                <c:pt idx="2">
                  <c:v>4.5821399999999999</c:v>
                </c:pt>
                <c:pt idx="3">
                  <c:v>4.7274099999999999</c:v>
                </c:pt>
                <c:pt idx="4">
                  <c:v>4.5145200000000001</c:v>
                </c:pt>
                <c:pt idx="5">
                  <c:v>4.5786499999999997</c:v>
                </c:pt>
              </c:numCache>
            </c:numRef>
          </c:val>
          <c:smooth val="0"/>
          <c:extLst>
            <c:ext xmlns:c16="http://schemas.microsoft.com/office/drawing/2014/chart" uri="{C3380CC4-5D6E-409C-BE32-E72D297353CC}">
              <c16:uniqueId val="{00000001-3F33-FE4F-A11D-DF3D0448B2AF}"/>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Query Length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'Scalability subSeq'!$B$18:$D$18</c:f>
              <c:numCache>
                <c:formatCode>0</c:formatCode>
                <c:ptCount val="3"/>
                <c:pt idx="0">
                  <c:v>3</c:v>
                </c:pt>
                <c:pt idx="1">
                  <c:v>6</c:v>
                </c:pt>
                <c:pt idx="2">
                  <c:v>12</c:v>
                </c:pt>
              </c:numCache>
            </c:numRef>
          </c:cat>
          <c:val>
            <c:numRef>
              <c:f>'Scalability CPT+'!$B$19:$D$19</c:f>
              <c:numCache>
                <c:formatCode>General</c:formatCode>
                <c:ptCount val="3"/>
                <c:pt idx="0">
                  <c:v>0.33200000000000002</c:v>
                </c:pt>
                <c:pt idx="1">
                  <c:v>0.156</c:v>
                </c:pt>
                <c:pt idx="2">
                  <c:v>1.258</c:v>
                </c:pt>
              </c:numCache>
            </c:numRef>
          </c:val>
          <c:smooth val="0"/>
          <c:extLst>
            <c:ext xmlns:c16="http://schemas.microsoft.com/office/drawing/2014/chart" uri="{C3380CC4-5D6E-409C-BE32-E72D297353CC}">
              <c16:uniqueId val="{00000000-F00D-1C4F-96EC-3DFABE0C1CE0}"/>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'Scalability subSeq'!$B$18:$D$18</c:f>
              <c:numCache>
                <c:formatCode>0</c:formatCode>
                <c:ptCount val="3"/>
                <c:pt idx="0">
                  <c:v>3</c:v>
                </c:pt>
                <c:pt idx="1">
                  <c:v>6</c:v>
                </c:pt>
                <c:pt idx="2">
                  <c:v>12</c:v>
                </c:pt>
              </c:numCache>
            </c:numRef>
          </c:cat>
          <c:val>
            <c:numRef>
              <c:f>'Scalability subSeq'!$B$19:$D$19</c:f>
              <c:numCache>
                <c:formatCode>General</c:formatCode>
                <c:ptCount val="3"/>
                <c:pt idx="0">
                  <c:v>5.6391999999999998E-2</c:v>
                </c:pt>
                <c:pt idx="1">
                  <c:v>0.39711999999999997</c:v>
                </c:pt>
                <c:pt idx="2">
                  <c:v>1.0847500000000001</c:v>
                </c:pt>
              </c:numCache>
            </c:numRef>
          </c:val>
          <c:smooth val="0"/>
          <c:extLst>
            <c:ext xmlns:c16="http://schemas.microsoft.com/office/drawing/2014/chart" uri="{C3380CC4-5D6E-409C-BE32-E72D297353CC}">
              <c16:uniqueId val="{00000001-F00D-1C4F-96EC-3DFABE0C1CE0}"/>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Query items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Accuracy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'Accuracy %'!$B$1</c:f>
              <c:strCache>
                <c:ptCount val="1"/>
                <c:pt idx="0">
                  <c:v>DG</c:v>
                </c:pt>
              </c:strCache>
            </c:strRef>
          </c:tx>
          <c:spPr>
            <a:solidFill>
              <a:schemeClr val="accent1"/>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%'!$B$2:$B$8</c:f>
              <c:numCache>
                <c:formatCode>0</c:formatCode>
                <c:ptCount val="7"/>
                <c:pt idx="0">
                  <c:v>36.115000000000002</c:v>
                </c:pt>
                <c:pt idx="1">
                  <c:v>2.0550000000000002</c:v>
                </c:pt>
                <c:pt idx="2">
                  <c:v>55.08</c:v>
                </c:pt>
                <c:pt idx="3">
                  <c:v>5.6959999999999997</c:v>
                </c:pt>
                <c:pt idx="4">
                  <c:v>3.46</c:v>
                </c:pt>
                <c:pt idx="5">
                  <c:v>30</c:v>
                </c:pt>
                <c:pt idx="6">
                  <c:v>24.7</c:v>
                </c:pt>
              </c:numCache>
            </c:numRef>
          </c:val>
          <c:extLst>
            <c:ext xmlns:c16="http://schemas.microsoft.com/office/drawing/2014/chart" uri="{C3380CC4-5D6E-409C-BE32-E72D297353CC}">
              <c16:uniqueId val="{00000000-FA6B-534A-B65F-41B7C1180498}"/>
            </c:ext>
          </c:extLst>
        </c:ser>
        <c:ser>
          <c:idx val="1"/>
          <c:order val="1"/>
          <c:tx>
            <c:strRef>
              <c:f>'Accuracy %'!$C$1</c:f>
              <c:strCache>
                <c:ptCount val="1"/>
                <c:pt idx="0">
                  <c:v>TDAG</c:v>
                </c:pt>
              </c:strCache>
            </c:strRef>
          </c:tx>
          <c:spPr>
            <a:solidFill>
              <a:schemeClr val="accent2"/>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%'!$C$2:$C$8</c:f>
              <c:numCache>
                <c:formatCode>0</c:formatCode>
                <c:ptCount val="7"/>
                <c:pt idx="0">
                  <c:v>6.68</c:v>
                </c:pt>
                <c:pt idx="1">
                  <c:v>0</c:v>
                </c:pt>
                <c:pt idx="2">
                  <c:v>31</c:v>
                </c:pt>
                <c:pt idx="3">
                  <c:v>23</c:v>
                </c:pt>
                <c:pt idx="4">
                  <c:v>79</c:v>
                </c:pt>
                <c:pt idx="5">
                  <c:v>1</c:v>
                </c:pt>
                <c:pt idx="6">
                  <c:v>6.98</c:v>
                </c:pt>
              </c:numCache>
            </c:numRef>
          </c:val>
          <c:extLst>
            <c:ext xmlns:c16="http://schemas.microsoft.com/office/drawing/2014/chart" uri="{C3380CC4-5D6E-409C-BE32-E72D297353CC}">
              <c16:uniqueId val="{00000000-76BE-EF45-BDA8-D198C499CEB8}"/>
            </c:ext>
          </c:extLst>
        </c:ser>
        <c:ser>
          <c:idx val="2"/>
          <c:order val="2"/>
          <c:tx>
            <c:strRef>
              <c:f>'Accuracy %'!$D$1</c:f>
              <c:strCache>
                <c:ptCount val="1"/>
                <c:pt idx="0">
                  <c:v>CPT+</c:v>
                </c:pt>
              </c:strCache>
            </c:strRef>
          </c:tx>
          <c:spPr>
            <a:solidFill>
              <a:schemeClr val="accent3"/>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%'!$D$2:$D$8</c:f>
              <c:numCache>
                <c:formatCode>0</c:formatCode>
                <c:ptCount val="7"/>
                <c:pt idx="0">
                  <c:v>38</c:v>
                </c:pt>
                <c:pt idx="1">
                  <c:v>34</c:v>
                </c:pt>
                <c:pt idx="2">
                  <c:v>59</c:v>
                </c:pt>
                <c:pt idx="3">
                  <c:v>22</c:v>
                </c:pt>
                <c:pt idx="4">
                  <c:v>80</c:v>
                </c:pt>
                <c:pt idx="5">
                  <c:v>37</c:v>
                </c:pt>
                <c:pt idx="6">
                  <c:v>34</c:v>
                </c:pt>
              </c:numCache>
            </c:numRef>
          </c:val>
          <c:extLst>
            <c:ext xmlns:c16="http://schemas.microsoft.com/office/drawing/2014/chart" uri="{C3380CC4-5D6E-409C-BE32-E72D297353CC}">
              <c16:uniqueId val="{00000001-76BE-EF45-BDA8-D198C499CEB8}"/>
            </c:ext>
          </c:extLst>
        </c:ser>
        <c:ser>
          <c:idx val="3"/>
          <c:order val="3"/>
          <c:tx>
            <c:strRef>
              <c:f>'Accuracy %'!$E$1</c:f>
              <c:strCache>
                <c:ptCount val="1"/>
                <c:pt idx="0">
                  <c:v>CPT+ [Min]*</c:v>
                </c:pt>
              </c:strCache>
            </c:strRef>
          </c:tx>
          <c:spPr>
            <a:solidFill>
              <a:schemeClr val="accent4"/>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%'!$E$2:$E$8</c:f>
              <c:numCache>
                <c:formatCode>0</c:formatCode>
                <c:ptCount val="7"/>
                <c:pt idx="0">
                  <c:v>30</c:v>
                </c:pt>
                <c:pt idx="1">
                  <c:v>26</c:v>
                </c:pt>
                <c:pt idx="2">
                  <c:v>49</c:v>
                </c:pt>
                <c:pt idx="3">
                  <c:v>0</c:v>
                </c:pt>
                <c:pt idx="4">
                  <c:v>0.7</c:v>
                </c:pt>
                <c:pt idx="5">
                  <c:v>31</c:v>
                </c:pt>
                <c:pt idx="6">
                  <c:v>18</c:v>
                </c:pt>
              </c:numCache>
            </c:numRef>
          </c:val>
          <c:extLst>
            <c:ext xmlns:c16="http://schemas.microsoft.com/office/drawing/2014/chart" uri="{C3380CC4-5D6E-409C-BE32-E72D297353CC}">
              <c16:uniqueId val="{00000002-76BE-EF45-BDA8-D198C499CEB8}"/>
            </c:ext>
          </c:extLst>
        </c:ser>
        <c:ser>
          <c:idx val="4"/>
          <c:order val="4"/>
          <c:tx>
            <c:strRef>
              <c:f>'Accuracy %'!$F$1</c:f>
              <c:strCache>
                <c:ptCount val="1"/>
                <c:pt idx="0">
                  <c:v>CPT</c:v>
                </c:pt>
              </c:strCache>
            </c:strRef>
          </c:tx>
          <c:spPr>
            <a:solidFill>
              <a:schemeClr val="accent5"/>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%'!$F$2:$F$8</c:f>
              <c:numCache>
                <c:formatCode>0</c:formatCode>
                <c:ptCount val="7"/>
                <c:pt idx="0">
                  <c:v>37</c:v>
                </c:pt>
                <c:pt idx="1">
                  <c:v>34</c:v>
                </c:pt>
                <c:pt idx="2">
                  <c:v>59.12</c:v>
                </c:pt>
                <c:pt idx="3">
                  <c:v>24.488</c:v>
                </c:pt>
                <c:pt idx="4">
                  <c:v>80</c:v>
                </c:pt>
                <c:pt idx="5">
                  <c:v>29</c:v>
                </c:pt>
                <c:pt idx="6">
                  <c:v>33.659999999999997</c:v>
                </c:pt>
              </c:numCache>
            </c:numRef>
          </c:val>
          <c:extLst>
            <c:ext xmlns:c16="http://schemas.microsoft.com/office/drawing/2014/chart" uri="{C3380CC4-5D6E-409C-BE32-E72D297353CC}">
              <c16:uniqueId val="{00000003-76BE-EF45-BDA8-D198C499CEB8}"/>
            </c:ext>
          </c:extLst>
        </c:ser>
        <c:ser>
          <c:idx val="5"/>
          <c:order val="5"/>
          <c:tx>
            <c:strRef>
              <c:f>'Accuracy %'!$G$1</c:f>
              <c:strCache>
                <c:ptCount val="1"/>
                <c:pt idx="0">
                  <c:v>subSeq</c:v>
                </c:pt>
              </c:strCache>
            </c:strRef>
          </c:tx>
          <c:spPr>
            <a:solidFill>
              <a:schemeClr val="accent6"/>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%'!$G$2:$G$8</c:f>
              <c:numCache>
                <c:formatCode>0</c:formatCode>
                <c:ptCount val="7"/>
                <c:pt idx="0">
                  <c:v>33</c:v>
                </c:pt>
                <c:pt idx="1">
                  <c:v>23</c:v>
                </c:pt>
                <c:pt idx="2">
                  <c:v>64</c:v>
                </c:pt>
                <c:pt idx="3">
                  <c:v>29</c:v>
                </c:pt>
                <c:pt idx="4">
                  <c:v>88</c:v>
                </c:pt>
                <c:pt idx="5">
                  <c:v>34</c:v>
                </c:pt>
                <c:pt idx="6">
                  <c:v>29</c:v>
                </c:pt>
              </c:numCache>
            </c:numRef>
          </c:val>
          <c:extLst>
            <c:ext xmlns:c16="http://schemas.microsoft.com/office/drawing/2014/chart" uri="{C3380CC4-5D6E-409C-BE32-E72D297353CC}">
              <c16:uniqueId val="{00000004-76BE-EF45-BDA8-D198C499CEB8}"/>
            </c:ext>
          </c:extLst>
        </c:ser>
        <c:ser>
          <c:idx val="6"/>
          <c:order val="6"/>
          <c:tx>
            <c:strRef>
              <c:f>'Accuracy %'!$H$1</c:f>
              <c:strCache>
                <c:ptCount val="1"/>
                <c:pt idx="0">
                  <c:v>Mark1</c:v>
                </c:pt>
              </c:strCache>
            </c:strRef>
          </c:tx>
          <c:spPr>
            <a:solidFill>
              <a:schemeClr val="accent1">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%'!$H$2:$H$8</c:f>
              <c:numCache>
                <c:formatCode>0</c:formatCode>
                <c:ptCount val="7"/>
                <c:pt idx="0">
                  <c:v>30</c:v>
                </c:pt>
                <c:pt idx="1">
                  <c:v>4.1100000000000003</c:v>
                </c:pt>
                <c:pt idx="2">
                  <c:v>38.06</c:v>
                </c:pt>
                <c:pt idx="3">
                  <c:v>11.352</c:v>
                </c:pt>
                <c:pt idx="4">
                  <c:v>16.12</c:v>
                </c:pt>
                <c:pt idx="5">
                  <c:v>23</c:v>
                </c:pt>
                <c:pt idx="6">
                  <c:v>23.04</c:v>
                </c:pt>
              </c:numCache>
            </c:numRef>
          </c:val>
          <c:extLst>
            <c:ext xmlns:c16="http://schemas.microsoft.com/office/drawing/2014/chart" uri="{C3380CC4-5D6E-409C-BE32-E72D297353CC}">
              <c16:uniqueId val="{00000005-76BE-EF45-BDA8-D198C499CEB8}"/>
            </c:ext>
          </c:extLst>
        </c:ser>
        <c:ser>
          <c:idx val="7"/>
          <c:order val="7"/>
          <c:tx>
            <c:strRef>
              <c:f>'Accuracy %'!$I$1</c:f>
              <c:strCache>
                <c:ptCount val="1"/>
                <c:pt idx="0">
                  <c:v>AKOM</c:v>
                </c:pt>
              </c:strCache>
            </c:strRef>
          </c:tx>
          <c:spPr>
            <a:solidFill>
              <a:schemeClr val="accent2">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%'!$I$2:$I$8</c:f>
              <c:numCache>
                <c:formatCode>0</c:formatCode>
                <c:ptCount val="7"/>
                <c:pt idx="0">
                  <c:v>30.975999999999999</c:v>
                </c:pt>
                <c:pt idx="1">
                  <c:v>7</c:v>
                </c:pt>
                <c:pt idx="2">
                  <c:v>48</c:v>
                </c:pt>
                <c:pt idx="3">
                  <c:v>32</c:v>
                </c:pt>
                <c:pt idx="4">
                  <c:v>80.599999999999994</c:v>
                </c:pt>
                <c:pt idx="5">
                  <c:v>20</c:v>
                </c:pt>
                <c:pt idx="6">
                  <c:v>25.8</c:v>
                </c:pt>
              </c:numCache>
            </c:numRef>
          </c:val>
          <c:extLst>
            <c:ext xmlns:c16="http://schemas.microsoft.com/office/drawing/2014/chart" uri="{C3380CC4-5D6E-409C-BE32-E72D297353CC}">
              <c16:uniqueId val="{00000006-76BE-EF45-BDA8-D198C499CEB8}"/>
            </c:ext>
          </c:extLst>
        </c:ser>
        <c:ser>
          <c:idx val="8"/>
          <c:order val="8"/>
          <c:tx>
            <c:strRef>
              <c:f>'Accuracy %'!$J$1</c:f>
              <c:strCache>
                <c:ptCount val="1"/>
                <c:pt idx="0">
                  <c:v>LZ78</c:v>
                </c:pt>
              </c:strCache>
            </c:strRef>
          </c:tx>
          <c:spPr>
            <a:solidFill>
              <a:schemeClr val="accent3">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%'!$J$2:$J$8</c:f>
              <c:numCache>
                <c:formatCode>0</c:formatCode>
                <c:ptCount val="7"/>
                <c:pt idx="0">
                  <c:v>32.58</c:v>
                </c:pt>
                <c:pt idx="1">
                  <c:v>5.4790000000000001</c:v>
                </c:pt>
                <c:pt idx="2">
                  <c:v>43.3</c:v>
                </c:pt>
                <c:pt idx="3">
                  <c:v>18</c:v>
                </c:pt>
                <c:pt idx="4">
                  <c:v>65</c:v>
                </c:pt>
                <c:pt idx="5">
                  <c:v>20</c:v>
                </c:pt>
                <c:pt idx="6">
                  <c:v>25</c:v>
                </c:pt>
              </c:numCache>
            </c:numRef>
          </c:val>
          <c:extLst>
            <c:ext xmlns:c16="http://schemas.microsoft.com/office/drawing/2014/chart" uri="{C3380CC4-5D6E-409C-BE32-E72D297353CC}">
              <c16:uniqueId val="{00000007-76BE-EF45-BDA8-D198C499CEB8}"/>
            </c:ext>
          </c:extLst>
        </c:ser>
        <c:ser>
          <c:idx val="9"/>
          <c:order val="9"/>
          <c:tx>
            <c:strRef>
              <c:f>'Accuracy %'!$K$1</c:f>
              <c:strCache>
                <c:ptCount val="1"/>
                <c:pt idx="0">
                  <c:v>SPiCe baseline</c:v>
                </c:pt>
              </c:strCache>
            </c:strRef>
          </c:tx>
          <c:spPr>
            <a:solidFill>
              <a:schemeClr val="accent4">
                <a:lumMod val="60000"/>
              </a:schemeClr>
            </a:solidFill>
            <a:ln>
              <a:noFill/>
            </a:ln>
            <a:effectLst/>
          </c:spPr>
          <c:invertIfNegative val="0"/>
          <c:cat>
            <c:strRef>
              <c:f>'Accuracy %'!$A$2:$A$8</c:f>
              <c:strCache>
                <c:ptCount val="7"/>
                <c:pt idx="0">
                  <c:v>BMS</c:v>
                </c:pt>
                <c:pt idx="1">
                  <c:v>SIGN</c:v>
                </c:pt>
                <c:pt idx="2">
                  <c:v>MSNBC</c:v>
                </c:pt>
                <c:pt idx="3">
                  <c:v>BIBLE_WORD</c:v>
                </c:pt>
                <c:pt idx="4">
                  <c:v>BIBLE_CHAR</c:v>
                </c:pt>
                <c:pt idx="5">
                  <c:v>KOSARAK</c:v>
                </c:pt>
                <c:pt idx="6">
                  <c:v>FIFA</c:v>
                </c:pt>
              </c:strCache>
            </c:strRef>
          </c:cat>
          <c:val>
            <c:numRef>
              <c:f>'Accuracy %'!$K$2:$K$8</c:f>
              <c:numCache>
                <c:formatCode>0</c:formatCode>
                <c:ptCount val="7"/>
                <c:pt idx="0" formatCode="0.00">
                  <c:v>0.19</c:v>
                </c:pt>
                <c:pt idx="1">
                  <c:v>3.64</c:v>
                </c:pt>
                <c:pt idx="2">
                  <c:v>29.57</c:v>
                </c:pt>
                <c:pt idx="3">
                  <c:v>2.1800000000000002</c:v>
                </c:pt>
                <c:pt idx="4">
                  <c:v>6.24</c:v>
                </c:pt>
                <c:pt idx="5" formatCode="0.0">
                  <c:v>0.6</c:v>
                </c:pt>
                <c:pt idx="6" formatCode="0.00">
                  <c:v>0.38</c:v>
                </c:pt>
              </c:numCache>
            </c:numRef>
          </c:val>
          <c:extLst>
            <c:ext xmlns:c16="http://schemas.microsoft.com/office/drawing/2014/chart" uri="{C3380CC4-5D6E-409C-BE32-E72D297353CC}">
              <c16:uniqueId val="{00000008-76BE-EF45-BDA8-D198C499CEB8}"/>
            </c:ext>
          </c:extLst>
        </c:ser>
        <c:dLbls>
          <c:showLegendKey val="0"/>
          <c:showVal val="0"/>
          <c:showCatName val="0"/>
          <c:showSerName val="0"/>
          <c:showPercent val="0"/>
          <c:showBubbleSize val="0"/>
        </c:dLbls>
        <c:gapWidth val="219"/>
        <c:overlap val="-27"/>
        <c:axId val="1946606032"/>
        <c:axId val="1946607712"/>
      </c:barChart>
      <c:catAx>
        <c:axId val="19466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7712"/>
        <c:crosses val="autoZero"/>
        <c:auto val="1"/>
        <c:lblAlgn val="ctr"/>
        <c:lblOffset val="100"/>
        <c:noMultiLvlLbl val="0"/>
      </c:catAx>
      <c:valAx>
        <c:axId val="194660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Percentage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466060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Execution Time of per query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bar"/>
        <c:grouping val="clustered"/>
        <c:varyColors val="0"/>
        <c:ser>
          <c:idx val="0"/>
          <c:order val="0"/>
          <c:tx>
            <c:strRef>
              <c:f>'Execution Time per Query (μs)'!$B$1</c:f>
              <c:strCache>
                <c:ptCount val="1"/>
                <c:pt idx="0">
                  <c:v>DG</c:v>
                </c:pt>
              </c:strCache>
            </c:strRef>
          </c:tx>
          <c:spPr>
            <a:solidFill>
              <a:schemeClr val="accent1"/>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(μs)'!$B$2:$B$8</c:f>
              <c:numCache>
                <c:formatCode>0.00</c:formatCode>
                <c:ptCount val="7"/>
                <c:pt idx="0">
                  <c:v>3.2853025936599418</c:v>
                </c:pt>
                <c:pt idx="1">
                  <c:v>9.6153846153846168</c:v>
                </c:pt>
                <c:pt idx="2">
                  <c:v>0.78431372549019618</c:v>
                </c:pt>
                <c:pt idx="3">
                  <c:v>6.6761363636363642</c:v>
                </c:pt>
                <c:pt idx="4">
                  <c:v>0.78431372549019618</c:v>
                </c:pt>
                <c:pt idx="5">
                  <c:v>7.7784691972619786</c:v>
                </c:pt>
                <c:pt idx="6">
                  <c:v>1.6056338028169013</c:v>
                </c:pt>
              </c:numCache>
            </c:numRef>
          </c:val>
          <c:extLst>
            <c:ext xmlns:c16="http://schemas.microsoft.com/office/drawing/2014/chart" uri="{C3380CC4-5D6E-409C-BE32-E72D297353CC}">
              <c16:uniqueId val="{00000000-40A9-D440-9CA2-5C70004886A4}"/>
            </c:ext>
          </c:extLst>
        </c:ser>
        <c:ser>
          <c:idx val="1"/>
          <c:order val="1"/>
          <c:tx>
            <c:strRef>
              <c:f>'Execution Time per Query (μs)'!$C$1</c:f>
              <c:strCache>
                <c:ptCount val="1"/>
                <c:pt idx="0">
                  <c:v>TDAG</c:v>
                </c:pt>
              </c:strCache>
            </c:strRef>
          </c:tx>
          <c:spPr>
            <a:solidFill>
              <a:schemeClr val="accent2"/>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(μs)'!$C$2:$C$8</c:f>
              <c:numCache>
                <c:formatCode>0.00</c:formatCode>
                <c:ptCount val="7"/>
                <c:pt idx="0">
                  <c:v>2.4495677233429394</c:v>
                </c:pt>
                <c:pt idx="1">
                  <c:v>1.3461538461538463</c:v>
                </c:pt>
                <c:pt idx="2">
                  <c:v>1.4005602240896358</c:v>
                </c:pt>
                <c:pt idx="3">
                  <c:v>1.1931818181818181</c:v>
                </c:pt>
                <c:pt idx="4">
                  <c:v>1.4005602240896358</c:v>
                </c:pt>
                <c:pt idx="5">
                  <c:v>1.316116988176727</c:v>
                </c:pt>
                <c:pt idx="6">
                  <c:v>1.6056338028169013</c:v>
                </c:pt>
              </c:numCache>
            </c:numRef>
          </c:val>
          <c:extLst>
            <c:ext xmlns:c16="http://schemas.microsoft.com/office/drawing/2014/chart" uri="{C3380CC4-5D6E-409C-BE32-E72D297353CC}">
              <c16:uniqueId val="{00000001-40A9-D440-9CA2-5C70004886A4}"/>
            </c:ext>
          </c:extLst>
        </c:ser>
        <c:ser>
          <c:idx val="2"/>
          <c:order val="2"/>
          <c:tx>
            <c:strRef>
              <c:f>'Execution Time per Query (μs)'!$D$1</c:f>
              <c:strCache>
                <c:ptCount val="1"/>
                <c:pt idx="0">
                  <c:v>CPT+</c:v>
                </c:pt>
              </c:strCache>
            </c:strRef>
          </c:tx>
          <c:spPr>
            <a:solidFill>
              <a:schemeClr val="accent3"/>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(μs)'!$D$2:$D$8</c:f>
              <c:numCache>
                <c:formatCode>0.00</c:formatCode>
                <c:ptCount val="7"/>
                <c:pt idx="0">
                  <c:v>393.37175792507207</c:v>
                </c:pt>
                <c:pt idx="1">
                  <c:v>623.46153846153857</c:v>
                </c:pt>
                <c:pt idx="2">
                  <c:v>139.21568627450981</c:v>
                </c:pt>
                <c:pt idx="3">
                  <c:v>197.21590909090912</c:v>
                </c:pt>
                <c:pt idx="4">
                  <c:v>43.977591036414559</c:v>
                </c:pt>
                <c:pt idx="5">
                  <c:v>1863.72121966397</c:v>
                </c:pt>
                <c:pt idx="6">
                  <c:v>183.6901408450704</c:v>
                </c:pt>
              </c:numCache>
            </c:numRef>
          </c:val>
          <c:extLst>
            <c:ext xmlns:c16="http://schemas.microsoft.com/office/drawing/2014/chart" uri="{C3380CC4-5D6E-409C-BE32-E72D297353CC}">
              <c16:uniqueId val="{00000002-40A9-D440-9CA2-5C70004886A4}"/>
            </c:ext>
          </c:extLst>
        </c:ser>
        <c:ser>
          <c:idx val="3"/>
          <c:order val="3"/>
          <c:tx>
            <c:strRef>
              <c:f>'Execution Time per Query (μs)'!$E$1</c:f>
              <c:strCache>
                <c:ptCount val="1"/>
                <c:pt idx="0">
                  <c:v>CPT</c:v>
                </c:pt>
              </c:strCache>
            </c:strRef>
          </c:tx>
          <c:spPr>
            <a:solidFill>
              <a:schemeClr val="accent4"/>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(μs)'!$E$2:$E$8</c:f>
              <c:numCache>
                <c:formatCode>0.00</c:formatCode>
                <c:ptCount val="7"/>
                <c:pt idx="0">
                  <c:v>278.38616714697406</c:v>
                </c:pt>
                <c:pt idx="1">
                  <c:v>792.5</c:v>
                </c:pt>
                <c:pt idx="2">
                  <c:v>67.61904761904762</c:v>
                </c:pt>
                <c:pt idx="3">
                  <c:v>20.085227272727273</c:v>
                </c:pt>
                <c:pt idx="4">
                  <c:v>20.588235294117649</c:v>
                </c:pt>
                <c:pt idx="5">
                  <c:v>1834.7853142501556</c:v>
                </c:pt>
                <c:pt idx="6">
                  <c:v>42.25352112676056</c:v>
                </c:pt>
              </c:numCache>
            </c:numRef>
          </c:val>
          <c:extLst>
            <c:ext xmlns:c16="http://schemas.microsoft.com/office/drawing/2014/chart" uri="{C3380CC4-5D6E-409C-BE32-E72D297353CC}">
              <c16:uniqueId val="{00000003-40A9-D440-9CA2-5C70004886A4}"/>
            </c:ext>
          </c:extLst>
        </c:ser>
        <c:ser>
          <c:idx val="4"/>
          <c:order val="4"/>
          <c:tx>
            <c:strRef>
              <c:f>'Execution Time per Query (μs)'!$F$1</c:f>
              <c:strCache>
                <c:ptCount val="1"/>
                <c:pt idx="0">
                  <c:v>subSeq</c:v>
                </c:pt>
              </c:strCache>
            </c:strRef>
          </c:tx>
          <c:spPr>
            <a:solidFill>
              <a:schemeClr val="accent5"/>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(μs)'!$F$2:$F$8</c:f>
              <c:numCache>
                <c:formatCode>0.00</c:formatCode>
                <c:ptCount val="7"/>
                <c:pt idx="0">
                  <c:v>233.4293948126801</c:v>
                </c:pt>
                <c:pt idx="1">
                  <c:v>2250</c:v>
                </c:pt>
                <c:pt idx="2">
                  <c:v>58.823529411764703</c:v>
                </c:pt>
                <c:pt idx="3">
                  <c:v>267.0454545454545</c:v>
                </c:pt>
                <c:pt idx="4">
                  <c:v>44.817927170868344</c:v>
                </c:pt>
                <c:pt idx="5">
                  <c:v>10295.270690728064</c:v>
                </c:pt>
                <c:pt idx="6">
                  <c:v>498.59154929577466</c:v>
                </c:pt>
              </c:numCache>
            </c:numRef>
          </c:val>
          <c:extLst>
            <c:ext xmlns:c16="http://schemas.microsoft.com/office/drawing/2014/chart" uri="{C3380CC4-5D6E-409C-BE32-E72D297353CC}">
              <c16:uniqueId val="{00000004-40A9-D440-9CA2-5C70004886A4}"/>
            </c:ext>
          </c:extLst>
        </c:ser>
        <c:ser>
          <c:idx val="5"/>
          <c:order val="5"/>
          <c:tx>
            <c:strRef>
              <c:f>'Execution Time per Query (μs)'!$G$1</c:f>
              <c:strCache>
                <c:ptCount val="1"/>
                <c:pt idx="0">
                  <c:v>Mark1</c:v>
                </c:pt>
              </c:strCache>
            </c:strRef>
          </c:tx>
          <c:spPr>
            <a:solidFill>
              <a:schemeClr val="accent6"/>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(μs)'!$G$2:$G$8</c:f>
              <c:numCache>
                <c:formatCode>0.00</c:formatCode>
                <c:ptCount val="7"/>
                <c:pt idx="0">
                  <c:v>1.0086455331412103</c:v>
                </c:pt>
                <c:pt idx="1">
                  <c:v>5.384615384615385</c:v>
                </c:pt>
                <c:pt idx="2">
                  <c:v>0</c:v>
                </c:pt>
                <c:pt idx="3">
                  <c:v>3.0397727272727275</c:v>
                </c:pt>
                <c:pt idx="4">
                  <c:v>0.39215686274509809</c:v>
                </c:pt>
                <c:pt idx="5">
                  <c:v>7.4424393279402619</c:v>
                </c:pt>
                <c:pt idx="6">
                  <c:v>2.1971830985915495</c:v>
                </c:pt>
              </c:numCache>
            </c:numRef>
          </c:val>
          <c:extLst>
            <c:ext xmlns:c16="http://schemas.microsoft.com/office/drawing/2014/chart" uri="{C3380CC4-5D6E-409C-BE32-E72D297353CC}">
              <c16:uniqueId val="{00000005-40A9-D440-9CA2-5C70004886A4}"/>
            </c:ext>
          </c:extLst>
        </c:ser>
        <c:ser>
          <c:idx val="6"/>
          <c:order val="6"/>
          <c:tx>
            <c:strRef>
              <c:f>'Execution Time per Query (μs)'!$H$1</c:f>
              <c:strCache>
                <c:ptCount val="1"/>
                <c:pt idx="0">
                  <c:v>AKOM</c:v>
                </c:pt>
              </c:strCache>
            </c:strRef>
          </c:tx>
          <c:spPr>
            <a:solidFill>
              <a:schemeClr val="accent1">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(μs)'!$H$2:$H$8</c:f>
              <c:numCache>
                <c:formatCode>0.00</c:formatCode>
                <c:ptCount val="7"/>
                <c:pt idx="0">
                  <c:v>3.4870317002881843</c:v>
                </c:pt>
                <c:pt idx="1">
                  <c:v>8.0769230769230766</c:v>
                </c:pt>
                <c:pt idx="2">
                  <c:v>1.792717086834734</c:v>
                </c:pt>
                <c:pt idx="3">
                  <c:v>2.6136363636363638</c:v>
                </c:pt>
                <c:pt idx="4">
                  <c:v>0.58823529411764697</c:v>
                </c:pt>
                <c:pt idx="5">
                  <c:v>3.0864965774735533</c:v>
                </c:pt>
                <c:pt idx="6">
                  <c:v>2.8169014084507045</c:v>
                </c:pt>
              </c:numCache>
            </c:numRef>
          </c:val>
          <c:extLst>
            <c:ext xmlns:c16="http://schemas.microsoft.com/office/drawing/2014/chart" uri="{C3380CC4-5D6E-409C-BE32-E72D297353CC}">
              <c16:uniqueId val="{00000006-40A9-D440-9CA2-5C70004886A4}"/>
            </c:ext>
          </c:extLst>
        </c:ser>
        <c:ser>
          <c:idx val="7"/>
          <c:order val="7"/>
          <c:tx>
            <c:strRef>
              <c:f>'Execution Time per Query (μs)'!$I$1</c:f>
              <c:strCache>
                <c:ptCount val="1"/>
                <c:pt idx="0">
                  <c:v>LZ78</c:v>
                </c:pt>
              </c:strCache>
            </c:strRef>
          </c:tx>
          <c:spPr>
            <a:solidFill>
              <a:schemeClr val="accent2">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(μs)'!$I$2:$I$8</c:f>
              <c:numCache>
                <c:formatCode>0.00</c:formatCode>
                <c:ptCount val="7"/>
                <c:pt idx="0">
                  <c:v>9.0489913544668603</c:v>
                </c:pt>
                <c:pt idx="1">
                  <c:v>41.15384615384616</c:v>
                </c:pt>
                <c:pt idx="2">
                  <c:v>8.5994397759103638</c:v>
                </c:pt>
                <c:pt idx="3">
                  <c:v>50.909090909090914</c:v>
                </c:pt>
                <c:pt idx="4">
                  <c:v>11.596638655462185</c:v>
                </c:pt>
                <c:pt idx="5">
                  <c:v>135.03422526446795</c:v>
                </c:pt>
                <c:pt idx="6">
                  <c:v>20.309859154929576</c:v>
                </c:pt>
              </c:numCache>
            </c:numRef>
          </c:val>
          <c:extLst>
            <c:ext xmlns:c16="http://schemas.microsoft.com/office/drawing/2014/chart" uri="{C3380CC4-5D6E-409C-BE32-E72D297353CC}">
              <c16:uniqueId val="{00000007-40A9-D440-9CA2-5C70004886A4}"/>
            </c:ext>
          </c:extLst>
        </c:ser>
        <c:ser>
          <c:idx val="8"/>
          <c:order val="8"/>
          <c:tx>
            <c:strRef>
              <c:f>'Execution Time per Query (μs)'!$J$1</c:f>
              <c:strCache>
                <c:ptCount val="1"/>
                <c:pt idx="0">
                  <c:v>SPiCe baseline</c:v>
                </c:pt>
              </c:strCache>
            </c:strRef>
          </c:tx>
          <c:spPr>
            <a:solidFill>
              <a:schemeClr val="accent3">
                <a:lumMod val="60000"/>
              </a:schemeClr>
            </a:solidFill>
            <a:ln>
              <a:noFill/>
            </a:ln>
            <a:effectLst/>
          </c:spPr>
          <c:invertIfNegative val="0"/>
          <c:cat>
            <c:strRef>
              <c:f>'Execution Time per Query (μs)'!$A$2:$A$8</c:f>
              <c:strCache>
                <c:ptCount val="7"/>
                <c:pt idx="0">
                  <c:v>BMS</c:v>
                </c:pt>
                <c:pt idx="1">
                  <c:v>SIGN</c:v>
                </c:pt>
                <c:pt idx="2">
                  <c:v>MSNBC</c:v>
                </c:pt>
                <c:pt idx="3">
                  <c:v>BIBLE_WORD</c:v>
                </c:pt>
                <c:pt idx="4">
                  <c:v>BIBLE_CHAR</c:v>
                </c:pt>
                <c:pt idx="5">
                  <c:v>KOSARAK</c:v>
                </c:pt>
                <c:pt idx="6">
                  <c:v>FIFA</c:v>
                </c:pt>
              </c:strCache>
            </c:strRef>
          </c:cat>
          <c:val>
            <c:numRef>
              <c:f>'Execution Time per Query (μs)'!$J$2:$J$8</c:f>
              <c:numCache>
                <c:formatCode>0.00</c:formatCode>
                <c:ptCount val="7"/>
                <c:pt idx="0">
                  <c:v>1068884.7262247838</c:v>
                </c:pt>
                <c:pt idx="1">
                  <c:v>6730.7692307692305</c:v>
                </c:pt>
                <c:pt idx="2">
                  <c:v>308.12324929971993</c:v>
                </c:pt>
                <c:pt idx="3">
                  <c:v>75000</c:v>
                </c:pt>
                <c:pt idx="4">
                  <c:v>2156.8627450980389</c:v>
                </c:pt>
                <c:pt idx="5">
                  <c:v>619985.37647790916</c:v>
                </c:pt>
                <c:pt idx="6">
                  <c:v>51107.042253521133</c:v>
                </c:pt>
              </c:numCache>
            </c:numRef>
          </c:val>
          <c:extLst>
            <c:ext xmlns:c16="http://schemas.microsoft.com/office/drawing/2014/chart" uri="{C3380CC4-5D6E-409C-BE32-E72D297353CC}">
              <c16:uniqueId val="{00000008-40A9-D440-9CA2-5C70004886A4}"/>
            </c:ext>
          </c:extLst>
        </c:ser>
        <c:dLbls>
          <c:showLegendKey val="0"/>
          <c:showVal val="0"/>
          <c:showCatName val="0"/>
          <c:showSerName val="0"/>
          <c:showPercent val="0"/>
          <c:showBubbleSize val="0"/>
        </c:dLbls>
        <c:gapWidth val="182"/>
        <c:axId val="1950610448"/>
        <c:axId val="1931527136"/>
      </c:barChart>
      <c:catAx>
        <c:axId val="1950610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1527136"/>
        <c:crossesAt val="1.0000000000000002E-3"/>
        <c:auto val="1"/>
        <c:lblAlgn val="ctr"/>
        <c:lblOffset val="100"/>
        <c:noMultiLvlLbl val="0"/>
      </c:catAx>
      <c:valAx>
        <c:axId val="1931527136"/>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Log scale in </a:t>
                </a:r>
                <a:r>
                  <a:rPr lang="el-GR"/>
                  <a:t>μ</a:t>
                </a:r>
                <a:r>
                  <a:rPr lang="en-US"/>
                  <a: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50610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Memory </a:t>
            </a:r>
            <a:r>
              <a:rPr lang="el-GR"/>
              <a:t>&amp;</a:t>
            </a:r>
            <a:r>
              <a:rPr lang="en-US"/>
              <a:t> </a:t>
            </a:r>
            <a:r>
              <a:rPr lang="el-GR"/>
              <a:t>Ι</a:t>
            </a:r>
            <a:r>
              <a:rPr lang="en-US"/>
              <a:t>nput size ratio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barChart>
        <c:barDir val="col"/>
        <c:grouping val="clustered"/>
        <c:varyColors val="0"/>
        <c:ser>
          <c:idx val="0"/>
          <c:order val="0"/>
          <c:tx>
            <c:strRef>
              <c:f>'Memory - Input Ratio'!$B$1</c:f>
              <c:strCache>
                <c:ptCount val="1"/>
                <c:pt idx="0">
                  <c:v>DG</c:v>
                </c:pt>
              </c:strCache>
            </c:strRef>
          </c:tx>
          <c:spPr>
            <a:solidFill>
              <a:schemeClr val="accent1"/>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Ratio'!$B$2:$B$8</c:f>
              <c:numCache>
                <c:formatCode>0.00</c:formatCode>
                <c:ptCount val="7"/>
                <c:pt idx="0">
                  <c:v>4.8691566316391715</c:v>
                </c:pt>
                <c:pt idx="1">
                  <c:v>2.9611768562877416</c:v>
                </c:pt>
                <c:pt idx="2">
                  <c:v>6.3757720661486356E-2</c:v>
                </c:pt>
                <c:pt idx="3">
                  <c:v>6.0739701803985477</c:v>
                </c:pt>
                <c:pt idx="4">
                  <c:v>0.67690224916156427</c:v>
                </c:pt>
                <c:pt idx="5">
                  <c:v>6.758403856361527</c:v>
                </c:pt>
                <c:pt idx="6">
                  <c:v>2.9790586533578116</c:v>
                </c:pt>
              </c:numCache>
            </c:numRef>
          </c:val>
          <c:extLst>
            <c:ext xmlns:c16="http://schemas.microsoft.com/office/drawing/2014/chart" uri="{C3380CC4-5D6E-409C-BE32-E72D297353CC}">
              <c16:uniqueId val="{00000000-7ABB-0142-A6F7-74977A476B4B}"/>
            </c:ext>
          </c:extLst>
        </c:ser>
        <c:ser>
          <c:idx val="1"/>
          <c:order val="1"/>
          <c:tx>
            <c:strRef>
              <c:f>'Memory - Input Ratio'!$C$1</c:f>
              <c:strCache>
                <c:ptCount val="1"/>
                <c:pt idx="0">
                  <c:v>TDAG</c:v>
                </c:pt>
              </c:strCache>
            </c:strRef>
          </c:tx>
          <c:spPr>
            <a:solidFill>
              <a:schemeClr val="accent2"/>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Ratio'!$C$2:$C$8</c:f>
              <c:numCache>
                <c:formatCode>0.00</c:formatCode>
                <c:ptCount val="7"/>
                <c:pt idx="0">
                  <c:v>136.3363856858968</c:v>
                </c:pt>
                <c:pt idx="1">
                  <c:v>124.51043638581314</c:v>
                </c:pt>
                <c:pt idx="2">
                  <c:v>176.29009762900978</c:v>
                </c:pt>
                <c:pt idx="3">
                  <c:v>77.72069370617497</c:v>
                </c:pt>
                <c:pt idx="4">
                  <c:v>2689.1480262145787</c:v>
                </c:pt>
                <c:pt idx="5">
                  <c:v>126.91956736037001</c:v>
                </c:pt>
                <c:pt idx="6">
                  <c:v>90.735665972151182</c:v>
                </c:pt>
              </c:numCache>
            </c:numRef>
          </c:val>
          <c:extLst>
            <c:ext xmlns:c16="http://schemas.microsoft.com/office/drawing/2014/chart" uri="{C3380CC4-5D6E-409C-BE32-E72D297353CC}">
              <c16:uniqueId val="{00000001-7ABB-0142-A6F7-74977A476B4B}"/>
            </c:ext>
          </c:extLst>
        </c:ser>
        <c:ser>
          <c:idx val="2"/>
          <c:order val="2"/>
          <c:tx>
            <c:strRef>
              <c:f>'Memory - Input Ratio'!$D$1</c:f>
              <c:strCache>
                <c:ptCount val="1"/>
                <c:pt idx="0">
                  <c:v>CPT+</c:v>
                </c:pt>
              </c:strCache>
            </c:strRef>
          </c:tx>
          <c:spPr>
            <a:solidFill>
              <a:schemeClr val="accent3"/>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Ratio'!$D$2:$D$8</c:f>
              <c:numCache>
                <c:formatCode>0.00</c:formatCode>
                <c:ptCount val="7"/>
                <c:pt idx="0">
                  <c:v>9.0079397685324665</c:v>
                </c:pt>
                <c:pt idx="1">
                  <c:v>0.53583200256635322</c:v>
                </c:pt>
                <c:pt idx="2">
                  <c:v>3.1878860330743177</c:v>
                </c:pt>
                <c:pt idx="3">
                  <c:v>11.10295624373928</c:v>
                </c:pt>
                <c:pt idx="4">
                  <c:v>3.3845112458078219</c:v>
                </c:pt>
                <c:pt idx="5">
                  <c:v>81.491693728272466</c:v>
                </c:pt>
                <c:pt idx="6">
                  <c:v>4.8813491187549687</c:v>
                </c:pt>
              </c:numCache>
            </c:numRef>
          </c:val>
          <c:extLst>
            <c:ext xmlns:c16="http://schemas.microsoft.com/office/drawing/2014/chart" uri="{C3380CC4-5D6E-409C-BE32-E72D297353CC}">
              <c16:uniqueId val="{00000002-7ABB-0142-A6F7-74977A476B4B}"/>
            </c:ext>
          </c:extLst>
        </c:ser>
        <c:ser>
          <c:idx val="3"/>
          <c:order val="3"/>
          <c:tx>
            <c:strRef>
              <c:f>'Memory - Input Ratio'!$E$1</c:f>
              <c:strCache>
                <c:ptCount val="1"/>
                <c:pt idx="0">
                  <c:v>CPT</c:v>
                </c:pt>
              </c:strCache>
            </c:strRef>
          </c:tx>
          <c:spPr>
            <a:solidFill>
              <a:schemeClr val="accent4"/>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Ratio'!$E$2:$E$8</c:f>
              <c:numCache>
                <c:formatCode>0.00</c:formatCode>
                <c:ptCount val="7"/>
                <c:pt idx="0">
                  <c:v>15.581301221245349</c:v>
                </c:pt>
                <c:pt idx="1">
                  <c:v>10.857648473055054</c:v>
                </c:pt>
                <c:pt idx="2">
                  <c:v>5.4194062562263401</c:v>
                </c:pt>
                <c:pt idx="3">
                  <c:v>12.735743926642115</c:v>
                </c:pt>
                <c:pt idx="4">
                  <c:v>6.46133965108766</c:v>
                </c:pt>
                <c:pt idx="5">
                  <c:v>86.42614280894125</c:v>
                </c:pt>
                <c:pt idx="6">
                  <c:v>6.6400704924240381</c:v>
                </c:pt>
              </c:numCache>
            </c:numRef>
          </c:val>
          <c:extLst>
            <c:ext xmlns:c16="http://schemas.microsoft.com/office/drawing/2014/chart" uri="{C3380CC4-5D6E-409C-BE32-E72D297353CC}">
              <c16:uniqueId val="{00000003-7ABB-0142-A6F7-74977A476B4B}"/>
            </c:ext>
          </c:extLst>
        </c:ser>
        <c:ser>
          <c:idx val="4"/>
          <c:order val="4"/>
          <c:tx>
            <c:strRef>
              <c:f>'Memory - Input Ratio'!$F$1</c:f>
              <c:strCache>
                <c:ptCount val="1"/>
                <c:pt idx="0">
                  <c:v>subSeq</c:v>
                </c:pt>
              </c:strCache>
            </c:strRef>
          </c:tx>
          <c:spPr>
            <a:solidFill>
              <a:schemeClr val="accent5"/>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Ratio'!$F$2:$F$8</c:f>
              <c:numCache>
                <c:formatCode>0.00</c:formatCode>
                <c:ptCount val="7"/>
                <c:pt idx="0">
                  <c:v>2.1370217194818002</c:v>
                </c:pt>
                <c:pt idx="1">
                  <c:v>1.7346856040977048</c:v>
                </c:pt>
                <c:pt idx="2">
                  <c:v>2.1401044032675829</c:v>
                </c:pt>
                <c:pt idx="3">
                  <c:v>1.9000489019911029</c:v>
                </c:pt>
                <c:pt idx="4">
                  <c:v>2.1825420756284428</c:v>
                </c:pt>
                <c:pt idx="5">
                  <c:v>1.6691954700373188</c:v>
                </c:pt>
                <c:pt idx="6">
                  <c:v>1.6006410359945658</c:v>
                </c:pt>
              </c:numCache>
            </c:numRef>
          </c:val>
          <c:extLst>
            <c:ext xmlns:c16="http://schemas.microsoft.com/office/drawing/2014/chart" uri="{C3380CC4-5D6E-409C-BE32-E72D297353CC}">
              <c16:uniqueId val="{00000004-7ABB-0142-A6F7-74977A476B4B}"/>
            </c:ext>
          </c:extLst>
        </c:ser>
        <c:ser>
          <c:idx val="5"/>
          <c:order val="5"/>
          <c:tx>
            <c:strRef>
              <c:f>'Memory - Input Ratio'!$G$1</c:f>
              <c:strCache>
                <c:ptCount val="1"/>
                <c:pt idx="0">
                  <c:v>Mark1</c:v>
                </c:pt>
              </c:strCache>
            </c:strRef>
          </c:tx>
          <c:spPr>
            <a:solidFill>
              <a:schemeClr val="accent6"/>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Ratio'!$G$2:$G$8</c:f>
              <c:numCache>
                <c:formatCode>0.00</c:formatCode>
                <c:ptCount val="7"/>
                <c:pt idx="0">
                  <c:v>1.6311674715991225</c:v>
                </c:pt>
                <c:pt idx="1">
                  <c:v>1.6921010607358524</c:v>
                </c:pt>
                <c:pt idx="2">
                  <c:v>6.3757720661486356E-2</c:v>
                </c:pt>
                <c:pt idx="3">
                  <c:v>1.6980991902189488</c:v>
                </c:pt>
                <c:pt idx="4">
                  <c:v>0.24614627242238704</c:v>
                </c:pt>
                <c:pt idx="5">
                  <c:v>21.170903646433697</c:v>
                </c:pt>
                <c:pt idx="6">
                  <c:v>1.1485527338246986</c:v>
                </c:pt>
              </c:numCache>
            </c:numRef>
          </c:val>
          <c:extLst>
            <c:ext xmlns:c16="http://schemas.microsoft.com/office/drawing/2014/chart" uri="{C3380CC4-5D6E-409C-BE32-E72D297353CC}">
              <c16:uniqueId val="{00000005-7ABB-0142-A6F7-74977A476B4B}"/>
            </c:ext>
          </c:extLst>
        </c:ser>
        <c:ser>
          <c:idx val="6"/>
          <c:order val="6"/>
          <c:tx>
            <c:strRef>
              <c:f>'Memory - Input Ratio'!$H$1</c:f>
              <c:strCache>
                <c:ptCount val="1"/>
                <c:pt idx="0">
                  <c:v>AKOM</c:v>
                </c:pt>
              </c:strCache>
            </c:strRef>
          </c:tx>
          <c:spPr>
            <a:solidFill>
              <a:schemeClr val="accent1">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Ratio'!$H$2:$H$8</c:f>
              <c:numCache>
                <c:formatCode>0.00</c:formatCode>
                <c:ptCount val="7"/>
                <c:pt idx="0">
                  <c:v>26.04998797926957</c:v>
                </c:pt>
                <c:pt idx="1">
                  <c:v>38.072273866556685</c:v>
                </c:pt>
                <c:pt idx="2">
                  <c:v>13.707909942219565</c:v>
                </c:pt>
                <c:pt idx="3">
                  <c:v>20.834370833840179</c:v>
                </c:pt>
                <c:pt idx="4">
                  <c:v>51.69071720870128</c:v>
                </c:pt>
                <c:pt idx="5">
                  <c:v>30.616383734842579</c:v>
                </c:pt>
                <c:pt idx="6">
                  <c:v>23.401761951678232</c:v>
                </c:pt>
              </c:numCache>
            </c:numRef>
          </c:val>
          <c:extLst>
            <c:ext xmlns:c16="http://schemas.microsoft.com/office/drawing/2014/chart" uri="{C3380CC4-5D6E-409C-BE32-E72D297353CC}">
              <c16:uniqueId val="{00000006-7ABB-0142-A6F7-74977A476B4B}"/>
            </c:ext>
          </c:extLst>
        </c:ser>
        <c:ser>
          <c:idx val="7"/>
          <c:order val="7"/>
          <c:tx>
            <c:strRef>
              <c:f>'Memory - Input Ratio'!$I$1</c:f>
              <c:strCache>
                <c:ptCount val="1"/>
                <c:pt idx="0">
                  <c:v>LZ78</c:v>
                </c:pt>
              </c:strCache>
            </c:strRef>
          </c:tx>
          <c:spPr>
            <a:solidFill>
              <a:schemeClr val="accent2">
                <a:lumMod val="60000"/>
              </a:schemeClr>
            </a:solidFill>
            <a:ln>
              <a:noFill/>
            </a:ln>
            <a:effectLst/>
          </c:spPr>
          <c:invertIfNegative val="0"/>
          <c:cat>
            <c:strRef>
              <c:f>'Memory - Input Ratio'!$A$2:$A$8</c:f>
              <c:strCache>
                <c:ptCount val="7"/>
                <c:pt idx="0">
                  <c:v>BMS</c:v>
                </c:pt>
                <c:pt idx="1">
                  <c:v>SIGN</c:v>
                </c:pt>
                <c:pt idx="2">
                  <c:v>MSNBC</c:v>
                </c:pt>
                <c:pt idx="3">
                  <c:v>BIBLE_WORD</c:v>
                </c:pt>
                <c:pt idx="4">
                  <c:v>BIBLE_CHAR</c:v>
                </c:pt>
                <c:pt idx="5">
                  <c:v>KOSARAK</c:v>
                </c:pt>
                <c:pt idx="6">
                  <c:v>FIFA</c:v>
                </c:pt>
              </c:strCache>
            </c:strRef>
          </c:cat>
          <c:val>
            <c:numRef>
              <c:f>'Memory - Input Ratio'!$I$2:$I$8</c:f>
              <c:numCache>
                <c:formatCode>0.00</c:formatCode>
                <c:ptCount val="7"/>
                <c:pt idx="0">
                  <c:v>5.5995301263850479</c:v>
                </c:pt>
                <c:pt idx="1">
                  <c:v>5.0763031822075568</c:v>
                </c:pt>
                <c:pt idx="2">
                  <c:v>4.1442518429966126</c:v>
                </c:pt>
                <c:pt idx="3">
                  <c:v>3.3961983804378977</c:v>
                </c:pt>
                <c:pt idx="4">
                  <c:v>42.767914833389746</c:v>
                </c:pt>
                <c:pt idx="5">
                  <c:v>4.8611651834311216</c:v>
                </c:pt>
                <c:pt idx="6">
                  <c:v>3.5892272932021827</c:v>
                </c:pt>
              </c:numCache>
            </c:numRef>
          </c:val>
          <c:extLst>
            <c:ext xmlns:c16="http://schemas.microsoft.com/office/drawing/2014/chart" uri="{C3380CC4-5D6E-409C-BE32-E72D297353CC}">
              <c16:uniqueId val="{00000007-7ABB-0142-A6F7-74977A476B4B}"/>
            </c:ext>
          </c:extLst>
        </c:ser>
        <c:dLbls>
          <c:showLegendKey val="0"/>
          <c:showVal val="0"/>
          <c:showCatName val="0"/>
          <c:showSerName val="0"/>
          <c:showPercent val="0"/>
          <c:showBubbleSize val="0"/>
        </c:dLbls>
        <c:gapWidth val="219"/>
        <c:overlap val="-27"/>
        <c:axId val="1432792752"/>
        <c:axId val="1932221728"/>
      </c:barChart>
      <c:catAx>
        <c:axId val="143279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932221728"/>
        <c:crossesAt val="1.0000000000000002E-2"/>
        <c:auto val="1"/>
        <c:lblAlgn val="ctr"/>
        <c:lblOffset val="100"/>
        <c:noMultiLvlLbl val="0"/>
      </c:catAx>
      <c:valAx>
        <c:axId val="193222172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2792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CPT+'!$B$3:$G$3</c:f>
              <c:numCache>
                <c:formatCode>0</c:formatCode>
                <c:ptCount val="6"/>
                <c:pt idx="0">
                  <c:v>2.2850000000000001</c:v>
                </c:pt>
                <c:pt idx="1">
                  <c:v>1.046</c:v>
                </c:pt>
                <c:pt idx="2">
                  <c:v>0.73699999999999999</c:v>
                </c:pt>
                <c:pt idx="3">
                  <c:v>0.69599999999999995</c:v>
                </c:pt>
                <c:pt idx="4">
                  <c:v>0.59099999999999997</c:v>
                </c:pt>
                <c:pt idx="5">
                  <c:v>0.64100000000000001</c:v>
                </c:pt>
              </c:numCache>
            </c:numRef>
          </c:val>
          <c:smooth val="0"/>
          <c:extLst>
            <c:ext xmlns:c16="http://schemas.microsoft.com/office/drawing/2014/chart" uri="{C3380CC4-5D6E-409C-BE32-E72D297353CC}">
              <c16:uniqueId val="{00000000-E194-9440-AAC7-F0122AAB2009}"/>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subSeq'!$B$3:$G$3</c:f>
              <c:numCache>
                <c:formatCode>0</c:formatCode>
                <c:ptCount val="6"/>
                <c:pt idx="0">
                  <c:v>0.47705999999999998</c:v>
                </c:pt>
                <c:pt idx="1">
                  <c:v>0.70109100000000002</c:v>
                </c:pt>
                <c:pt idx="2">
                  <c:v>0.83188799999999996</c:v>
                </c:pt>
                <c:pt idx="3">
                  <c:v>0.761154</c:v>
                </c:pt>
                <c:pt idx="4">
                  <c:v>1.0216700000000001</c:v>
                </c:pt>
                <c:pt idx="5">
                  <c:v>0.97730600000000001</c:v>
                </c:pt>
              </c:numCache>
            </c:numRef>
          </c:val>
          <c:smooth val="0"/>
          <c:extLst>
            <c:ext xmlns:c16="http://schemas.microsoft.com/office/drawing/2014/chart" uri="{C3380CC4-5D6E-409C-BE32-E72D297353CC}">
              <c16:uniqueId val="{00000001-E194-9440-AAC7-F0122AAB2009}"/>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Alphabet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CPT+'!$B$4:$G$4</c:f>
              <c:numCache>
                <c:formatCode>0</c:formatCode>
                <c:ptCount val="6"/>
                <c:pt idx="0">
                  <c:v>44.527999999999999</c:v>
                </c:pt>
                <c:pt idx="1">
                  <c:v>75.564999999999998</c:v>
                </c:pt>
                <c:pt idx="2">
                  <c:v>103.515</c:v>
                </c:pt>
                <c:pt idx="3">
                  <c:v>130.916</c:v>
                </c:pt>
                <c:pt idx="4">
                  <c:v>152.86799999999999</c:v>
                </c:pt>
                <c:pt idx="5">
                  <c:v>174.76599999999999</c:v>
                </c:pt>
              </c:numCache>
            </c:numRef>
          </c:val>
          <c:smooth val="0"/>
          <c:extLst>
            <c:ext xmlns:c16="http://schemas.microsoft.com/office/drawing/2014/chart" uri="{C3380CC4-5D6E-409C-BE32-E72D297353CC}">
              <c16:uniqueId val="{00000000-159E-244C-82CA-FAD3DB23ADB8}"/>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Notes'!$D$27:$D$32</c:f>
              <c:numCache>
                <c:formatCode>General</c:formatCode>
                <c:ptCount val="6"/>
                <c:pt idx="0">
                  <c:v>475</c:v>
                </c:pt>
                <c:pt idx="1">
                  <c:v>912</c:v>
                </c:pt>
                <c:pt idx="2">
                  <c:v>1307</c:v>
                </c:pt>
                <c:pt idx="3">
                  <c:v>1695</c:v>
                </c:pt>
                <c:pt idx="4">
                  <c:v>2005</c:v>
                </c:pt>
                <c:pt idx="5">
                  <c:v>2313</c:v>
                </c:pt>
              </c:numCache>
            </c:numRef>
          </c:cat>
          <c:val>
            <c:numRef>
              <c:f>'Scalability subSeq'!$B$4:$G$4</c:f>
              <c:numCache>
                <c:formatCode>0</c:formatCode>
                <c:ptCount val="6"/>
                <c:pt idx="0">
                  <c:v>6.4744400000000004</c:v>
                </c:pt>
                <c:pt idx="1">
                  <c:v>7.2308899999999996</c:v>
                </c:pt>
                <c:pt idx="2">
                  <c:v>7.9577400000000003</c:v>
                </c:pt>
                <c:pt idx="3">
                  <c:v>7.9333999999999998</c:v>
                </c:pt>
                <c:pt idx="4">
                  <c:v>7.9303600000000003</c:v>
                </c:pt>
                <c:pt idx="5">
                  <c:v>8.70336</c:v>
                </c:pt>
              </c:numCache>
            </c:numRef>
          </c:val>
          <c:smooth val="0"/>
          <c:extLst>
            <c:ext xmlns:c16="http://schemas.microsoft.com/office/drawing/2014/chart" uri="{C3380CC4-5D6E-409C-BE32-E72D297353CC}">
              <c16:uniqueId val="{00000001-159E-244C-82CA-FAD3DB23ADB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Alphabet 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Length</a:t>
            </a:r>
            <a:r>
              <a:rPr lang="en-US"/>
              <a: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3</c:v>
                </c:pt>
                <c:pt idx="1">
                  <c:v>6</c:v>
                </c:pt>
                <c:pt idx="2">
                  <c:v>12</c:v>
                </c:pt>
                <c:pt idx="3">
                  <c:v>25</c:v>
                </c:pt>
              </c:numCache>
            </c:numRef>
          </c:cat>
          <c:val>
            <c:numRef>
              <c:f>'Scalability CPT+'!$B$8:$E$8</c:f>
              <c:numCache>
                <c:formatCode>0</c:formatCode>
                <c:ptCount val="4"/>
                <c:pt idx="0">
                  <c:v>1882.4839999999999</c:v>
                </c:pt>
                <c:pt idx="1">
                  <c:v>4421.4040000000005</c:v>
                </c:pt>
                <c:pt idx="2">
                  <c:v>3179.241</c:v>
                </c:pt>
                <c:pt idx="3">
                  <c:v>1616.71</c:v>
                </c:pt>
              </c:numCache>
            </c:numRef>
          </c:val>
          <c:smooth val="0"/>
          <c:extLst>
            <c:ext xmlns:c16="http://schemas.microsoft.com/office/drawing/2014/chart" uri="{C3380CC4-5D6E-409C-BE32-E72D297353CC}">
              <c16:uniqueId val="{00000000-EA35-9C41-BB88-F6BD703211A8}"/>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3</c:v>
                </c:pt>
                <c:pt idx="1">
                  <c:v>6</c:v>
                </c:pt>
                <c:pt idx="2">
                  <c:v>12</c:v>
                </c:pt>
                <c:pt idx="3">
                  <c:v>25</c:v>
                </c:pt>
              </c:numCache>
            </c:numRef>
          </c:cat>
          <c:val>
            <c:numRef>
              <c:f>'Scalability subSeq'!$B$8:$E$8</c:f>
              <c:numCache>
                <c:formatCode>0.0</c:formatCode>
                <c:ptCount val="4"/>
                <c:pt idx="0">
                  <c:v>4.3745700000000003</c:v>
                </c:pt>
                <c:pt idx="1">
                  <c:v>4.2238699999999998</c:v>
                </c:pt>
                <c:pt idx="2">
                  <c:v>4.1141300000000003</c:v>
                </c:pt>
                <c:pt idx="3">
                  <c:v>4.2885</c:v>
                </c:pt>
              </c:numCache>
            </c:numRef>
          </c:val>
          <c:smooth val="0"/>
          <c:extLst>
            <c:ext xmlns:c16="http://schemas.microsoft.com/office/drawing/2014/chart" uri="{C3380CC4-5D6E-409C-BE32-E72D297353CC}">
              <c16:uniqueId val="{00000001-EA35-9C41-BB88-F6BD703211A8}"/>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 per sequence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a:t>
            </a:r>
            <a:r>
              <a:rPr lang="en-US" baseline="0"/>
              <a:t> </a:t>
            </a:r>
            <a:r>
              <a:rPr lang="en-US"/>
              <a:t>Seq.</a:t>
            </a:r>
            <a:r>
              <a:rPr lang="en-US" baseline="0"/>
              <a:t> Length</a:t>
            </a:r>
            <a:r>
              <a:rPr lang="en-US"/>
              <a: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3</c:v>
                </c:pt>
                <c:pt idx="1">
                  <c:v>6</c:v>
                </c:pt>
                <c:pt idx="2">
                  <c:v>12</c:v>
                </c:pt>
                <c:pt idx="3">
                  <c:v>25</c:v>
                </c:pt>
              </c:numCache>
            </c:numRef>
          </c:cat>
          <c:val>
            <c:numRef>
              <c:f>'Scalability CPT+'!$B$9:$E$9</c:f>
              <c:numCache>
                <c:formatCode>0</c:formatCode>
                <c:ptCount val="4"/>
                <c:pt idx="0">
                  <c:v>1.4510000000000001</c:v>
                </c:pt>
                <c:pt idx="1">
                  <c:v>1.3879999999999999</c:v>
                </c:pt>
                <c:pt idx="2">
                  <c:v>0.78500000000000003</c:v>
                </c:pt>
                <c:pt idx="3">
                  <c:v>0.96599999999999997</c:v>
                </c:pt>
              </c:numCache>
            </c:numRef>
          </c:val>
          <c:smooth val="0"/>
          <c:extLst>
            <c:ext xmlns:c16="http://schemas.microsoft.com/office/drawing/2014/chart" uri="{C3380CC4-5D6E-409C-BE32-E72D297353CC}">
              <c16:uniqueId val="{00000000-FA38-E442-92BE-9F02EA6A48F3}"/>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3</c:v>
                </c:pt>
                <c:pt idx="1">
                  <c:v>6</c:v>
                </c:pt>
                <c:pt idx="2">
                  <c:v>12</c:v>
                </c:pt>
                <c:pt idx="3">
                  <c:v>25</c:v>
                </c:pt>
              </c:numCache>
            </c:numRef>
          </c:cat>
          <c:val>
            <c:numRef>
              <c:f>'Scalability subSeq'!$B$9:$E$9</c:f>
              <c:numCache>
                <c:formatCode>0.0</c:formatCode>
                <c:ptCount val="4"/>
                <c:pt idx="0">
                  <c:v>7.2503999999999999E-2</c:v>
                </c:pt>
                <c:pt idx="1">
                  <c:v>0.36714999999999998</c:v>
                </c:pt>
                <c:pt idx="2">
                  <c:v>0.73525399999999996</c:v>
                </c:pt>
                <c:pt idx="3">
                  <c:v>1.0930200000000001</c:v>
                </c:pt>
              </c:numCache>
            </c:numRef>
          </c:val>
          <c:smooth val="0"/>
          <c:extLst>
            <c:ext xmlns:c16="http://schemas.microsoft.com/office/drawing/2014/chart" uri="{C3380CC4-5D6E-409C-BE32-E72D297353CC}">
              <c16:uniqueId val="{00000001-FA38-E442-92BE-9F02EA6A48F3}"/>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a:t>
            </a:r>
            <a:r>
              <a:rPr lang="en-US" baseline="0"/>
              <a:t> </a:t>
            </a:r>
            <a:r>
              <a:rPr lang="en-US"/>
              <a:t>Seq.</a:t>
            </a:r>
            <a:r>
              <a:rPr lang="en-US" baseline="0"/>
              <a:t> Length</a:t>
            </a:r>
            <a:r>
              <a:rPr lang="en-US"/>
              <a: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Notes'!$C$34:$C$37</c:f>
              <c:numCache>
                <c:formatCode>General</c:formatCode>
                <c:ptCount val="4"/>
                <c:pt idx="0">
                  <c:v>3</c:v>
                </c:pt>
                <c:pt idx="1">
                  <c:v>6</c:v>
                </c:pt>
                <c:pt idx="2">
                  <c:v>12</c:v>
                </c:pt>
                <c:pt idx="3">
                  <c:v>25</c:v>
                </c:pt>
              </c:numCache>
            </c:numRef>
          </c:cat>
          <c:val>
            <c:numRef>
              <c:f>'Scalability CPT+'!$B$10:$E$10</c:f>
              <c:numCache>
                <c:formatCode>0</c:formatCode>
                <c:ptCount val="4"/>
                <c:pt idx="0">
                  <c:v>110.43899999999999</c:v>
                </c:pt>
                <c:pt idx="1">
                  <c:v>75.563999999999993</c:v>
                </c:pt>
                <c:pt idx="2">
                  <c:v>40.835000000000001</c:v>
                </c:pt>
                <c:pt idx="3">
                  <c:v>20.472999999999999</c:v>
                </c:pt>
              </c:numCache>
            </c:numRef>
          </c:val>
          <c:smooth val="0"/>
          <c:extLst>
            <c:ext xmlns:c16="http://schemas.microsoft.com/office/drawing/2014/chart" uri="{C3380CC4-5D6E-409C-BE32-E72D297353CC}">
              <c16:uniqueId val="{00000000-0C61-5D4E-A904-136707EFD904}"/>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Notes'!$C$34:$C$37</c:f>
              <c:numCache>
                <c:formatCode>General</c:formatCode>
                <c:ptCount val="4"/>
                <c:pt idx="0">
                  <c:v>3</c:v>
                </c:pt>
                <c:pt idx="1">
                  <c:v>6</c:v>
                </c:pt>
                <c:pt idx="2">
                  <c:v>12</c:v>
                </c:pt>
                <c:pt idx="3">
                  <c:v>25</c:v>
                </c:pt>
              </c:numCache>
            </c:numRef>
          </c:cat>
          <c:val>
            <c:numRef>
              <c:f>'Scalability subSeq'!$B$10:$E$10</c:f>
              <c:numCache>
                <c:formatCode>0.0</c:formatCode>
                <c:ptCount val="4"/>
                <c:pt idx="0">
                  <c:v>6.6927099999999999</c:v>
                </c:pt>
                <c:pt idx="1">
                  <c:v>7.2179900000000004</c:v>
                </c:pt>
                <c:pt idx="2">
                  <c:v>7.07735</c:v>
                </c:pt>
                <c:pt idx="3">
                  <c:v>6.96333</c:v>
                </c:pt>
              </c:numCache>
            </c:numRef>
          </c:val>
          <c:smooth val="0"/>
          <c:extLst>
            <c:ext xmlns:c16="http://schemas.microsoft.com/office/drawing/2014/chart" uri="{C3380CC4-5D6E-409C-BE32-E72D297353CC}">
              <c16:uniqueId val="{00000001-0C61-5D4E-A904-136707EFD904}"/>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Items</a:t>
                </a:r>
                <a:r>
                  <a:rPr lang="en-US" baseline="0"/>
                  <a:t> per sequence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MB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Train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CPT+'!$B$13:$F$13</c:f>
              <c:numCache>
                <c:formatCode>0</c:formatCode>
                <c:ptCount val="5"/>
                <c:pt idx="0">
                  <c:v>41.591999999999999</c:v>
                </c:pt>
                <c:pt idx="1">
                  <c:v>265.18200000000002</c:v>
                </c:pt>
                <c:pt idx="2">
                  <c:v>1355.3979999999999</c:v>
                </c:pt>
                <c:pt idx="3">
                  <c:v>5013.1270000000004</c:v>
                </c:pt>
                <c:pt idx="4">
                  <c:v>19782.670999999998</c:v>
                </c:pt>
              </c:numCache>
            </c:numRef>
          </c:val>
          <c:smooth val="0"/>
          <c:extLst>
            <c:ext xmlns:c16="http://schemas.microsoft.com/office/drawing/2014/chart" uri="{C3380CC4-5D6E-409C-BE32-E72D297353CC}">
              <c16:uniqueId val="{00000000-E020-B241-A22B-5216AB4EF8B7}"/>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subSeq'!$B$13:$F$13</c:f>
              <c:numCache>
                <c:formatCode>0</c:formatCode>
                <c:ptCount val="5"/>
                <c:pt idx="0">
                  <c:v>0.83922300000000005</c:v>
                </c:pt>
                <c:pt idx="1">
                  <c:v>1.56646</c:v>
                </c:pt>
                <c:pt idx="2">
                  <c:v>2.9251100000000001</c:v>
                </c:pt>
                <c:pt idx="3">
                  <c:v>5.9265600000000003</c:v>
                </c:pt>
                <c:pt idx="4">
                  <c:v>12.366899999999999</c:v>
                </c:pt>
              </c:numCache>
            </c:numRef>
          </c:val>
          <c:smooth val="0"/>
          <c:extLst>
            <c:ext xmlns:c16="http://schemas.microsoft.com/office/drawing/2014/chart" uri="{C3380CC4-5D6E-409C-BE32-E72D297353CC}">
              <c16:uniqueId val="{00000001-E020-B241-A22B-5216AB4EF8B7}"/>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Test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CPT+'!$B$14:$F$14</c:f>
              <c:numCache>
                <c:formatCode>0</c:formatCode>
                <c:ptCount val="5"/>
                <c:pt idx="0">
                  <c:v>5.44</c:v>
                </c:pt>
                <c:pt idx="1">
                  <c:v>5.4720000000000004</c:v>
                </c:pt>
                <c:pt idx="2">
                  <c:v>16.512</c:v>
                </c:pt>
                <c:pt idx="3">
                  <c:v>30.238</c:v>
                </c:pt>
                <c:pt idx="4">
                  <c:v>98.623999999999995</c:v>
                </c:pt>
              </c:numCache>
            </c:numRef>
          </c:val>
          <c:smooth val="0"/>
          <c:extLst>
            <c:ext xmlns:c16="http://schemas.microsoft.com/office/drawing/2014/chart" uri="{C3380CC4-5D6E-409C-BE32-E72D297353CC}">
              <c16:uniqueId val="{00000000-B399-B94F-A00E-1C2A401923EB}"/>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subSeq'!$B$14:$F$14</c:f>
              <c:numCache>
                <c:formatCode>0</c:formatCode>
                <c:ptCount val="5"/>
                <c:pt idx="0">
                  <c:v>2.7061199999999999</c:v>
                </c:pt>
                <c:pt idx="1">
                  <c:v>3.7662900000000001</c:v>
                </c:pt>
                <c:pt idx="2">
                  <c:v>6.4118700000000004</c:v>
                </c:pt>
                <c:pt idx="3">
                  <c:v>9.7641500000000008</c:v>
                </c:pt>
                <c:pt idx="4">
                  <c:v>14.345499999999999</c:v>
                </c:pt>
              </c:numCache>
            </c:numRef>
          </c:val>
          <c:smooth val="0"/>
          <c:extLst>
            <c:ext xmlns:c16="http://schemas.microsoft.com/office/drawing/2014/chart" uri="{C3380CC4-5D6E-409C-BE32-E72D297353CC}">
              <c16:uniqueId val="{00000001-B399-B94F-A00E-1C2A401923EB}"/>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Variable input Seq.</a:t>
            </a:r>
            <a:r>
              <a:rPr lang="en-US" baseline="0"/>
              <a:t> number</a:t>
            </a:r>
            <a:r>
              <a:rPr lang="en-US"/>
              <a:t> - Memory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autoTitleDeleted val="0"/>
    <c:plotArea>
      <c:layout/>
      <c:lineChart>
        <c:grouping val="standard"/>
        <c:varyColors val="0"/>
        <c:ser>
          <c:idx val="0"/>
          <c:order val="0"/>
          <c:tx>
            <c:v>CPT+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CPT+'!$B$15:$F$15</c:f>
              <c:numCache>
                <c:formatCode>0</c:formatCode>
                <c:ptCount val="5"/>
                <c:pt idx="0">
                  <c:v>6.7569999999999997</c:v>
                </c:pt>
                <c:pt idx="1">
                  <c:v>13.551</c:v>
                </c:pt>
                <c:pt idx="2">
                  <c:v>27.187999999999999</c:v>
                </c:pt>
                <c:pt idx="3">
                  <c:v>54.642000000000003</c:v>
                </c:pt>
                <c:pt idx="4">
                  <c:v>109.44799999999999</c:v>
                </c:pt>
              </c:numCache>
            </c:numRef>
          </c:val>
          <c:smooth val="0"/>
          <c:extLst>
            <c:ext xmlns:c16="http://schemas.microsoft.com/office/drawing/2014/chart" uri="{C3380CC4-5D6E-409C-BE32-E72D297353CC}">
              <c16:uniqueId val="{00000000-C477-4E4E-9B75-8C2609729AE6}"/>
            </c:ext>
          </c:extLst>
        </c:ser>
        <c:ser>
          <c:idx val="1"/>
          <c:order val="1"/>
          <c:tx>
            <c:v>subSeq</c:v>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'Datasets Attributes, Notes'!$E$39:$E$43</c:f>
              <c:numCache>
                <c:formatCode>General</c:formatCode>
                <c:ptCount val="5"/>
                <c:pt idx="0">
                  <c:v>50000</c:v>
                </c:pt>
                <c:pt idx="1">
                  <c:v>100000</c:v>
                </c:pt>
                <c:pt idx="2">
                  <c:v>200000</c:v>
                </c:pt>
                <c:pt idx="3">
                  <c:v>400000</c:v>
                </c:pt>
                <c:pt idx="4">
                  <c:v>800000</c:v>
                </c:pt>
              </c:numCache>
            </c:numRef>
          </c:cat>
          <c:val>
            <c:numRef>
              <c:f>'Scalability subSeq'!$B$15:$F$15</c:f>
              <c:numCache>
                <c:formatCode>0</c:formatCode>
                <c:ptCount val="5"/>
                <c:pt idx="0">
                  <c:v>1.2015</c:v>
                </c:pt>
                <c:pt idx="1">
                  <c:v>2.37825</c:v>
                </c:pt>
                <c:pt idx="2">
                  <c:v>4.7284499999999996</c:v>
                </c:pt>
                <c:pt idx="3">
                  <c:v>9.4307200000000009</c:v>
                </c:pt>
                <c:pt idx="4">
                  <c:v>18.892600000000002</c:v>
                </c:pt>
              </c:numCache>
            </c:numRef>
          </c:val>
          <c:smooth val="0"/>
          <c:extLst>
            <c:ext xmlns:c16="http://schemas.microsoft.com/office/drawing/2014/chart" uri="{C3380CC4-5D6E-409C-BE32-E72D297353CC}">
              <c16:uniqueId val="{00000001-C477-4E4E-9B75-8C2609729AE6}"/>
            </c:ext>
          </c:extLst>
        </c:ser>
        <c:dLbls>
          <c:showLegendKey val="0"/>
          <c:showVal val="0"/>
          <c:showCatName val="0"/>
          <c:showSerName val="0"/>
          <c:showPercent val="0"/>
          <c:showBubbleSize val="0"/>
        </c:dLbls>
        <c:marker val="1"/>
        <c:smooth val="0"/>
        <c:axId val="1384808175"/>
        <c:axId val="1435843999"/>
      </c:lineChart>
      <c:catAx>
        <c:axId val="1384808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Number of sequences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435843999"/>
        <c:crosses val="autoZero"/>
        <c:auto val="1"/>
        <c:lblAlgn val="ctr"/>
        <c:lblOffset val="100"/>
        <c:noMultiLvlLbl val="0"/>
      </c:catAx>
      <c:valAx>
        <c:axId val="14358439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r>
                  <a:rPr lang="en-US"/>
                  <a:t>Seconds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crossAx val="1384808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MU Concrete Roman" panose="02000603000000000000" pitchFamily="2" charset="0"/>
          <a:ea typeface="CMU Concrete Roman" panose="02000603000000000000" pitchFamily="2" charset="0"/>
          <a:cs typeface="CMU Concrete Roman" panose="02000603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oneCellAnchor>
    <xdr:from>
      <xdr:col>1</xdr:col>
      <xdr:colOff>98381</xdr:colOff>
      <xdr:row>55</xdr:row>
      <xdr:rowOff>116267</xdr:rowOff>
    </xdr:from>
    <xdr:ext cx="3970986" cy="3709092"/>
    <xdr:sp macro="" textlink="">
      <xdr:nvSpPr>
        <xdr:cNvPr id="2" name="TextBox 1">
          <a:extLst>
            <a:ext uri="{FF2B5EF4-FFF2-40B4-BE49-F238E27FC236}">
              <a16:creationId xmlns:a16="http://schemas.microsoft.com/office/drawing/2014/main" id="{B71CBDFE-E21B-5B45-9EE4-5574B84FEF8E}"/>
            </a:ext>
          </a:extLst>
        </xdr:cNvPr>
        <xdr:cNvSpPr txBox="1"/>
      </xdr:nvSpPr>
      <xdr:spPr>
        <a:xfrm>
          <a:off x="2209085" y="11868239"/>
          <a:ext cx="3970986" cy="37090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In CPT+</a:t>
          </a:r>
          <a:r>
            <a:rPr lang="en-US" sz="1100" baseline="0"/>
            <a:t> accuracy </a:t>
          </a:r>
          <a:r>
            <a:rPr lang="en-US" sz="1100"/>
            <a:t>we can see how the CPT+  is varied. This variation can affect the competitiveness of CPT+, as it is shown in respective table. It is relative straight forward for someone to understand that CPT+ needs to get tuned for any given training data. Failing to do so, might not result to the best possible accuracy from CPT+. In most cases the CPT+ prediction accuracy varies more or less around 15% while in one case we can observe a significant variance around 80%;</a:t>
          </a:r>
          <a:r>
            <a:rPr lang="el-GR" sz="1100" baseline="0"/>
            <a:t> </a:t>
          </a:r>
          <a:r>
            <a:rPr lang="en-US" sz="1100" baseline="0"/>
            <a:t>The reason for this significant variance is that for BIBLE dataset, CPT+ is very sensitive on the length of the training sequences. Not using a splitlength, drops the CPT+ accuracy to 2%-4%. Then different values of NoiseRatio resolve CPT+ as unable to give any predictions.</a:t>
          </a:r>
          <a:endParaRPr lang="en-US" sz="1100"/>
        </a:p>
        <a:p>
          <a:r>
            <a:rPr lang="en-US" sz="1100"/>
            <a:t>For acquiring these data, we ran CPT+ for a variety of datasets and all possible values of the parameters. For the parameters like noiseRatio, splitMethod and splitLength all possible values and combinations were used in order to produce different runs for CPT+ on each dataset. The same k-fold environment as in PAKDD paper was used. Parameter noiseRatio received values in range [0.0, 1.0] with 0.1 increments. For the minPredictionRatio we used integer values in the range of [0, 10].</a:t>
          </a:r>
        </a:p>
        <a:p>
          <a:endParaRPr lang="en-US" sz="1100"/>
        </a:p>
      </xdr:txBody>
    </xdr:sp>
    <xdr:clientData/>
  </xdr:oneCellAnchor>
  <xdr:oneCellAnchor>
    <xdr:from>
      <xdr:col>12</xdr:col>
      <xdr:colOff>697607</xdr:colOff>
      <xdr:row>57</xdr:row>
      <xdr:rowOff>62606</xdr:rowOff>
    </xdr:from>
    <xdr:ext cx="6251620" cy="2503506"/>
    <xdr:sp macro="" textlink="">
      <xdr:nvSpPr>
        <xdr:cNvPr id="3" name="TextBox 2">
          <a:extLst>
            <a:ext uri="{FF2B5EF4-FFF2-40B4-BE49-F238E27FC236}">
              <a16:creationId xmlns:a16="http://schemas.microsoft.com/office/drawing/2014/main" id="{C0B6B53E-6C8C-2942-B23F-AEF2A21946FD}"/>
            </a:ext>
          </a:extLst>
        </xdr:cNvPr>
        <xdr:cNvSpPr txBox="1"/>
      </xdr:nvSpPr>
      <xdr:spPr>
        <a:xfrm>
          <a:off x="11859297" y="12225986"/>
          <a:ext cx="6251620" cy="25035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CPT+</a:t>
          </a:r>
          <a:r>
            <a:rPr lang="en-US" sz="1100" baseline="0"/>
            <a:t> parameters:</a:t>
          </a:r>
        </a:p>
        <a:p>
          <a:r>
            <a:rPr lang="en-US" sz="1100" baseline="0"/>
            <a:t> - noiseRatio: This parameter gets values in a range of [0.0, 1.0]. Its purpose is to define what percentage of a testing query sequence should be considered as noise and thus excluded from the prediction algorithm of CPT+.</a:t>
          </a:r>
        </a:p>
        <a:p>
          <a:endParaRPr lang="en-US" sz="1100" baseline="0"/>
        </a:p>
        <a:p>
          <a:r>
            <a:rPr lang="en-US" sz="1100" baseline="0"/>
            <a:t>- minPredictionRatio: This parameter defines the number of predictions CPT+ predictor should accomplish prior to giving a confident answer for a testing query sequence. It can get values in range [0, ∞)</a:t>
          </a:r>
        </a:p>
        <a:p>
          <a:endParaRPr lang="en-US" sz="1100" baseline="0"/>
        </a:p>
        <a:p>
          <a:r>
            <a:rPr lang="en-US" sz="1100" baseline="0"/>
            <a:t>- splitMethod:  In PAKDD paper it is argued that by forcing the predictor to focus on the last items of a training sequence, accuracy is boosted. This parameter is responsible for (de)activating this optimisation.</a:t>
          </a:r>
        </a:p>
        <a:p>
          <a:endParaRPr lang="en-US" sz="1100" baseline="0"/>
        </a:p>
        <a:p>
          <a:r>
            <a:rPr lang="en-US" sz="1100" baseline="0"/>
            <a:t>- splitLength:  This parameter is tied with the splitMethod parameter. It defines the number of the last items in a training sequence that the predictor should be focused.</a:t>
          </a:r>
        </a:p>
        <a:p>
          <a:endParaRPr lang="en-US" sz="1100"/>
        </a:p>
      </xdr:txBody>
    </xdr:sp>
    <xdr:clientData/>
  </xdr:oneCellAnchor>
  <xdr:oneCellAnchor>
    <xdr:from>
      <xdr:col>6</xdr:col>
      <xdr:colOff>581339</xdr:colOff>
      <xdr:row>60</xdr:row>
      <xdr:rowOff>44720</xdr:rowOff>
    </xdr:from>
    <xdr:ext cx="4447179" cy="1125693"/>
    <xdr:sp macro="" textlink="">
      <xdr:nvSpPr>
        <xdr:cNvPr id="4" name="TextBox 3">
          <a:extLst>
            <a:ext uri="{FF2B5EF4-FFF2-40B4-BE49-F238E27FC236}">
              <a16:creationId xmlns:a16="http://schemas.microsoft.com/office/drawing/2014/main" id="{D5E84CFB-B181-5947-B37E-A0D187C55DF1}"/>
            </a:ext>
          </a:extLst>
        </xdr:cNvPr>
        <xdr:cNvSpPr txBox="1"/>
      </xdr:nvSpPr>
      <xdr:spPr>
        <a:xfrm>
          <a:off x="6806128" y="12825213"/>
          <a:ext cx="444717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subSeq</a:t>
          </a:r>
          <a:r>
            <a:rPr lang="en-US" sz="1100" baseline="0"/>
            <a:t> only uses one parameter. This parameter is</a:t>
          </a:r>
        </a:p>
        <a:p>
          <a:r>
            <a:rPr lang="en-US" sz="1100" baseline="0"/>
            <a:t>the minimum ammount of predictions that should be</a:t>
          </a:r>
        </a:p>
        <a:p>
          <a:r>
            <a:rPr lang="en-US" sz="1100" baseline="0"/>
            <a:t>performed before the predictor gives a confident result.</a:t>
          </a:r>
        </a:p>
        <a:p>
          <a:r>
            <a:rPr lang="en-US" sz="1100" baseline="0"/>
            <a:t>Experiments showed that the subSeq predictor has low sensitivity </a:t>
          </a:r>
        </a:p>
        <a:p>
          <a:r>
            <a:rPr lang="en-US" sz="1100" baseline="0"/>
            <a:t>on this parameter. A wide range of different parameter values [0-10] gives</a:t>
          </a:r>
        </a:p>
        <a:p>
          <a:r>
            <a:rPr lang="en-US" sz="1100" baseline="0"/>
            <a:t> an accuracy with small variance.</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304800</xdr:colOff>
      <xdr:row>29</xdr:row>
      <xdr:rowOff>101600</xdr:rowOff>
    </xdr:to>
    <xdr:graphicFrame macro="">
      <xdr:nvGraphicFramePr>
        <xdr:cNvPr id="2" name="Chart 1">
          <a:extLst>
            <a:ext uri="{FF2B5EF4-FFF2-40B4-BE49-F238E27FC236}">
              <a16:creationId xmlns:a16="http://schemas.microsoft.com/office/drawing/2014/main" id="{57DFE140-96C0-D247-B705-74586BF12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774700</xdr:colOff>
      <xdr:row>1</xdr:row>
      <xdr:rowOff>76200</xdr:rowOff>
    </xdr:from>
    <xdr:to>
      <xdr:col>21</xdr:col>
      <xdr:colOff>254000</xdr:colOff>
      <xdr:row>29</xdr:row>
      <xdr:rowOff>177800</xdr:rowOff>
    </xdr:to>
    <xdr:graphicFrame macro="">
      <xdr:nvGraphicFramePr>
        <xdr:cNvPr id="3" name="Chart 2">
          <a:extLst>
            <a:ext uri="{FF2B5EF4-FFF2-40B4-BE49-F238E27FC236}">
              <a16:creationId xmlns:a16="http://schemas.microsoft.com/office/drawing/2014/main" id="{9D81848F-275A-394C-BF71-E223B6448B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xdr:row>
      <xdr:rowOff>0</xdr:rowOff>
    </xdr:from>
    <xdr:to>
      <xdr:col>31</xdr:col>
      <xdr:colOff>304800</xdr:colOff>
      <xdr:row>30</xdr:row>
      <xdr:rowOff>101600</xdr:rowOff>
    </xdr:to>
    <xdr:graphicFrame macro="">
      <xdr:nvGraphicFramePr>
        <xdr:cNvPr id="4" name="Chart 3">
          <a:extLst>
            <a:ext uri="{FF2B5EF4-FFF2-40B4-BE49-F238E27FC236}">
              <a16:creationId xmlns:a16="http://schemas.microsoft.com/office/drawing/2014/main" id="{7F62EF3F-A5A7-814C-86EC-D78AC03208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36</xdr:row>
      <xdr:rowOff>0</xdr:rowOff>
    </xdr:from>
    <xdr:to>
      <xdr:col>10</xdr:col>
      <xdr:colOff>304800</xdr:colOff>
      <xdr:row>64</xdr:row>
      <xdr:rowOff>101600</xdr:rowOff>
    </xdr:to>
    <xdr:graphicFrame macro="">
      <xdr:nvGraphicFramePr>
        <xdr:cNvPr id="5" name="Chart 4">
          <a:extLst>
            <a:ext uri="{FF2B5EF4-FFF2-40B4-BE49-F238E27FC236}">
              <a16:creationId xmlns:a16="http://schemas.microsoft.com/office/drawing/2014/main" id="{17FB7669-919F-2C41-BDCD-BBF7F0C970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xdr:colOff>
      <xdr:row>36</xdr:row>
      <xdr:rowOff>0</xdr:rowOff>
    </xdr:from>
    <xdr:to>
      <xdr:col>21</xdr:col>
      <xdr:colOff>257820</xdr:colOff>
      <xdr:row>64</xdr:row>
      <xdr:rowOff>114586</xdr:rowOff>
    </xdr:to>
    <xdr:graphicFrame macro="">
      <xdr:nvGraphicFramePr>
        <xdr:cNvPr id="6" name="Chart 5">
          <a:extLst>
            <a:ext uri="{FF2B5EF4-FFF2-40B4-BE49-F238E27FC236}">
              <a16:creationId xmlns:a16="http://schemas.microsoft.com/office/drawing/2014/main" id="{13495884-6824-3C42-AF55-72D4C13867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36</xdr:row>
      <xdr:rowOff>0</xdr:rowOff>
    </xdr:from>
    <xdr:to>
      <xdr:col>32</xdr:col>
      <xdr:colOff>304800</xdr:colOff>
      <xdr:row>64</xdr:row>
      <xdr:rowOff>101600</xdr:rowOff>
    </xdr:to>
    <xdr:graphicFrame macro="">
      <xdr:nvGraphicFramePr>
        <xdr:cNvPr id="7" name="Chart 6">
          <a:extLst>
            <a:ext uri="{FF2B5EF4-FFF2-40B4-BE49-F238E27FC236}">
              <a16:creationId xmlns:a16="http://schemas.microsoft.com/office/drawing/2014/main" id="{C8AB0919-C6EE-3F4E-BBD7-1EF55BBE94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68</xdr:row>
      <xdr:rowOff>0</xdr:rowOff>
    </xdr:from>
    <xdr:to>
      <xdr:col>10</xdr:col>
      <xdr:colOff>304800</xdr:colOff>
      <xdr:row>96</xdr:row>
      <xdr:rowOff>101600</xdr:rowOff>
    </xdr:to>
    <xdr:graphicFrame macro="">
      <xdr:nvGraphicFramePr>
        <xdr:cNvPr id="8" name="Chart 7">
          <a:extLst>
            <a:ext uri="{FF2B5EF4-FFF2-40B4-BE49-F238E27FC236}">
              <a16:creationId xmlns:a16="http://schemas.microsoft.com/office/drawing/2014/main" id="{A46DC16B-169B-E545-A944-136F1678D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0</xdr:colOff>
      <xdr:row>68</xdr:row>
      <xdr:rowOff>0</xdr:rowOff>
    </xdr:from>
    <xdr:to>
      <xdr:col>21</xdr:col>
      <xdr:colOff>304801</xdr:colOff>
      <xdr:row>96</xdr:row>
      <xdr:rowOff>101600</xdr:rowOff>
    </xdr:to>
    <xdr:graphicFrame macro="">
      <xdr:nvGraphicFramePr>
        <xdr:cNvPr id="9" name="Chart 8">
          <a:extLst>
            <a:ext uri="{FF2B5EF4-FFF2-40B4-BE49-F238E27FC236}">
              <a16:creationId xmlns:a16="http://schemas.microsoft.com/office/drawing/2014/main" id="{43C000FD-0381-3546-B684-E50BE433C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68</xdr:row>
      <xdr:rowOff>0</xdr:rowOff>
    </xdr:from>
    <xdr:to>
      <xdr:col>32</xdr:col>
      <xdr:colOff>304801</xdr:colOff>
      <xdr:row>96</xdr:row>
      <xdr:rowOff>101600</xdr:rowOff>
    </xdr:to>
    <xdr:graphicFrame macro="">
      <xdr:nvGraphicFramePr>
        <xdr:cNvPr id="10" name="Chart 9">
          <a:extLst>
            <a:ext uri="{FF2B5EF4-FFF2-40B4-BE49-F238E27FC236}">
              <a16:creationId xmlns:a16="http://schemas.microsoft.com/office/drawing/2014/main" id="{AADD5044-9850-9248-B53C-20F8C8E2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0</xdr:colOff>
      <xdr:row>104</xdr:row>
      <xdr:rowOff>0</xdr:rowOff>
    </xdr:from>
    <xdr:to>
      <xdr:col>21</xdr:col>
      <xdr:colOff>304801</xdr:colOff>
      <xdr:row>132</xdr:row>
      <xdr:rowOff>101600</xdr:rowOff>
    </xdr:to>
    <xdr:graphicFrame macro="">
      <xdr:nvGraphicFramePr>
        <xdr:cNvPr id="11" name="Chart 10">
          <a:extLst>
            <a:ext uri="{FF2B5EF4-FFF2-40B4-BE49-F238E27FC236}">
              <a16:creationId xmlns:a16="http://schemas.microsoft.com/office/drawing/2014/main" id="{73F6180F-9718-E14B-A4FB-3D79602CA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60960</xdr:colOff>
      <xdr:row>12</xdr:row>
      <xdr:rowOff>198120</xdr:rowOff>
    </xdr:from>
    <xdr:to>
      <xdr:col>12</xdr:col>
      <xdr:colOff>680720</xdr:colOff>
      <xdr:row>38</xdr:row>
      <xdr:rowOff>20320</xdr:rowOff>
    </xdr:to>
    <xdr:graphicFrame macro="">
      <xdr:nvGraphicFramePr>
        <xdr:cNvPr id="4" name="Chart 3">
          <a:extLst>
            <a:ext uri="{FF2B5EF4-FFF2-40B4-BE49-F238E27FC236}">
              <a16:creationId xmlns:a16="http://schemas.microsoft.com/office/drawing/2014/main" id="{187395E4-16BF-1145-9B51-953982095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261755</xdr:colOff>
      <xdr:row>56</xdr:row>
      <xdr:rowOff>135317</xdr:rowOff>
    </xdr:from>
    <xdr:to>
      <xdr:col>12</xdr:col>
      <xdr:colOff>688497</xdr:colOff>
      <xdr:row>88</xdr:row>
      <xdr:rowOff>59117</xdr:rowOff>
    </xdr:to>
    <xdr:graphicFrame macro="">
      <xdr:nvGraphicFramePr>
        <xdr:cNvPr id="5" name="Chart 4">
          <a:extLst>
            <a:ext uri="{FF2B5EF4-FFF2-40B4-BE49-F238E27FC236}">
              <a16:creationId xmlns:a16="http://schemas.microsoft.com/office/drawing/2014/main" id="{654CC839-E75E-9D4C-96FE-36BC8CBB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368300</xdr:colOff>
      <xdr:row>2</xdr:row>
      <xdr:rowOff>0</xdr:rowOff>
    </xdr:from>
    <xdr:to>
      <xdr:col>23</xdr:col>
      <xdr:colOff>622300</xdr:colOff>
      <xdr:row>32</xdr:row>
      <xdr:rowOff>101600</xdr:rowOff>
    </xdr:to>
    <xdr:graphicFrame macro="">
      <xdr:nvGraphicFramePr>
        <xdr:cNvPr id="6" name="Chart 5">
          <a:extLst>
            <a:ext uri="{FF2B5EF4-FFF2-40B4-BE49-F238E27FC236}">
              <a16:creationId xmlns:a16="http://schemas.microsoft.com/office/drawing/2014/main" id="{172A65F2-4122-4240-89A3-C5BD91DD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479409</xdr:colOff>
      <xdr:row>40</xdr:row>
      <xdr:rowOff>117784</xdr:rowOff>
    </xdr:from>
    <xdr:ext cx="7410618" cy="3023905"/>
    <xdr:sp macro="" textlink="">
      <xdr:nvSpPr>
        <xdr:cNvPr id="2" name="TextBox 1">
          <a:extLst>
            <a:ext uri="{FF2B5EF4-FFF2-40B4-BE49-F238E27FC236}">
              <a16:creationId xmlns:a16="http://schemas.microsoft.com/office/drawing/2014/main" id="{C70F9D66-3858-7045-B542-EF45974A6CD0}"/>
            </a:ext>
          </a:extLst>
        </xdr:cNvPr>
        <xdr:cNvSpPr txBox="1"/>
      </xdr:nvSpPr>
      <xdr:spPr>
        <a:xfrm>
          <a:off x="479409" y="8245784"/>
          <a:ext cx="7410618" cy="3023905"/>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Accuracy: (how subseq Performs)</a:t>
          </a:r>
        </a:p>
        <a:p>
          <a:endParaRPr lang="en-US" sz="110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a:latin typeface="CMU Concrete Roman" panose="02000603000000000000" pitchFamily="2" charset="0"/>
              <a:ea typeface="CMU Concrete Roman" panose="02000603000000000000" pitchFamily="2" charset="0"/>
              <a:cs typeface="CMU Concrete Roman" panose="02000603000000000000" pitchFamily="2" charset="0"/>
            </a:rPr>
            <a:t>BMS:</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subSeq competes with DG while CPT+ performs higher if it is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SIGN: subSeq underperforms to CPT and CPT+ even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MSNBC: subSeq is clear winner here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BIBLE_WORD: subSeq is competitive to AKOM</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BIBLE_CHAR: subseq is clear winner</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KOSARAK: subseq competes to a finely tuned CPT+; however it can be a clear winner if CPT+ is not finely tuned</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FIFA: again subSeq performs better than CPT+ if it is not tuned.</a:t>
          </a:r>
        </a:p>
      </xdr:txBody>
    </xdr:sp>
    <xdr:clientData/>
  </xdr:oneCellAnchor>
  <xdr:oneCellAnchor>
    <xdr:from>
      <xdr:col>13</xdr:col>
      <xdr:colOff>731520</xdr:colOff>
      <xdr:row>39</xdr:row>
      <xdr:rowOff>162560</xdr:rowOff>
    </xdr:from>
    <xdr:ext cx="5943600" cy="2828467"/>
    <xdr:sp macro="" textlink="">
      <xdr:nvSpPr>
        <xdr:cNvPr id="7" name="TextBox 6">
          <a:extLst>
            <a:ext uri="{FF2B5EF4-FFF2-40B4-BE49-F238E27FC236}">
              <a16:creationId xmlns:a16="http://schemas.microsoft.com/office/drawing/2014/main" id="{FE570E90-9342-284C-99D7-B87D2E368E85}"/>
            </a:ext>
          </a:extLst>
        </xdr:cNvPr>
        <xdr:cNvSpPr txBox="1"/>
      </xdr:nvSpPr>
      <xdr:spPr>
        <a:xfrm>
          <a:off x="11430000" y="8087360"/>
          <a:ext cx="5943600" cy="2828467"/>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comparison to all other predictors, subSeq has the lowest standard deviation from the average memory - input ratio per dataset. Look at the memory-input ratio sheet.</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At the moment we haven't proved that subSeq has a memory upper bound. However, its memory usage does not spike similar to other predictors memory</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It is important to note that CPT and CPT+ have a splitLength parameter. This parameter defines the length of a training sequence to get stored</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in the CPT/+ trie. Look at Dataset Attributes sheet.</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For example if a dataset has an average sequence length, then CPT+ might keep the last 20 or so items from every sequence.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That explains why in some datasets the ratio might remain low for CPT/+.</a:t>
          </a:r>
        </a:p>
      </xdr:txBody>
    </xdr:sp>
    <xdr:clientData/>
  </xdr:oneCellAnchor>
  <xdr:oneCellAnchor>
    <xdr:from>
      <xdr:col>2</xdr:col>
      <xdr:colOff>121920</xdr:colOff>
      <xdr:row>4</xdr:row>
      <xdr:rowOff>71120</xdr:rowOff>
    </xdr:from>
    <xdr:ext cx="5632311" cy="1460400"/>
    <xdr:sp macro="" textlink="">
      <xdr:nvSpPr>
        <xdr:cNvPr id="8" name="TextBox 7">
          <a:extLst>
            <a:ext uri="{FF2B5EF4-FFF2-40B4-BE49-F238E27FC236}">
              <a16:creationId xmlns:a16="http://schemas.microsoft.com/office/drawing/2014/main" id="{B7D46D72-3E84-0942-9B40-B8B9A788E896}"/>
            </a:ext>
          </a:extLst>
        </xdr:cNvPr>
        <xdr:cNvSpPr txBox="1"/>
      </xdr:nvSpPr>
      <xdr:spPr>
        <a:xfrm>
          <a:off x="1767840" y="883920"/>
          <a:ext cx="5632311" cy="1460400"/>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CPT - CPT+: Lossless predictor as they presented in PAKDD and ADMA</a:t>
          </a:r>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 publications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MARK1: 1st order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AKOM: All-k Markov</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LZ78: based on compression LZ78 algorithm</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DG: dependency graphs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TDAG: Directed acyclic graph</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SPiCe baseline: spectral learning baseline, constracts a model through a Hankel Matrix</a:t>
          </a:r>
        </a:p>
      </xdr:txBody>
    </xdr:sp>
    <xdr:clientData/>
  </xdr:oneCellAnchor>
  <xdr:oneCellAnchor>
    <xdr:from>
      <xdr:col>15</xdr:col>
      <xdr:colOff>0</xdr:colOff>
      <xdr:row>62</xdr:row>
      <xdr:rowOff>0</xdr:rowOff>
    </xdr:from>
    <xdr:ext cx="5415280" cy="2633028"/>
    <xdr:sp macro="" textlink="">
      <xdr:nvSpPr>
        <xdr:cNvPr id="9" name="TextBox 8">
          <a:extLst>
            <a:ext uri="{FF2B5EF4-FFF2-40B4-BE49-F238E27FC236}">
              <a16:creationId xmlns:a16="http://schemas.microsoft.com/office/drawing/2014/main" id="{95191F6C-F431-0343-BCA1-19B7EE9F6149}"/>
            </a:ext>
          </a:extLst>
        </xdr:cNvPr>
        <xdr:cNvSpPr txBox="1"/>
      </xdr:nvSpPr>
      <xdr:spPr>
        <a:xfrm>
          <a:off x="12344400" y="12598400"/>
          <a:ext cx="5415280" cy="2633028"/>
        </a:xfrm>
        <a:prstGeom prst="rect">
          <a:avLst/>
        </a:prstGeom>
        <a:solidFill>
          <a:schemeClr val="accent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latin typeface="CMU Concrete Roman" panose="02000603000000000000" pitchFamily="2" charset="0"/>
              <a:ea typeface="CMU Concrete Roman" panose="02000603000000000000" pitchFamily="2" charset="0"/>
              <a:cs typeface="CMU Concrete Roman" panose="02000603000000000000" pitchFamily="2" charset="0"/>
            </a:rPr>
            <a:t>Execution Time:</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subSeq does not show a consistent performance among the various datasets. It has one of the highest st. deviations from the average execution times of the different datasets.</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This is a potential sign that subSeq is affected by the alphabet size and query size.</a:t>
          </a: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However it is important to do a test for various query lengths / alphabet size / dataset length / number of training sequences.</a:t>
          </a:r>
        </a:p>
        <a:p>
          <a:endParaRPr lang="en-US" sz="1100" baseline="0">
            <a:latin typeface="CMU Concrete Roman" panose="02000603000000000000" pitchFamily="2" charset="0"/>
            <a:ea typeface="CMU Concrete Roman" panose="02000603000000000000" pitchFamily="2" charset="0"/>
            <a:cs typeface="CMU Concrete Roman" panose="02000603000000000000" pitchFamily="2" charset="0"/>
          </a:endParaRPr>
        </a:p>
        <a:p>
          <a:r>
            <a:rPr lang="en-US" sz="1100" baseline="0">
              <a:latin typeface="CMU Concrete Roman" panose="02000603000000000000" pitchFamily="2" charset="0"/>
              <a:ea typeface="CMU Concrete Roman" panose="02000603000000000000" pitchFamily="2" charset="0"/>
              <a:cs typeface="CMU Concrete Roman" panose="02000603000000000000" pitchFamily="2" charset="0"/>
            </a:rPr>
            <a:t>Early test (not yet presented), showed that for a fixed alphabet, query length, sequence length and a varying sequence number, subSeq catches up CPT and CPT+ while at the end, it becomes faster. However no further testing has been done for other dataset attributes.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97A20-C648-D746-9C76-A8398157CF72}">
  <dimension ref="A1:N25"/>
  <sheetViews>
    <sheetView zoomScale="142" zoomScaleNormal="142" workbookViewId="0">
      <selection activeCell="G17" sqref="G17"/>
    </sheetView>
  </sheetViews>
  <sheetFormatPr baseColWidth="10" defaultRowHeight="16" x14ac:dyDescent="0.2"/>
  <cols>
    <col min="1" max="1" width="27.6640625" style="2" customWidth="1"/>
  </cols>
  <sheetData>
    <row r="1" spans="1:14" ht="34" x14ac:dyDescent="0.2">
      <c r="B1" s="1" t="s">
        <v>0</v>
      </c>
      <c r="C1" s="1" t="s">
        <v>1</v>
      </c>
      <c r="D1" s="1" t="s">
        <v>2</v>
      </c>
      <c r="E1" s="1" t="s">
        <v>25</v>
      </c>
      <c r="F1" s="1" t="s">
        <v>3</v>
      </c>
      <c r="G1" s="1" t="s">
        <v>4</v>
      </c>
      <c r="H1" s="1" t="s">
        <v>5</v>
      </c>
      <c r="I1" s="1" t="s">
        <v>6</v>
      </c>
      <c r="J1" s="1" t="s">
        <v>7</v>
      </c>
      <c r="K1" s="1" t="s">
        <v>15</v>
      </c>
    </row>
    <row r="2" spans="1:14" x14ac:dyDescent="0.2">
      <c r="A2" s="2" t="s">
        <v>8</v>
      </c>
      <c r="B2" s="3">
        <v>36.115000000000002</v>
      </c>
      <c r="C2" s="3">
        <v>6.68</v>
      </c>
      <c r="D2" s="3">
        <v>38</v>
      </c>
      <c r="E2" s="7">
        <v>30</v>
      </c>
      <c r="F2" s="3">
        <v>37</v>
      </c>
      <c r="G2" s="4">
        <v>33</v>
      </c>
      <c r="H2" s="3">
        <v>30</v>
      </c>
      <c r="I2" s="3">
        <v>30.975999999999999</v>
      </c>
      <c r="J2" s="3">
        <v>32.58</v>
      </c>
      <c r="K2" s="5">
        <v>0.19</v>
      </c>
    </row>
    <row r="3" spans="1:14" x14ac:dyDescent="0.2">
      <c r="A3" s="2" t="s">
        <v>9</v>
      </c>
      <c r="B3" s="3">
        <v>2.0550000000000002</v>
      </c>
      <c r="C3" s="3">
        <v>0</v>
      </c>
      <c r="D3" s="3">
        <v>34</v>
      </c>
      <c r="E3" s="7">
        <v>26</v>
      </c>
      <c r="F3" s="3">
        <v>34</v>
      </c>
      <c r="G3" s="4">
        <v>23</v>
      </c>
      <c r="H3" s="3">
        <v>4.1100000000000003</v>
      </c>
      <c r="I3" s="3">
        <v>7</v>
      </c>
      <c r="J3" s="3">
        <v>5.4790000000000001</v>
      </c>
      <c r="K3" s="4">
        <v>3.64</v>
      </c>
    </row>
    <row r="4" spans="1:14" x14ac:dyDescent="0.2">
      <c r="A4" s="2" t="s">
        <v>10</v>
      </c>
      <c r="B4" s="3">
        <v>55.08</v>
      </c>
      <c r="C4" s="3">
        <v>31</v>
      </c>
      <c r="D4" s="3">
        <v>59</v>
      </c>
      <c r="E4" s="7">
        <v>49</v>
      </c>
      <c r="F4" s="3">
        <v>59.12</v>
      </c>
      <c r="G4" s="4">
        <v>64</v>
      </c>
      <c r="H4" s="3">
        <v>38.06</v>
      </c>
      <c r="I4" s="3">
        <v>48</v>
      </c>
      <c r="J4" s="3">
        <v>43.3</v>
      </c>
      <c r="K4" s="4">
        <v>29.57</v>
      </c>
    </row>
    <row r="5" spans="1:14" x14ac:dyDescent="0.2">
      <c r="A5" s="2" t="s">
        <v>11</v>
      </c>
      <c r="B5" s="3">
        <v>5.6959999999999997</v>
      </c>
      <c r="C5" s="3">
        <v>23</v>
      </c>
      <c r="D5" s="3">
        <v>22</v>
      </c>
      <c r="E5" s="7">
        <v>0</v>
      </c>
      <c r="F5" s="3">
        <v>24.488</v>
      </c>
      <c r="G5" s="4">
        <v>29</v>
      </c>
      <c r="H5" s="3">
        <v>11.352</v>
      </c>
      <c r="I5" s="3">
        <v>32</v>
      </c>
      <c r="J5" s="3">
        <v>18</v>
      </c>
      <c r="K5" s="4">
        <v>2.1800000000000002</v>
      </c>
    </row>
    <row r="6" spans="1:14" x14ac:dyDescent="0.2">
      <c r="A6" s="2" t="s">
        <v>12</v>
      </c>
      <c r="B6" s="3">
        <v>3.46</v>
      </c>
      <c r="C6" s="3">
        <v>79</v>
      </c>
      <c r="D6" s="3">
        <v>80</v>
      </c>
      <c r="E6" s="7">
        <v>0.7</v>
      </c>
      <c r="F6" s="3">
        <v>80</v>
      </c>
      <c r="G6" s="4">
        <v>88</v>
      </c>
      <c r="H6" s="3">
        <v>16.12</v>
      </c>
      <c r="I6" s="3">
        <v>80.599999999999994</v>
      </c>
      <c r="J6" s="3">
        <v>65</v>
      </c>
      <c r="K6" s="4">
        <v>6.24</v>
      </c>
    </row>
    <row r="7" spans="1:14" x14ac:dyDescent="0.2">
      <c r="A7" s="2" t="s">
        <v>13</v>
      </c>
      <c r="B7" s="3">
        <v>30</v>
      </c>
      <c r="C7" s="3">
        <v>1</v>
      </c>
      <c r="D7" s="3">
        <v>37</v>
      </c>
      <c r="E7" s="7">
        <v>31</v>
      </c>
      <c r="F7" s="3">
        <v>29</v>
      </c>
      <c r="G7" s="4">
        <v>34</v>
      </c>
      <c r="H7" s="3">
        <v>23</v>
      </c>
      <c r="I7" s="3">
        <v>20</v>
      </c>
      <c r="J7" s="3">
        <v>20</v>
      </c>
      <c r="K7" s="6">
        <v>0.6</v>
      </c>
    </row>
    <row r="8" spans="1:14" x14ac:dyDescent="0.2">
      <c r="A8" s="2" t="s">
        <v>14</v>
      </c>
      <c r="B8" s="3">
        <v>24.7</v>
      </c>
      <c r="C8" s="3">
        <v>6.98</v>
      </c>
      <c r="D8" s="3">
        <v>34</v>
      </c>
      <c r="E8" s="7">
        <v>18</v>
      </c>
      <c r="F8" s="3">
        <v>33.659999999999997</v>
      </c>
      <c r="G8" s="4">
        <v>29</v>
      </c>
      <c r="H8" s="3">
        <v>23.04</v>
      </c>
      <c r="I8" s="3">
        <v>25.8</v>
      </c>
      <c r="J8" s="3">
        <v>25</v>
      </c>
      <c r="K8" s="5">
        <v>0.38</v>
      </c>
    </row>
    <row r="9" spans="1:14" x14ac:dyDescent="0.2">
      <c r="N9" t="s">
        <v>26</v>
      </c>
    </row>
    <row r="10" spans="1:14" x14ac:dyDescent="0.2">
      <c r="A10" s="2" t="s">
        <v>27</v>
      </c>
      <c r="B10" s="3">
        <v>67.760000000000005</v>
      </c>
      <c r="C10" s="3">
        <v>61.86</v>
      </c>
      <c r="D10" s="3">
        <v>67.760000000000005</v>
      </c>
      <c r="E10" t="s">
        <v>43</v>
      </c>
      <c r="F10" s="3">
        <v>67.760000000000005</v>
      </c>
      <c r="G10" s="4">
        <v>64</v>
      </c>
      <c r="H10" s="4">
        <v>63.66</v>
      </c>
      <c r="I10" s="4">
        <v>62.28</v>
      </c>
      <c r="J10" s="3">
        <v>63.52</v>
      </c>
      <c r="K10" s="4">
        <v>47.5</v>
      </c>
    </row>
    <row r="11" spans="1:14" x14ac:dyDescent="0.2">
      <c r="A11" s="2" t="s">
        <v>28</v>
      </c>
      <c r="B11" s="3">
        <v>26.88</v>
      </c>
      <c r="C11" s="3">
        <v>8.16</v>
      </c>
      <c r="D11" s="3">
        <v>26.64</v>
      </c>
      <c r="E11" t="s">
        <v>43</v>
      </c>
      <c r="F11" s="3">
        <v>26.8</v>
      </c>
      <c r="G11" s="4">
        <v>25.9</v>
      </c>
      <c r="H11" s="4">
        <v>26.88</v>
      </c>
      <c r="I11" s="4">
        <v>15.3</v>
      </c>
      <c r="J11" s="3">
        <v>25.58</v>
      </c>
      <c r="K11" s="4">
        <v>26.8</v>
      </c>
    </row>
    <row r="12" spans="1:14" x14ac:dyDescent="0.2">
      <c r="A12" s="2" t="s">
        <v>29</v>
      </c>
      <c r="B12" s="3">
        <v>36.5</v>
      </c>
      <c r="C12" s="3">
        <v>26.88</v>
      </c>
      <c r="D12" s="3">
        <v>36.5</v>
      </c>
      <c r="E12" t="s">
        <v>43</v>
      </c>
      <c r="F12" s="3">
        <v>36.5</v>
      </c>
      <c r="G12" s="4">
        <v>36.4</v>
      </c>
      <c r="H12" s="4">
        <v>36.5</v>
      </c>
      <c r="I12" s="4">
        <v>30.82</v>
      </c>
      <c r="J12" s="3">
        <v>36.380000000000003</v>
      </c>
      <c r="K12" s="4">
        <v>36.799999999999997</v>
      </c>
    </row>
    <row r="13" spans="1:14" x14ac:dyDescent="0.2">
      <c r="A13" s="2" t="s">
        <v>30</v>
      </c>
      <c r="B13" s="3">
        <v>26.28</v>
      </c>
      <c r="C13" s="3">
        <v>21.12</v>
      </c>
      <c r="D13" s="3">
        <v>26.44</v>
      </c>
      <c r="E13" t="s">
        <v>43</v>
      </c>
      <c r="F13" s="3">
        <v>26.52</v>
      </c>
      <c r="G13" s="4">
        <v>29.1</v>
      </c>
      <c r="H13" s="4">
        <v>28</v>
      </c>
      <c r="I13" s="4">
        <v>27.1</v>
      </c>
      <c r="J13" s="3">
        <v>27.74</v>
      </c>
      <c r="K13" s="4">
        <v>28.6</v>
      </c>
    </row>
    <row r="14" spans="1:14" x14ac:dyDescent="0.2">
      <c r="A14" s="2" t="s">
        <v>31</v>
      </c>
      <c r="B14" s="3">
        <v>76.966999999999999</v>
      </c>
      <c r="C14" s="3">
        <v>59.064999999999998</v>
      </c>
      <c r="D14" s="3">
        <v>57.107999999999997</v>
      </c>
      <c r="E14" t="s">
        <v>43</v>
      </c>
      <c r="F14" s="3">
        <v>63.247</v>
      </c>
      <c r="G14" s="4">
        <v>72.3</v>
      </c>
      <c r="H14" s="4">
        <v>63.658999999999999</v>
      </c>
      <c r="I14" s="4">
        <v>73.671000000000006</v>
      </c>
      <c r="J14" s="3">
        <v>69.055999999999997</v>
      </c>
      <c r="K14" s="4">
        <v>71.5</v>
      </c>
    </row>
    <row r="15" spans="1:14" x14ac:dyDescent="0.2">
      <c r="A15" s="2" t="s">
        <v>32</v>
      </c>
      <c r="B15" s="3">
        <v>0.7</v>
      </c>
      <c r="C15" s="3">
        <v>84.4</v>
      </c>
      <c r="D15" s="3">
        <v>99.9</v>
      </c>
      <c r="E15" t="s">
        <v>43</v>
      </c>
      <c r="F15" s="3">
        <v>99.94</v>
      </c>
      <c r="G15" s="4">
        <v>74.5</v>
      </c>
      <c r="H15" s="4">
        <v>58.66</v>
      </c>
      <c r="I15" s="4">
        <v>85.56</v>
      </c>
      <c r="J15" s="3">
        <v>78.819999999999993</v>
      </c>
      <c r="K15" s="4">
        <v>54</v>
      </c>
    </row>
    <row r="16" spans="1:14" x14ac:dyDescent="0.2">
      <c r="A16" s="2" t="s">
        <v>33</v>
      </c>
      <c r="B16" s="3">
        <v>29.983000000000001</v>
      </c>
      <c r="C16" s="3">
        <v>34.106000000000002</v>
      </c>
      <c r="D16" s="3">
        <v>28.225999999999999</v>
      </c>
      <c r="E16" t="s">
        <v>43</v>
      </c>
      <c r="F16" s="3">
        <v>29.373000000000001</v>
      </c>
      <c r="G16" s="4">
        <v>30.9</v>
      </c>
      <c r="H16" s="4">
        <v>28.908999999999999</v>
      </c>
      <c r="I16" s="4">
        <v>41.985999999999997</v>
      </c>
      <c r="J16" s="3">
        <v>36.594000000000001</v>
      </c>
      <c r="K16" s="4">
        <v>19.7</v>
      </c>
    </row>
    <row r="17" spans="1:11" x14ac:dyDescent="0.2">
      <c r="A17" s="2" t="s">
        <v>34</v>
      </c>
      <c r="B17" s="3">
        <v>54.92</v>
      </c>
      <c r="C17" s="3">
        <v>22.68</v>
      </c>
      <c r="D17" s="3">
        <v>56.14</v>
      </c>
      <c r="E17" t="s">
        <v>43</v>
      </c>
      <c r="F17" s="3">
        <v>56.56</v>
      </c>
      <c r="G17" s="4">
        <v>57.3</v>
      </c>
      <c r="H17" s="4">
        <v>54.5</v>
      </c>
      <c r="I17" s="4">
        <v>25.28</v>
      </c>
      <c r="J17" s="3">
        <v>44.04</v>
      </c>
      <c r="K17" s="4">
        <v>40</v>
      </c>
    </row>
    <row r="18" spans="1:11" x14ac:dyDescent="0.2">
      <c r="A18" s="2" t="s">
        <v>35</v>
      </c>
      <c r="B18" s="3">
        <v>37.380000000000003</v>
      </c>
      <c r="C18" s="3">
        <v>40.020000000000003</v>
      </c>
      <c r="D18" s="3">
        <v>96.64</v>
      </c>
      <c r="E18" t="s">
        <v>43</v>
      </c>
      <c r="F18" s="3">
        <v>96.9</v>
      </c>
      <c r="G18" s="4">
        <v>45.9</v>
      </c>
      <c r="H18" s="4">
        <v>27.22</v>
      </c>
      <c r="I18" s="4">
        <v>46.96</v>
      </c>
      <c r="J18" s="3">
        <v>41.92</v>
      </c>
      <c r="K18" s="4">
        <v>31.3</v>
      </c>
    </row>
    <row r="19" spans="1:11" x14ac:dyDescent="0.2">
      <c r="A19" s="2" t="s">
        <v>36</v>
      </c>
      <c r="B19" s="3">
        <v>49.097000000000001</v>
      </c>
      <c r="C19" s="3">
        <v>61.011000000000003</v>
      </c>
      <c r="D19" s="3">
        <v>49.146000000000001</v>
      </c>
      <c r="E19" t="s">
        <v>43</v>
      </c>
      <c r="F19" s="3">
        <v>53.344999999999999</v>
      </c>
      <c r="G19" s="4">
        <v>64.599999999999994</v>
      </c>
      <c r="H19" s="4">
        <v>51.293999999999997</v>
      </c>
      <c r="I19" s="4">
        <v>64.209000000000003</v>
      </c>
      <c r="J19" s="3">
        <v>52.295000000000002</v>
      </c>
      <c r="K19" s="4">
        <v>30</v>
      </c>
    </row>
    <row r="20" spans="1:11" x14ac:dyDescent="0.2">
      <c r="A20" s="2" t="s">
        <v>37</v>
      </c>
      <c r="B20" s="3">
        <v>12.98</v>
      </c>
      <c r="C20" s="3">
        <v>83.5</v>
      </c>
      <c r="D20" s="3">
        <v>95.94</v>
      </c>
      <c r="E20" t="s">
        <v>43</v>
      </c>
      <c r="F20" s="3">
        <v>95.92</v>
      </c>
      <c r="G20" s="4">
        <v>92</v>
      </c>
      <c r="H20" s="4">
        <v>40.299999999999997</v>
      </c>
      <c r="I20" s="4">
        <v>86.54</v>
      </c>
      <c r="J20" s="3">
        <v>82.2</v>
      </c>
      <c r="K20" s="4">
        <v>3.9</v>
      </c>
    </row>
    <row r="21" spans="1:11" x14ac:dyDescent="0.2">
      <c r="A21" s="2" t="s">
        <v>38</v>
      </c>
      <c r="B21" s="3">
        <v>48.3</v>
      </c>
      <c r="C21" s="3">
        <v>13.5</v>
      </c>
      <c r="D21" s="3">
        <v>90.72</v>
      </c>
      <c r="E21" t="s">
        <v>43</v>
      </c>
      <c r="F21" s="3">
        <v>81.739999999999995</v>
      </c>
      <c r="G21" s="4">
        <v>67.3</v>
      </c>
      <c r="H21" s="4">
        <v>22.68</v>
      </c>
      <c r="I21" s="4">
        <v>28.68</v>
      </c>
      <c r="J21" s="3">
        <v>23.76</v>
      </c>
      <c r="K21" s="4">
        <v>22.9</v>
      </c>
    </row>
    <row r="22" spans="1:11" x14ac:dyDescent="0.2">
      <c r="A22" s="2" t="s">
        <v>39</v>
      </c>
      <c r="B22" s="3">
        <v>12.4</v>
      </c>
      <c r="C22" s="3">
        <v>4.6399999999999997</v>
      </c>
      <c r="D22" s="3">
        <v>11.34</v>
      </c>
      <c r="E22" t="s">
        <v>43</v>
      </c>
      <c r="F22" s="3">
        <v>12.08</v>
      </c>
      <c r="G22" s="4">
        <v>12</v>
      </c>
      <c r="H22" s="4">
        <v>12.58</v>
      </c>
      <c r="I22" s="4">
        <v>11.32</v>
      </c>
      <c r="J22" s="3">
        <v>11.94</v>
      </c>
      <c r="K22" s="4">
        <v>13</v>
      </c>
    </row>
    <row r="23" spans="1:11" x14ac:dyDescent="0.2">
      <c r="A23" s="2" t="s">
        <v>40</v>
      </c>
      <c r="B23" s="3">
        <v>41.92</v>
      </c>
      <c r="C23" s="3">
        <v>21.52</v>
      </c>
      <c r="D23" s="3">
        <v>36.9</v>
      </c>
      <c r="E23" t="s">
        <v>43</v>
      </c>
      <c r="F23" s="3">
        <v>37.44</v>
      </c>
      <c r="G23" s="4">
        <v>40</v>
      </c>
      <c r="H23" s="4">
        <v>38.340000000000003</v>
      </c>
      <c r="I23" s="4">
        <v>44.58</v>
      </c>
      <c r="J23" s="3">
        <v>41.06</v>
      </c>
      <c r="K23" s="4">
        <v>30</v>
      </c>
    </row>
    <row r="24" spans="1:11" x14ac:dyDescent="0.2">
      <c r="A24" s="2" t="s">
        <v>41</v>
      </c>
      <c r="B24" s="3">
        <v>59.52</v>
      </c>
      <c r="C24" s="3">
        <v>73.62</v>
      </c>
      <c r="D24" s="3">
        <v>55.06</v>
      </c>
      <c r="E24" t="s">
        <v>43</v>
      </c>
      <c r="F24" s="3">
        <v>55.38</v>
      </c>
      <c r="G24" s="4">
        <v>58.12</v>
      </c>
      <c r="H24" s="4">
        <v>59.78</v>
      </c>
      <c r="I24" s="4">
        <v>75</v>
      </c>
      <c r="J24" s="3">
        <v>66.900000000000006</v>
      </c>
      <c r="K24" s="4">
        <v>54.49</v>
      </c>
    </row>
    <row r="25" spans="1:11" x14ac:dyDescent="0.2">
      <c r="A25" s="2" t="s">
        <v>42</v>
      </c>
      <c r="B25" s="3">
        <v>27.78</v>
      </c>
      <c r="C25" s="3">
        <v>33.78</v>
      </c>
      <c r="D25" s="3">
        <v>24.7</v>
      </c>
      <c r="E25" t="s">
        <v>43</v>
      </c>
      <c r="F25" s="3">
        <v>25.82</v>
      </c>
      <c r="G25" s="4">
        <v>39.5</v>
      </c>
      <c r="H25" s="4">
        <v>26.68</v>
      </c>
      <c r="I25" s="4">
        <v>40.340000000000003</v>
      </c>
      <c r="J25" s="3">
        <v>35.74</v>
      </c>
      <c r="K25" s="4">
        <v>21.5</v>
      </c>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C8283-F952-754A-A544-78499AC1539F}">
  <dimension ref="A1"/>
  <sheetViews>
    <sheetView zoomScale="125" zoomScaleNormal="142" workbookViewId="0">
      <selection activeCell="O62" sqref="O62"/>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61A1C-C42B-6442-B132-77D4B94522A1}">
  <dimension ref="A1:S11"/>
  <sheetViews>
    <sheetView zoomScale="140" zoomScaleNormal="140" workbookViewId="0">
      <selection activeCell="R6" sqref="R6"/>
    </sheetView>
  </sheetViews>
  <sheetFormatPr baseColWidth="10" defaultRowHeight="16" x14ac:dyDescent="0.2"/>
  <cols>
    <col min="10" max="10" width="29" customWidth="1"/>
  </cols>
  <sheetData>
    <row r="1" spans="1:19" ht="51" x14ac:dyDescent="0.2">
      <c r="A1" s="2"/>
      <c r="B1" s="1" t="s">
        <v>0</v>
      </c>
      <c r="C1" s="1" t="s">
        <v>1</v>
      </c>
      <c r="D1" s="1" t="s">
        <v>2</v>
      </c>
      <c r="E1" s="1" t="s">
        <v>3</v>
      </c>
      <c r="F1" s="1" t="s">
        <v>4</v>
      </c>
      <c r="G1" s="1" t="s">
        <v>5</v>
      </c>
      <c r="H1" s="1" t="s">
        <v>6</v>
      </c>
      <c r="I1" s="1" t="s">
        <v>7</v>
      </c>
      <c r="J1" s="1" t="s">
        <v>15</v>
      </c>
      <c r="M1" s="1" t="s">
        <v>45</v>
      </c>
      <c r="N1" s="1" t="s">
        <v>46</v>
      </c>
      <c r="O1" s="1" t="s">
        <v>47</v>
      </c>
      <c r="Q1" s="1" t="s">
        <v>48</v>
      </c>
      <c r="R1" s="1" t="s">
        <v>49</v>
      </c>
      <c r="S1" s="1" t="s">
        <v>50</v>
      </c>
    </row>
    <row r="2" spans="1:19" x14ac:dyDescent="0.2">
      <c r="A2" s="2" t="s">
        <v>8</v>
      </c>
      <c r="B2" s="8">
        <f>'Exec. Time of Test Phase (ms)'!B2/'Datasets Attributes, Notes'!$F2*1000</f>
        <v>3.2853025936599418</v>
      </c>
      <c r="C2" s="8">
        <f>'Exec. Time of Test Phase (ms)'!C2/'Datasets Attributes, Notes'!$F2*1000</f>
        <v>2.4495677233429394</v>
      </c>
      <c r="D2" s="8">
        <f>'Exec. Time of Test Phase (ms)'!D2/'Datasets Attributes, Notes'!$F2*1000</f>
        <v>393.37175792507207</v>
      </c>
      <c r="E2" s="8">
        <f>'Exec. Time of Test Phase (ms)'!E2/'Datasets Attributes, Notes'!$F2*1000</f>
        <v>278.38616714697406</v>
      </c>
      <c r="F2" s="8">
        <f>'Exec. Time of Test Phase (ms)'!F2/'Datasets Attributes, Notes'!$F2*1000</f>
        <v>233.4293948126801</v>
      </c>
      <c r="G2" s="8">
        <f>'Exec. Time of Test Phase (ms)'!G2/'Datasets Attributes, Notes'!$F2*1000</f>
        <v>1.0086455331412103</v>
      </c>
      <c r="H2" s="8">
        <f>'Exec. Time of Test Phase (ms)'!H2/'Datasets Attributes, Notes'!$F2*1000</f>
        <v>3.4870317002881843</v>
      </c>
      <c r="I2" s="8">
        <f>'Exec. Time of Test Phase (ms)'!I2/'Datasets Attributes, Notes'!$F2*1000</f>
        <v>9.0489913544668603</v>
      </c>
      <c r="J2" s="8">
        <f>'Exec. Time of Test Phase (ms)'!J2/'Datasets Attributes, Notes'!$F2*1000</f>
        <v>1068884.7262247838</v>
      </c>
      <c r="M2" s="3">
        <f>'Exec. Time of Test Phase (ms)'!L2/'Datasets Attributes, Notes'!$F2</f>
        <v>2408.1543845203787</v>
      </c>
      <c r="N2" s="3">
        <f>'Exec. Time of Test Phase (ms)'!M2/'Datasets Attributes, Notes'!$F2</f>
        <v>278.87813915191435</v>
      </c>
      <c r="O2" s="3">
        <f>'Exec. Time of Test Phase (ms)'!N2/'Datasets Attributes, Notes'!$F2</f>
        <v>49.114244545080282</v>
      </c>
      <c r="Q2" s="15">
        <f>M2/SUM(M2:O2)</f>
        <v>0.88012617323496689</v>
      </c>
      <c r="R2" s="15">
        <f>N2/SUM(M2:O2)</f>
        <v>0.10192367689895751</v>
      </c>
      <c r="S2" s="15">
        <f>O2/SUM(M2:O2)</f>
        <v>1.7950149866075606E-2</v>
      </c>
    </row>
    <row r="3" spans="1:19" x14ac:dyDescent="0.2">
      <c r="A3" s="2" t="s">
        <v>9</v>
      </c>
      <c r="B3" s="8">
        <f>'Exec. Time of Test Phase (ms)'!B3/'Datasets Attributes, Notes'!$F3*1000</f>
        <v>9.6153846153846168</v>
      </c>
      <c r="C3" s="8">
        <f>'Exec. Time of Test Phase (ms)'!C3/'Datasets Attributes, Notes'!$F3*1000</f>
        <v>1.3461538461538463</v>
      </c>
      <c r="D3" s="8">
        <f>'Exec. Time of Test Phase (ms)'!D3/'Datasets Attributes, Notes'!$F3*1000</f>
        <v>623.46153846153857</v>
      </c>
      <c r="E3" s="8">
        <f>'Exec. Time of Test Phase (ms)'!E3/'Datasets Attributes, Notes'!$F3*1000</f>
        <v>792.5</v>
      </c>
      <c r="F3" s="8">
        <f>'Exec. Time of Test Phase (ms)'!F3/'Datasets Attributes, Notes'!$F3*1000</f>
        <v>2250</v>
      </c>
      <c r="G3" s="8">
        <f>'Exec. Time of Test Phase (ms)'!G3/'Datasets Attributes, Notes'!$F3*1000</f>
        <v>5.384615384615385</v>
      </c>
      <c r="H3" s="8">
        <f>'Exec. Time of Test Phase (ms)'!H3/'Datasets Attributes, Notes'!$F3*1000</f>
        <v>8.0769230769230766</v>
      </c>
      <c r="I3" s="8">
        <f>'Exec. Time of Test Phase (ms)'!I3/'Datasets Attributes, Notes'!$F3*1000</f>
        <v>41.15384615384616</v>
      </c>
      <c r="J3" s="8">
        <f>'Exec. Time of Test Phase (ms)'!J3/'Datasets Attributes, Notes'!$F3*1000</f>
        <v>6730.7692307692305</v>
      </c>
      <c r="M3" s="3">
        <f>'Exec. Time of Test Phase (ms)'!L3/'Datasets Attributes, Notes'!$F3</f>
        <v>13803.506868131868</v>
      </c>
      <c r="N3" s="3">
        <f>'Exec. Time of Test Phase (ms)'!M3/'Datasets Attributes, Notes'!$F3</f>
        <v>2489.348901098901</v>
      </c>
      <c r="O3" s="3">
        <f>'Exec. Time of Test Phase (ms)'!N3/'Datasets Attributes, Notes'!$F3</f>
        <v>358.74862637362639</v>
      </c>
      <c r="Q3" s="15">
        <f t="shared" ref="Q3:Q8" si="0">M3/SUM(M3:O3)</f>
        <v>0.8289595729151269</v>
      </c>
      <c r="R3" s="15">
        <f t="shared" ref="R3:R8" si="1">N3/SUM(M3:O3)</f>
        <v>0.14949603905771547</v>
      </c>
      <c r="S3" s="15">
        <f t="shared" ref="S3:S8" si="2">O3/SUM(M3:O3)</f>
        <v>2.1544388027157732E-2</v>
      </c>
    </row>
    <row r="4" spans="1:19" x14ac:dyDescent="0.2">
      <c r="A4" s="2" t="s">
        <v>10</v>
      </c>
      <c r="B4" s="8">
        <f>'Exec. Time of Test Phase (ms)'!B4/'Datasets Attributes, Notes'!$F4*1000</f>
        <v>0.78431372549019618</v>
      </c>
      <c r="C4" s="8">
        <f>'Exec. Time of Test Phase (ms)'!C4/'Datasets Attributes, Notes'!$F4*1000</f>
        <v>1.4005602240896358</v>
      </c>
      <c r="D4" s="8">
        <f>'Exec. Time of Test Phase (ms)'!D4/'Datasets Attributes, Notes'!$F4*1000</f>
        <v>139.21568627450981</v>
      </c>
      <c r="E4" s="8">
        <f>'Exec. Time of Test Phase (ms)'!E4/'Datasets Attributes, Notes'!$F4*1000</f>
        <v>67.61904761904762</v>
      </c>
      <c r="F4" s="8">
        <f>'Exec. Time of Test Phase (ms)'!F4/'Datasets Attributes, Notes'!$F4*1000</f>
        <v>58.823529411764703</v>
      </c>
      <c r="G4" s="8">
        <f>'Exec. Time of Test Phase (ms)'!G4/'Datasets Attributes, Notes'!$F4*1000</f>
        <v>0</v>
      </c>
      <c r="H4" s="8">
        <f>'Exec. Time of Test Phase (ms)'!H4/'Datasets Attributes, Notes'!$F4*1000</f>
        <v>1.792717086834734</v>
      </c>
      <c r="I4" s="8">
        <f>'Exec. Time of Test Phase (ms)'!I4/'Datasets Attributes, Notes'!$F4*1000</f>
        <v>8.5994397759103638</v>
      </c>
      <c r="J4" s="8">
        <f>'Exec. Time of Test Phase (ms)'!J4/'Datasets Attributes, Notes'!$F4*1000</f>
        <v>308.12324929971993</v>
      </c>
      <c r="M4" s="3">
        <f>'Exec. Time of Test Phase (ms)'!L4/'Datasets Attributes, Notes'!$F4</f>
        <v>332.81452581032414</v>
      </c>
      <c r="N4" s="3">
        <f>'Exec. Time of Test Phase (ms)'!M4/'Datasets Attributes, Notes'!$F4</f>
        <v>522.69027611044419</v>
      </c>
      <c r="O4" s="3">
        <f>'Exec. Time of Test Phase (ms)'!N4/'Datasets Attributes, Notes'!$F4</f>
        <v>2.8877551020408161</v>
      </c>
      <c r="Q4" s="15">
        <f t="shared" si="0"/>
        <v>0.38771832664140932</v>
      </c>
      <c r="R4" s="15">
        <f t="shared" si="1"/>
        <v>0.60891753060314013</v>
      </c>
      <c r="S4" s="15">
        <f t="shared" si="2"/>
        <v>3.3641427554503859E-3</v>
      </c>
    </row>
    <row r="5" spans="1:19" x14ac:dyDescent="0.2">
      <c r="A5" s="2" t="s">
        <v>11</v>
      </c>
      <c r="B5" s="8">
        <f>'Exec. Time of Test Phase (ms)'!B5/'Datasets Attributes, Notes'!$F5*1000</f>
        <v>6.6761363636363642</v>
      </c>
      <c r="C5" s="8">
        <f>'Exec. Time of Test Phase (ms)'!C5/'Datasets Attributes, Notes'!$F5*1000</f>
        <v>1.1931818181818181</v>
      </c>
      <c r="D5" s="8">
        <f>'Exec. Time of Test Phase (ms)'!D5/'Datasets Attributes, Notes'!$F5*1000</f>
        <v>197.21590909090912</v>
      </c>
      <c r="E5" s="8">
        <f>'Exec. Time of Test Phase (ms)'!E5/'Datasets Attributes, Notes'!$F5*1000</f>
        <v>20.085227272727273</v>
      </c>
      <c r="F5" s="8">
        <f>'Exec. Time of Test Phase (ms)'!F5/'Datasets Attributes, Notes'!$F5*1000</f>
        <v>267.0454545454545</v>
      </c>
      <c r="G5" s="8">
        <f>'Exec. Time of Test Phase (ms)'!G5/'Datasets Attributes, Notes'!$F5*1000</f>
        <v>3.0397727272727275</v>
      </c>
      <c r="H5" s="8">
        <f>'Exec. Time of Test Phase (ms)'!H5/'Datasets Attributes, Notes'!$F5*1000</f>
        <v>2.6136363636363638</v>
      </c>
      <c r="I5" s="8">
        <f>'Exec. Time of Test Phase (ms)'!I5/'Datasets Attributes, Notes'!$F5*1000</f>
        <v>50.909090909090914</v>
      </c>
      <c r="J5" s="8">
        <f>'Exec. Time of Test Phase (ms)'!J5/'Datasets Attributes, Notes'!$F5*1000</f>
        <v>75000</v>
      </c>
      <c r="M5" s="3">
        <f>'Exec. Time of Test Phase (ms)'!L5/'Datasets Attributes, Notes'!$F5</f>
        <v>854.30864448051943</v>
      </c>
      <c r="N5" s="3">
        <f>'Exec. Time of Test Phase (ms)'!M5/'Datasets Attributes, Notes'!$F5</f>
        <v>949.28814935064941</v>
      </c>
      <c r="O5" s="3">
        <f>'Exec. Time of Test Phase (ms)'!N5/'Datasets Attributes, Notes'!$F5</f>
        <v>3.859375</v>
      </c>
      <c r="Q5" s="15">
        <f t="shared" si="0"/>
        <v>0.47265801473513847</v>
      </c>
      <c r="R5" s="15">
        <f t="shared" si="1"/>
        <v>0.52520673293257647</v>
      </c>
      <c r="S5" s="15">
        <f t="shared" si="2"/>
        <v>2.1352523322851862E-3</v>
      </c>
    </row>
    <row r="6" spans="1:19" x14ac:dyDescent="0.2">
      <c r="A6" s="2" t="s">
        <v>12</v>
      </c>
      <c r="B6" s="8">
        <f>'Exec. Time of Test Phase (ms)'!B6/'Datasets Attributes, Notes'!$F6*1000</f>
        <v>0.78431372549019618</v>
      </c>
      <c r="C6" s="8">
        <f>'Exec. Time of Test Phase (ms)'!C6/'Datasets Attributes, Notes'!$F6*1000</f>
        <v>1.4005602240896358</v>
      </c>
      <c r="D6" s="8">
        <f>'Exec. Time of Test Phase (ms)'!D6/'Datasets Attributes, Notes'!$F6*1000</f>
        <v>43.977591036414559</v>
      </c>
      <c r="E6" s="8">
        <f>'Exec. Time of Test Phase (ms)'!E6/'Datasets Attributes, Notes'!$F6*1000</f>
        <v>20.588235294117649</v>
      </c>
      <c r="F6" s="8">
        <f>'Exec. Time of Test Phase (ms)'!F6/'Datasets Attributes, Notes'!$F6*1000</f>
        <v>44.817927170868344</v>
      </c>
      <c r="G6" s="8">
        <f>'Exec. Time of Test Phase (ms)'!G6/'Datasets Attributes, Notes'!$F6*1000</f>
        <v>0.39215686274509809</v>
      </c>
      <c r="H6" s="8">
        <f>'Exec. Time of Test Phase (ms)'!H6/'Datasets Attributes, Notes'!$F6*1000</f>
        <v>0.58823529411764697</v>
      </c>
      <c r="I6" s="8">
        <f>'Exec. Time of Test Phase (ms)'!I6/'Datasets Attributes, Notes'!$F6*1000</f>
        <v>11.596638655462185</v>
      </c>
      <c r="J6" s="8">
        <f>'Exec. Time of Test Phase (ms)'!J6/'Datasets Attributes, Notes'!$F6*1000</f>
        <v>2156.8627450980389</v>
      </c>
      <c r="M6" s="3">
        <f>'Exec. Time of Test Phase (ms)'!L6/'Datasets Attributes, Notes'!$F6</f>
        <v>274.90376150460185</v>
      </c>
      <c r="N6" s="3">
        <f>'Exec. Time of Test Phase (ms)'!M6/'Datasets Attributes, Notes'!$F6</f>
        <v>339.90596238495397</v>
      </c>
      <c r="O6" s="3">
        <f>'Exec. Time of Test Phase (ms)'!N6/'Datasets Attributes, Notes'!$F6</f>
        <v>3.4773909563825529</v>
      </c>
      <c r="Q6" s="15">
        <f t="shared" si="0"/>
        <v>0.44462152761035778</v>
      </c>
      <c r="R6" s="15">
        <f t="shared" si="1"/>
        <v>0.54975423912828913</v>
      </c>
      <c r="S6" s="15">
        <f t="shared" si="2"/>
        <v>5.6242332613530713E-3</v>
      </c>
    </row>
    <row r="7" spans="1:19" x14ac:dyDescent="0.2">
      <c r="A7" s="2" t="s">
        <v>13</v>
      </c>
      <c r="B7" s="8">
        <f>'Exec. Time of Test Phase (ms)'!B7/'Datasets Attributes, Notes'!$F7*1000</f>
        <v>7.7784691972619786</v>
      </c>
      <c r="C7" s="8">
        <f>'Exec. Time of Test Phase (ms)'!C7/'Datasets Attributes, Notes'!$F7*1000</f>
        <v>1.316116988176727</v>
      </c>
      <c r="D7" s="8">
        <f>'Exec. Time of Test Phase (ms)'!D7/'Datasets Attributes, Notes'!$F7*1000</f>
        <v>1863.72121966397</v>
      </c>
      <c r="E7" s="8">
        <f>'Exec. Time of Test Phase (ms)'!E7/'Datasets Attributes, Notes'!$F7*1000</f>
        <v>1834.7853142501556</v>
      </c>
      <c r="F7" s="8">
        <f>'Exec. Time of Test Phase (ms)'!F7/'Datasets Attributes, Notes'!$F7*1000</f>
        <v>10295.270690728064</v>
      </c>
      <c r="G7" s="8">
        <f>'Exec. Time of Test Phase (ms)'!G7/'Datasets Attributes, Notes'!$F7*1000</f>
        <v>7.4424393279402619</v>
      </c>
      <c r="H7" s="8">
        <f>'Exec. Time of Test Phase (ms)'!H7/'Datasets Attributes, Notes'!$F7*1000</f>
        <v>3.0864965774735533</v>
      </c>
      <c r="I7" s="8">
        <f>'Exec. Time of Test Phase (ms)'!I7/'Datasets Attributes, Notes'!$F7*1000</f>
        <v>135.03422526446795</v>
      </c>
      <c r="J7" s="8">
        <f>'Exec. Time of Test Phase (ms)'!J7/'Datasets Attributes, Notes'!$F7*1000</f>
        <v>619985.37647790916</v>
      </c>
      <c r="M7" s="3">
        <f>'Exec. Time of Test Phase (ms)'!L7/'Datasets Attributes, Notes'!$F7</f>
        <v>32807.102609120811</v>
      </c>
      <c r="N7" s="3">
        <f>'Exec. Time of Test Phase (ms)'!M7/'Datasets Attributes, Notes'!$F7</f>
        <v>618.10516490354701</v>
      </c>
      <c r="O7" s="3">
        <f>'Exec. Time of Test Phase (ms)'!N7/'Datasets Attributes, Notes'!$F7</f>
        <v>477.65174682193975</v>
      </c>
      <c r="Q7" s="15">
        <f t="shared" si="0"/>
        <v>0.96767951355101123</v>
      </c>
      <c r="R7" s="15">
        <f t="shared" si="1"/>
        <v>1.8231652835168213E-2</v>
      </c>
      <c r="S7" s="15">
        <f t="shared" si="2"/>
        <v>1.408883361382068E-2</v>
      </c>
    </row>
    <row r="8" spans="1:19" x14ac:dyDescent="0.2">
      <c r="A8" s="2" t="s">
        <v>14</v>
      </c>
      <c r="B8" s="8">
        <f>'Exec. Time of Test Phase (ms)'!B8/'Datasets Attributes, Notes'!$F8*1000</f>
        <v>1.6056338028169013</v>
      </c>
      <c r="C8" s="8">
        <f>'Exec. Time of Test Phase (ms)'!C8/'Datasets Attributes, Notes'!$F8*1000</f>
        <v>1.6056338028169013</v>
      </c>
      <c r="D8" s="8">
        <f>'Exec. Time of Test Phase (ms)'!D8/'Datasets Attributes, Notes'!$F8*1000</f>
        <v>183.6901408450704</v>
      </c>
      <c r="E8" s="8">
        <f>'Exec. Time of Test Phase (ms)'!E8/'Datasets Attributes, Notes'!$F8*1000</f>
        <v>42.25352112676056</v>
      </c>
      <c r="F8" s="8">
        <f>'Exec. Time of Test Phase (ms)'!F8/'Datasets Attributes, Notes'!$F8*1000</f>
        <v>498.59154929577466</v>
      </c>
      <c r="G8" s="8">
        <f>'Exec. Time of Test Phase (ms)'!G8/'Datasets Attributes, Notes'!$F8*1000</f>
        <v>2.1971830985915495</v>
      </c>
      <c r="H8" s="8">
        <f>'Exec. Time of Test Phase (ms)'!H8/'Datasets Attributes, Notes'!$F8*1000</f>
        <v>2.8169014084507045</v>
      </c>
      <c r="I8" s="8">
        <f>'Exec. Time of Test Phase (ms)'!I8/'Datasets Attributes, Notes'!$F8*1000</f>
        <v>20.309859154929576</v>
      </c>
      <c r="J8" s="8">
        <f>'Exec. Time of Test Phase (ms)'!J8/'Datasets Attributes, Notes'!$F8*1000</f>
        <v>51107.042253521133</v>
      </c>
      <c r="M8" s="3">
        <f>'Exec. Time of Test Phase (ms)'!L8/'Datasets Attributes, Notes'!$F8</f>
        <v>4383.1907444668013</v>
      </c>
      <c r="N8" s="3">
        <f>'Exec. Time of Test Phase (ms)'!M8/'Datasets Attributes, Notes'!$F8</f>
        <v>1120.2812877263582</v>
      </c>
      <c r="O8" s="3">
        <f>'Exec. Time of Test Phase (ms)'!N8/'Datasets Attributes, Notes'!$F8</f>
        <v>61.060160965794765</v>
      </c>
      <c r="Q8" s="15">
        <f t="shared" si="0"/>
        <v>0.78770156992810703</v>
      </c>
      <c r="R8" s="15">
        <f t="shared" si="1"/>
        <v>0.20132533137352207</v>
      </c>
      <c r="S8" s="15">
        <f t="shared" si="2"/>
        <v>1.0973098698370768E-2</v>
      </c>
    </row>
    <row r="11" spans="1:19" x14ac:dyDescent="0.2">
      <c r="A11" t="s">
        <v>44</v>
      </c>
      <c r="B11">
        <f>STDEV(B2:B8)</f>
        <v>3.6281778267268345</v>
      </c>
      <c r="C11">
        <f t="shared" ref="C11:J11" si="3">STDEV(C2:C8)</f>
        <v>0.42383683374854919</v>
      </c>
      <c r="D11">
        <f t="shared" si="3"/>
        <v>634.52898411372792</v>
      </c>
      <c r="E11">
        <f t="shared" si="3"/>
        <v>676.36590599325609</v>
      </c>
      <c r="F11">
        <f t="shared" si="3"/>
        <v>3759.9943844537429</v>
      </c>
      <c r="G11">
        <f t="shared" si="3"/>
        <v>2.7537068164296357</v>
      </c>
      <c r="H11">
        <f t="shared" si="3"/>
        <v>2.3512921176947099</v>
      </c>
      <c r="I11">
        <f t="shared" si="3"/>
        <v>45.256040268102595</v>
      </c>
      <c r="J11">
        <f t="shared" si="3"/>
        <v>420279.86892522278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A0485-4631-4D4D-BD6C-8B9119B36FE5}">
  <dimension ref="A1:P8"/>
  <sheetViews>
    <sheetView zoomScale="142" workbookViewId="0">
      <selection activeCell="F4" sqref="F4"/>
    </sheetView>
  </sheetViews>
  <sheetFormatPr baseColWidth="10" defaultRowHeight="16" x14ac:dyDescent="0.2"/>
  <cols>
    <col min="1" max="1" width="27.6640625" style="2" customWidth="1"/>
    <col min="12" max="12" width="13.1640625" bestFit="1" customWidth="1"/>
    <col min="13" max="14" width="11.1640625" bestFit="1" customWidth="1"/>
  </cols>
  <sheetData>
    <row r="1" spans="1:16" ht="51" x14ac:dyDescent="0.2">
      <c r="B1" s="1" t="s">
        <v>0</v>
      </c>
      <c r="C1" s="1" t="s">
        <v>1</v>
      </c>
      <c r="D1" s="1" t="s">
        <v>2</v>
      </c>
      <c r="E1" s="1" t="s">
        <v>3</v>
      </c>
      <c r="F1" s="1" t="s">
        <v>4</v>
      </c>
      <c r="G1" s="1" t="s">
        <v>5</v>
      </c>
      <c r="H1" s="1" t="s">
        <v>6</v>
      </c>
      <c r="I1" s="1" t="s">
        <v>7</v>
      </c>
      <c r="J1" s="1" t="s">
        <v>15</v>
      </c>
      <c r="L1" s="1" t="s">
        <v>45</v>
      </c>
      <c r="M1" s="1" t="s">
        <v>46</v>
      </c>
      <c r="N1" s="1" t="s">
        <v>47</v>
      </c>
      <c r="P1" s="1" t="s">
        <v>54</v>
      </c>
    </row>
    <row r="2" spans="1:16" x14ac:dyDescent="0.2">
      <c r="A2" s="2" t="s">
        <v>8</v>
      </c>
      <c r="B2" s="8">
        <v>1.1399999999999999</v>
      </c>
      <c r="C2" s="8">
        <v>0.85</v>
      </c>
      <c r="D2" s="8">
        <v>136.5</v>
      </c>
      <c r="E2" s="8">
        <v>96.6</v>
      </c>
      <c r="F2" s="3">
        <v>81</v>
      </c>
      <c r="G2" s="8">
        <v>0.35</v>
      </c>
      <c r="H2" s="8">
        <v>1.21</v>
      </c>
      <c r="I2" s="8">
        <v>3.14</v>
      </c>
      <c r="J2" s="4">
        <v>370903</v>
      </c>
      <c r="L2" s="3">
        <v>835629.57142857148</v>
      </c>
      <c r="M2" s="3">
        <v>96770.71428571429</v>
      </c>
      <c r="N2" s="3">
        <v>17042.642857142859</v>
      </c>
      <c r="P2" s="3">
        <v>82</v>
      </c>
    </row>
    <row r="3" spans="1:16" x14ac:dyDescent="0.2">
      <c r="A3" s="2" t="s">
        <v>9</v>
      </c>
      <c r="B3" s="8">
        <v>0.5</v>
      </c>
      <c r="C3" s="8">
        <v>7.0000000000000007E-2</v>
      </c>
      <c r="D3" s="8">
        <v>32.42</v>
      </c>
      <c r="E3" s="8">
        <v>41.21</v>
      </c>
      <c r="F3" s="3">
        <v>117</v>
      </c>
      <c r="G3" s="8">
        <v>0.28000000000000003</v>
      </c>
      <c r="H3" s="8">
        <v>0.42</v>
      </c>
      <c r="I3" s="8">
        <v>2.14</v>
      </c>
      <c r="J3" s="4">
        <v>350</v>
      </c>
      <c r="L3" s="3">
        <v>717782.35714285716</v>
      </c>
      <c r="M3" s="3">
        <v>129446.14285714286</v>
      </c>
      <c r="N3" s="3">
        <v>18654.928571428572</v>
      </c>
      <c r="P3" s="3">
        <v>117</v>
      </c>
    </row>
    <row r="4" spans="1:16" x14ac:dyDescent="0.2">
      <c r="A4" s="2" t="s">
        <v>10</v>
      </c>
      <c r="B4" s="8">
        <v>0.28000000000000003</v>
      </c>
      <c r="C4" s="8">
        <v>0.5</v>
      </c>
      <c r="D4" s="8">
        <v>49.7</v>
      </c>
      <c r="E4" s="8">
        <v>24.14</v>
      </c>
      <c r="F4" s="3">
        <v>21</v>
      </c>
      <c r="G4" s="8">
        <v>0</v>
      </c>
      <c r="H4" s="8">
        <v>0.64</v>
      </c>
      <c r="I4" s="8">
        <v>3.07</v>
      </c>
      <c r="J4" s="4">
        <v>110</v>
      </c>
      <c r="L4" s="3">
        <v>118814.78571428571</v>
      </c>
      <c r="M4" s="3">
        <v>186600.42857142858</v>
      </c>
      <c r="N4" s="3">
        <v>1030.9285714285713</v>
      </c>
      <c r="P4" s="3">
        <v>15</v>
      </c>
    </row>
    <row r="5" spans="1:16" x14ac:dyDescent="0.2">
      <c r="A5" s="2" t="s">
        <v>11</v>
      </c>
      <c r="B5" s="8">
        <v>2.35</v>
      </c>
      <c r="C5" s="8">
        <v>0.42</v>
      </c>
      <c r="D5" s="8">
        <v>69.42</v>
      </c>
      <c r="E5" s="8">
        <v>7.07</v>
      </c>
      <c r="F5" s="3">
        <v>94</v>
      </c>
      <c r="G5" s="8">
        <v>1.07</v>
      </c>
      <c r="H5" s="8">
        <v>0.92</v>
      </c>
      <c r="I5" s="8">
        <v>17.920000000000002</v>
      </c>
      <c r="J5" s="4">
        <v>26400</v>
      </c>
      <c r="L5" s="3">
        <v>300716.64285714284</v>
      </c>
      <c r="M5" s="3">
        <v>334149.42857142858</v>
      </c>
      <c r="N5" s="3">
        <v>1358.5</v>
      </c>
      <c r="P5" s="3">
        <v>66</v>
      </c>
    </row>
    <row r="6" spans="1:16" x14ac:dyDescent="0.2">
      <c r="A6" s="2" t="s">
        <v>12</v>
      </c>
      <c r="B6" s="8">
        <v>0.28000000000000003</v>
      </c>
      <c r="C6" s="8">
        <v>0.5</v>
      </c>
      <c r="D6" s="8">
        <v>15.7</v>
      </c>
      <c r="E6" s="8">
        <v>7.35</v>
      </c>
      <c r="F6" s="3">
        <v>16</v>
      </c>
      <c r="G6" s="8">
        <v>0.14000000000000001</v>
      </c>
      <c r="H6" s="8">
        <v>0.21</v>
      </c>
      <c r="I6" s="8">
        <v>4.1399999999999997</v>
      </c>
      <c r="J6" s="4">
        <v>770</v>
      </c>
      <c r="L6" s="3">
        <v>98140.642857142855</v>
      </c>
      <c r="M6" s="3">
        <v>121346.42857142857</v>
      </c>
      <c r="N6" s="3">
        <v>1241.4285714285713</v>
      </c>
      <c r="P6" s="3">
        <v>11</v>
      </c>
    </row>
    <row r="7" spans="1:16" x14ac:dyDescent="0.2">
      <c r="A7" s="2" t="s">
        <v>13</v>
      </c>
      <c r="B7" s="8">
        <v>25</v>
      </c>
      <c r="C7" s="8">
        <v>4.2300000000000004</v>
      </c>
      <c r="D7" s="8">
        <v>5990</v>
      </c>
      <c r="E7" s="8">
        <v>5897</v>
      </c>
      <c r="F7" s="3">
        <v>33089</v>
      </c>
      <c r="G7" s="8">
        <v>23.92</v>
      </c>
      <c r="H7" s="8">
        <v>9.92</v>
      </c>
      <c r="I7" s="8">
        <v>434</v>
      </c>
      <c r="J7" s="4">
        <v>1992633</v>
      </c>
      <c r="L7" s="3">
        <v>105442027.78571428</v>
      </c>
      <c r="M7" s="3">
        <v>1986590</v>
      </c>
      <c r="N7" s="3">
        <v>1535172.7142857143</v>
      </c>
      <c r="P7" s="3">
        <v>33920</v>
      </c>
    </row>
    <row r="8" spans="1:16" x14ac:dyDescent="0.2">
      <c r="A8" s="2" t="s">
        <v>14</v>
      </c>
      <c r="B8" s="8">
        <v>0.56999999999999995</v>
      </c>
      <c r="C8" s="8">
        <v>0.56999999999999995</v>
      </c>
      <c r="D8" s="8">
        <v>65.209999999999994</v>
      </c>
      <c r="E8" s="8">
        <v>15</v>
      </c>
      <c r="F8" s="3">
        <v>177</v>
      </c>
      <c r="G8" s="8">
        <v>0.78</v>
      </c>
      <c r="H8" s="8">
        <v>1</v>
      </c>
      <c r="I8" s="8">
        <v>7.21</v>
      </c>
      <c r="J8" s="4">
        <v>18143</v>
      </c>
      <c r="L8" s="3">
        <v>1556032.7142857143</v>
      </c>
      <c r="M8" s="3">
        <v>397699.85714285716</v>
      </c>
      <c r="N8" s="3">
        <v>21676.357142857141</v>
      </c>
      <c r="P8" s="3">
        <v>177</v>
      </c>
    </row>
  </sheetData>
  <pageMargins left="0.7" right="0.7" top="0.75" bottom="0.75" header="0.3" footer="0.3"/>
  <pageSetup paperSize="9" orientation="portrait" horizontalDpi="0" verticalDpi="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626D-1839-5446-B7A4-B72B5F5525AF}">
  <dimension ref="A1:N25"/>
  <sheetViews>
    <sheetView zoomScale="142" zoomScaleNormal="142" workbookViewId="0">
      <selection activeCell="N8" sqref="N8"/>
    </sheetView>
  </sheetViews>
  <sheetFormatPr baseColWidth="10" defaultRowHeight="16" x14ac:dyDescent="0.2"/>
  <cols>
    <col min="1" max="1" width="27.6640625" style="2" customWidth="1"/>
    <col min="14" max="14" width="26.6640625" customWidth="1"/>
  </cols>
  <sheetData>
    <row r="1" spans="1:14" ht="17" x14ac:dyDescent="0.2">
      <c r="B1" s="1" t="s">
        <v>0</v>
      </c>
      <c r="C1" s="1" t="s">
        <v>1</v>
      </c>
      <c r="D1" s="1" t="s">
        <v>2</v>
      </c>
      <c r="E1" s="1" t="s">
        <v>3</v>
      </c>
      <c r="F1" s="1" t="s">
        <v>4</v>
      </c>
      <c r="G1" s="1" t="s">
        <v>5</v>
      </c>
      <c r="H1" s="1" t="s">
        <v>6</v>
      </c>
      <c r="I1" s="1" t="s">
        <v>7</v>
      </c>
      <c r="L1" s="16" t="s">
        <v>51</v>
      </c>
      <c r="M1" s="16" t="s">
        <v>52</v>
      </c>
      <c r="N1" s="16" t="s">
        <v>53</v>
      </c>
    </row>
    <row r="2" spans="1:14" x14ac:dyDescent="0.2">
      <c r="A2" s="2" t="s">
        <v>8</v>
      </c>
      <c r="B2" s="8">
        <v>0.2</v>
      </c>
      <c r="C2" s="8">
        <v>5.6</v>
      </c>
      <c r="D2" s="8">
        <v>0.37</v>
      </c>
      <c r="E2" s="8">
        <v>0.64</v>
      </c>
      <c r="F2" s="8">
        <v>8.7777900000000006E-2</v>
      </c>
      <c r="G2" s="8">
        <v>6.7000000000000004E-2</v>
      </c>
      <c r="H2" s="8">
        <v>1.07</v>
      </c>
      <c r="I2" s="8">
        <v>0.23</v>
      </c>
      <c r="L2">
        <f>F2+'Datasets Attributes, Notes'!B2*8*0.000001</f>
        <v>0.37986590000000003</v>
      </c>
      <c r="M2" s="8">
        <f>'Memory - Input Ratio'!F2</f>
        <v>2.1370217194818002</v>
      </c>
      <c r="N2">
        <f>L2/'Datasets Attributes, Notes'!$H2</f>
        <v>9.2481328305929118</v>
      </c>
    </row>
    <row r="3" spans="1:14" x14ac:dyDescent="0.2">
      <c r="A3" s="2" t="s">
        <v>9</v>
      </c>
      <c r="B3" s="8">
        <v>0.21</v>
      </c>
      <c r="C3" s="8">
        <v>8.83</v>
      </c>
      <c r="D3" s="8">
        <v>3.7999999999999999E-2</v>
      </c>
      <c r="E3" s="8">
        <v>0.77</v>
      </c>
      <c r="F3" s="8">
        <v>0.12302</v>
      </c>
      <c r="G3" s="8">
        <v>0.12</v>
      </c>
      <c r="H3" s="8">
        <v>2.7</v>
      </c>
      <c r="I3" s="8">
        <v>0.36</v>
      </c>
      <c r="L3">
        <f>F3+'Datasets Attributes, Notes'!B3*8*0.000001</f>
        <v>0.62732399999999999</v>
      </c>
      <c r="M3" s="8">
        <f>'Memory - Input Ratio'!F3</f>
        <v>1.7346856040977048</v>
      </c>
      <c r="N3">
        <f>L3/'Datasets Attributes, Notes'!$H3</f>
        <v>8.8457967152088148</v>
      </c>
    </row>
    <row r="4" spans="1:14" x14ac:dyDescent="0.2">
      <c r="A4" s="2" t="s">
        <v>10</v>
      </c>
      <c r="B4" s="10">
        <v>2E-3</v>
      </c>
      <c r="C4" s="8">
        <v>5.53</v>
      </c>
      <c r="D4" s="8">
        <v>0.1</v>
      </c>
      <c r="E4" s="8">
        <v>0.17</v>
      </c>
      <c r="F4" s="8">
        <v>6.7132399999999995E-2</v>
      </c>
      <c r="G4" s="10">
        <v>2E-3</v>
      </c>
      <c r="H4" s="8">
        <v>0.43</v>
      </c>
      <c r="I4" s="8">
        <v>0.13</v>
      </c>
      <c r="L4">
        <f>F4+'Datasets Attributes, Notes'!B4*8*0.000001</f>
        <v>0.46865239999999997</v>
      </c>
      <c r="M4" s="8">
        <f>'Memory - Input Ratio'!F4</f>
        <v>2.1401044032675829</v>
      </c>
      <c r="N4">
        <f>L4/'Datasets Attributes, Notes'!$H4</f>
        <v>14.940104403267581</v>
      </c>
    </row>
    <row r="5" spans="1:14" x14ac:dyDescent="0.2">
      <c r="A5" s="2" t="s">
        <v>11</v>
      </c>
      <c r="B5" s="8">
        <v>0.93</v>
      </c>
      <c r="C5" s="8">
        <v>11.9</v>
      </c>
      <c r="D5" s="8">
        <v>1.7</v>
      </c>
      <c r="E5" s="8">
        <v>1.95</v>
      </c>
      <c r="F5" s="8">
        <v>0.29092099999999999</v>
      </c>
      <c r="G5" s="8">
        <v>0.26</v>
      </c>
      <c r="H5" s="8">
        <v>3.19</v>
      </c>
      <c r="I5" s="8">
        <v>0.52</v>
      </c>
      <c r="L5">
        <f>F5+'Datasets Attributes, Notes'!B5*8*0.000001</f>
        <v>1.044705</v>
      </c>
      <c r="M5" s="8">
        <f>'Memory - Input Ratio'!F5</f>
        <v>1.9000489019911029</v>
      </c>
      <c r="N5">
        <f>L5/'Datasets Attributes, Notes'!$H5</f>
        <v>6.8231258250680265</v>
      </c>
    </row>
    <row r="6" spans="1:14" x14ac:dyDescent="0.2">
      <c r="A6" s="2" t="s">
        <v>12</v>
      </c>
      <c r="B6" s="8">
        <v>2.1999999999999999E-2</v>
      </c>
      <c r="C6" s="8">
        <v>87.4</v>
      </c>
      <c r="D6" s="8">
        <v>0.11</v>
      </c>
      <c r="E6" s="8">
        <v>0.21</v>
      </c>
      <c r="F6" s="8">
        <v>7.0934800000000006E-2</v>
      </c>
      <c r="G6" s="8">
        <v>8.0000000000000002E-3</v>
      </c>
      <c r="H6" s="8">
        <v>1.68</v>
      </c>
      <c r="I6" s="8">
        <v>1.39</v>
      </c>
      <c r="L6">
        <f>F6+'Datasets Attributes, Notes'!B6*8*0.000001</f>
        <v>0.36808679999999999</v>
      </c>
      <c r="M6" s="8">
        <f>'Memory - Input Ratio'!F6</f>
        <v>2.1825420756284428</v>
      </c>
      <c r="N6">
        <f>L6/'Datasets Attributes, Notes'!$H6</f>
        <v>11.325399218485586</v>
      </c>
    </row>
    <row r="7" spans="1:14" x14ac:dyDescent="0.2">
      <c r="A7" s="2" t="s">
        <v>13</v>
      </c>
      <c r="B7" s="8">
        <v>8.3000000000000007</v>
      </c>
      <c r="C7" s="8">
        <v>155.87</v>
      </c>
      <c r="D7" s="8">
        <v>100.08</v>
      </c>
      <c r="E7" s="8">
        <v>106.14</v>
      </c>
      <c r="F7" s="8">
        <v>2.0499399999999999</v>
      </c>
      <c r="G7" s="8">
        <v>26</v>
      </c>
      <c r="H7" s="8">
        <v>37.6</v>
      </c>
      <c r="I7" s="8">
        <v>5.97</v>
      </c>
      <c r="L7">
        <f>F7+'Datasets Attributes, Notes'!B7*8*0.000001</f>
        <v>7.2898359999999993</v>
      </c>
      <c r="M7" s="8">
        <f>'Memory - Input Ratio'!F7</f>
        <v>1.6691954700373188</v>
      </c>
      <c r="N7">
        <f>L7/'Datasets Attributes, Notes'!$H7</f>
        <v>5.9358621367039852</v>
      </c>
    </row>
    <row r="8" spans="1:14" x14ac:dyDescent="0.2">
      <c r="A8" s="2" t="s">
        <v>14</v>
      </c>
      <c r="B8" s="8">
        <v>0.83</v>
      </c>
      <c r="C8" s="8">
        <v>25.28</v>
      </c>
      <c r="D8" s="8">
        <v>1.36</v>
      </c>
      <c r="E8" s="8">
        <v>1.85</v>
      </c>
      <c r="F8" s="8">
        <v>0.44595699999999999</v>
      </c>
      <c r="G8" s="8">
        <v>0.32</v>
      </c>
      <c r="H8" s="8">
        <v>6.52</v>
      </c>
      <c r="I8" s="8">
        <v>1</v>
      </c>
      <c r="L8">
        <f>F8+'Datasets Attributes, Notes'!B8*8*0.000001</f>
        <v>1.9318849999999999</v>
      </c>
      <c r="M8" s="8">
        <f>'Memory - Input Ratio'!F8</f>
        <v>1.6006410359945658</v>
      </c>
      <c r="N8">
        <f>L8/'Datasets Attributes, Notes'!$H8</f>
        <v>6.9339743693278981</v>
      </c>
    </row>
    <row r="9" spans="1:14" x14ac:dyDescent="0.2">
      <c r="F9" s="5"/>
    </row>
    <row r="10" spans="1:14" x14ac:dyDescent="0.2">
      <c r="A10" s="2" t="s">
        <v>27</v>
      </c>
      <c r="B10" s="8">
        <v>1.44E-4</v>
      </c>
      <c r="C10" s="8">
        <v>6.1200960000000002</v>
      </c>
      <c r="D10" s="8">
        <v>8.6183999999999997E-2</v>
      </c>
      <c r="E10" s="8">
        <v>0.1739</v>
      </c>
      <c r="F10" s="5">
        <f>(1.5*'Datasets Attributes, Notes'!B10*LOG('Datasets Attributes, Notes'!D10,2) + 64 * 'Datasets Attributes, Notes'!D10 + 64)*0.000000125</f>
        <v>2.2071624999999997E-2</v>
      </c>
      <c r="G10" s="8">
        <v>1.44E-4</v>
      </c>
      <c r="H10" s="8">
        <v>4.0067999999999999E-2</v>
      </c>
      <c r="I10" s="8">
        <v>8.3239999999999995E-2</v>
      </c>
    </row>
    <row r="11" spans="1:14" x14ac:dyDescent="0.2">
      <c r="A11" s="2" t="s">
        <v>28</v>
      </c>
      <c r="B11" s="8">
        <v>3.2000000000000002E-3</v>
      </c>
      <c r="C11" s="8">
        <v>26.134599999999999</v>
      </c>
      <c r="D11" s="8">
        <v>0.107</v>
      </c>
      <c r="E11" s="8">
        <v>0.467084</v>
      </c>
      <c r="F11" s="5">
        <f>(1.5*'Datasets Attributes, Notes'!B11*LOG('Datasets Attributes, Notes'!D11,2) + 64 * 'Datasets Attributes, Notes'!D11 + 64)*0.000000125</f>
        <v>0.16148585698521234</v>
      </c>
      <c r="G11" s="8">
        <v>3.2799999999999999E-3</v>
      </c>
      <c r="H11" s="8">
        <v>4.0913000000000004</v>
      </c>
      <c r="I11" s="8">
        <v>0.72475000000000001</v>
      </c>
    </row>
    <row r="12" spans="1:14" x14ac:dyDescent="0.2">
      <c r="A12" s="2" t="s">
        <v>29</v>
      </c>
      <c r="B12" s="8">
        <v>8.4000000000000003E-4</v>
      </c>
      <c r="C12" s="8">
        <v>26.493300000000001</v>
      </c>
      <c r="D12" s="8">
        <v>0.11</v>
      </c>
      <c r="E12" s="8">
        <v>0.41660000000000003</v>
      </c>
      <c r="F12" s="5">
        <f>(1.5*'Datasets Attributes, Notes'!B12*LOG('Datasets Attributes, Notes'!D12,2) + 64 * 'Datasets Attributes, Notes'!D12 + 64)*0.000000125</f>
        <v>0.12524267907741105</v>
      </c>
      <c r="G12" s="8">
        <v>8.4000000000000003E-4</v>
      </c>
      <c r="H12" s="8">
        <v>1.94767</v>
      </c>
      <c r="I12" s="8">
        <v>0.59789999999999999</v>
      </c>
    </row>
    <row r="13" spans="1:14" x14ac:dyDescent="0.2">
      <c r="A13" s="2" t="s">
        <v>30</v>
      </c>
      <c r="B13" s="8">
        <v>1E-3</v>
      </c>
      <c r="C13" s="8">
        <v>26.983000000000001</v>
      </c>
      <c r="D13" s="8">
        <v>0.11</v>
      </c>
      <c r="E13" s="8">
        <v>0.41899999999999998</v>
      </c>
      <c r="F13" s="5">
        <f>(1.5*'Datasets Attributes, Notes'!B13*LOG('Datasets Attributes, Notes'!D13,2) + 64 * 'Datasets Attributes, Notes'!D13 + 64)*0.000000125</f>
        <v>0.1264740762980846</v>
      </c>
      <c r="G13" s="5">
        <v>1E-3</v>
      </c>
      <c r="H13" s="5">
        <v>2.0310000000000001</v>
      </c>
      <c r="I13" s="8">
        <v>0.61299999999999999</v>
      </c>
    </row>
    <row r="14" spans="1:14" x14ac:dyDescent="0.2">
      <c r="A14" s="2" t="s">
        <v>31</v>
      </c>
      <c r="B14" s="8">
        <v>6.0000000000000001E-3</v>
      </c>
      <c r="C14" s="8">
        <v>3.6720000000000002</v>
      </c>
      <c r="D14" s="8">
        <v>0.12</v>
      </c>
      <c r="E14" s="8">
        <v>0.25800000000000001</v>
      </c>
      <c r="F14" s="5">
        <f>(1.5*'Datasets Attributes, Notes'!B14*LOG('Datasets Attributes, Notes'!D14,2) + 64 * 'Datasets Attributes, Notes'!D14 + 64)*0.000000125</f>
        <v>3.8654427415461677E-2</v>
      </c>
      <c r="G14" s="5">
        <v>4.0000000000000001E-3</v>
      </c>
      <c r="H14" s="5">
        <v>0.26200000000000001</v>
      </c>
      <c r="I14" s="8">
        <v>9.8000000000000004E-2</v>
      </c>
    </row>
    <row r="15" spans="1:14" x14ac:dyDescent="0.2">
      <c r="A15" s="2" t="s">
        <v>32</v>
      </c>
      <c r="B15" s="8">
        <v>1.0999999999999999E-2</v>
      </c>
      <c r="C15" s="8">
        <v>78.534999999999997</v>
      </c>
      <c r="D15" s="8">
        <v>0.106</v>
      </c>
      <c r="E15" s="8">
        <v>0.32700000000000001</v>
      </c>
      <c r="F15" s="5">
        <f>(1.5*'Datasets Attributes, Notes'!B15*LOG('Datasets Attributes, Notes'!D15,2) + 64 * 'Datasets Attributes, Notes'!D15 + 64)*0.000000125</f>
        <v>0.58792307387273979</v>
      </c>
      <c r="G15" s="5">
        <v>6.0000000000000001E-3</v>
      </c>
      <c r="H15" s="5">
        <v>1.8240000000000001</v>
      </c>
      <c r="I15" s="8">
        <v>1.385</v>
      </c>
    </row>
    <row r="16" spans="1:14" x14ac:dyDescent="0.2">
      <c r="A16" s="2" t="s">
        <v>33</v>
      </c>
      <c r="B16">
        <v>5.0000000000000001E-3</v>
      </c>
      <c r="C16">
        <v>14.763</v>
      </c>
      <c r="D16">
        <v>8.8999999999999996E-2</v>
      </c>
      <c r="E16">
        <v>0.32</v>
      </c>
      <c r="F16" s="5">
        <f>(1.5*'Datasets Attributes, Notes'!B16*LOG('Datasets Attributes, Notes'!D16,2) + 64 * 'Datasets Attributes, Notes'!D16 + 64)*0.000000125</f>
        <v>0.1002221031938572</v>
      </c>
      <c r="G16" s="9">
        <v>4.0000000000000001E-3</v>
      </c>
      <c r="H16" s="9">
        <v>1.454</v>
      </c>
      <c r="I16">
        <v>0.34</v>
      </c>
    </row>
    <row r="17" spans="1:9" x14ac:dyDescent="0.2">
      <c r="A17" s="2" t="s">
        <v>34</v>
      </c>
      <c r="B17" s="8">
        <v>3.0000000000000001E-3</v>
      </c>
      <c r="C17" s="8">
        <v>37.884</v>
      </c>
      <c r="D17" s="8">
        <v>0.108</v>
      </c>
      <c r="E17" s="8">
        <v>0.34499999999999997</v>
      </c>
      <c r="F17" s="5">
        <f>(1.5*'Datasets Attributes, Notes'!B17*LOG('Datasets Attributes, Notes'!D17,2) + 64 * 'Datasets Attributes, Notes'!D17 + 64)*0.000000125</f>
        <v>0.22671509699831169</v>
      </c>
      <c r="G17" s="5">
        <v>3.0000000000000001E-3</v>
      </c>
      <c r="H17" s="5">
        <v>3.21</v>
      </c>
      <c r="I17" s="8">
        <v>0.88500000000000001</v>
      </c>
    </row>
    <row r="18" spans="1:9" x14ac:dyDescent="0.2">
      <c r="A18" s="2" t="s">
        <v>35</v>
      </c>
      <c r="B18" s="8">
        <v>1.0999999999999999E-2</v>
      </c>
      <c r="C18" s="8">
        <v>19.535</v>
      </c>
      <c r="D18" s="8">
        <v>0.124</v>
      </c>
      <c r="E18" s="8">
        <v>0.42</v>
      </c>
      <c r="F18" s="5">
        <f>(1.5*'Datasets Attributes, Notes'!B18*LOG('Datasets Attributes, Notes'!D18,2) + 64 * 'Datasets Attributes, Notes'!D18 + 64)*0.000000125</f>
        <v>0.15477976436180282</v>
      </c>
      <c r="G18" s="5">
        <v>8.0000000000000002E-3</v>
      </c>
      <c r="H18" s="5">
        <v>1.54</v>
      </c>
      <c r="I18" s="8">
        <v>0.442</v>
      </c>
    </row>
    <row r="19" spans="1:9" x14ac:dyDescent="0.2">
      <c r="A19" s="2" t="s">
        <v>36</v>
      </c>
      <c r="B19" s="8">
        <v>1E-3</v>
      </c>
      <c r="C19" s="8">
        <v>15.207000000000001</v>
      </c>
      <c r="D19" s="8">
        <v>7.5999999999999998E-2</v>
      </c>
      <c r="E19" s="8">
        <v>0.22700000000000001</v>
      </c>
      <c r="F19" s="5">
        <f>(1.5*'Datasets Attributes, Notes'!B19*LOG('Datasets Attributes, Notes'!D19,2) + 64 * 'Datasets Attributes, Notes'!D19 + 64)*0.000000125</f>
        <v>7.75784034639527E-2</v>
      </c>
      <c r="G19" s="5">
        <v>1E-3</v>
      </c>
      <c r="H19" s="5">
        <v>0.504</v>
      </c>
      <c r="I19" s="8">
        <v>0.23699999999999999</v>
      </c>
    </row>
    <row r="20" spans="1:9" x14ac:dyDescent="0.2">
      <c r="A20" s="2" t="s">
        <v>37</v>
      </c>
      <c r="B20" s="8">
        <v>3.0000000000000001E-3</v>
      </c>
      <c r="C20" s="8">
        <v>22.076000000000001</v>
      </c>
      <c r="D20" s="8">
        <v>9.6000000000000002E-2</v>
      </c>
      <c r="E20" s="8">
        <v>0.253</v>
      </c>
      <c r="F20" s="5">
        <f>(1.5*'Datasets Attributes, Notes'!B20*LOG('Datasets Attributes, Notes'!D20,2) + 64 * 'Datasets Attributes, Notes'!D20 + 64)*0.000000125</f>
        <v>0.13753481196537029</v>
      </c>
      <c r="G20" s="5">
        <v>3.0000000000000001E-3</v>
      </c>
      <c r="H20" s="5">
        <v>1.476</v>
      </c>
      <c r="I20" s="8">
        <v>0.45100000000000001</v>
      </c>
    </row>
    <row r="21" spans="1:9" x14ac:dyDescent="0.2">
      <c r="A21" s="2" t="s">
        <v>38</v>
      </c>
      <c r="B21" s="8">
        <v>0.39400000000000002</v>
      </c>
      <c r="C21" s="8">
        <v>6.3929999999999998</v>
      </c>
      <c r="D21" s="8">
        <v>1.4379999999999999</v>
      </c>
      <c r="E21" s="8">
        <v>1.792</v>
      </c>
      <c r="F21" s="5">
        <f>(1.5*'Datasets Attributes, Notes'!B21*LOG('Datasets Attributes, Notes'!D21,2) + 64 * 'Datasets Attributes, Notes'!D21 + 64)*0.000000125</f>
        <v>0.14837335548998376</v>
      </c>
      <c r="G21" s="5">
        <v>0.123</v>
      </c>
      <c r="H21" s="5">
        <v>1.5249999999999999</v>
      </c>
      <c r="I21" s="8">
        <v>0.26800000000000002</v>
      </c>
    </row>
    <row r="22" spans="1:9" x14ac:dyDescent="0.2">
      <c r="A22" s="2" t="s">
        <v>39</v>
      </c>
      <c r="B22" s="8">
        <v>4.0000000000000001E-3</v>
      </c>
      <c r="C22" s="8">
        <v>20.518000000000001</v>
      </c>
      <c r="D22" s="8">
        <v>0.108</v>
      </c>
      <c r="E22" s="8">
        <v>0.46400000000000002</v>
      </c>
      <c r="F22" s="5">
        <f>(1.5*'Datasets Attributes, Notes'!B22*LOG('Datasets Attributes, Notes'!D22,2) + 64 * 'Datasets Attributes, Notes'!D22 + 64)*0.000000125</f>
        <v>0.13003074680687018</v>
      </c>
      <c r="G22" s="5">
        <v>4.0000000000000001E-3</v>
      </c>
      <c r="H22" s="5">
        <v>3.8079999999999998</v>
      </c>
      <c r="I22" s="8">
        <v>0.61399999999999999</v>
      </c>
    </row>
    <row r="23" spans="1:9" x14ac:dyDescent="0.2">
      <c r="A23" s="2" t="s">
        <v>40</v>
      </c>
      <c r="B23" s="8">
        <v>5.8000000000000003E-2</v>
      </c>
      <c r="C23" s="8">
        <v>3.831</v>
      </c>
      <c r="D23" s="8">
        <v>0.33</v>
      </c>
      <c r="E23" s="8">
        <v>0.54100000000000004</v>
      </c>
      <c r="F23" s="5">
        <f>(1.5*'Datasets Attributes, Notes'!B23*LOG('Datasets Attributes, Notes'!D23,2) + 64 * 'Datasets Attributes, Notes'!D23 + 64)*0.000000125</f>
        <v>7.2348117855238495E-2</v>
      </c>
      <c r="G23" s="5">
        <v>2.7E-2</v>
      </c>
      <c r="H23" s="5">
        <v>0.59</v>
      </c>
      <c r="I23" s="8">
        <v>0.14599999999999999</v>
      </c>
    </row>
    <row r="24" spans="1:9" x14ac:dyDescent="0.2">
      <c r="A24" s="2" t="s">
        <v>41</v>
      </c>
      <c r="B24" s="8">
        <v>6.0000000000000001E-3</v>
      </c>
      <c r="C24" s="8">
        <v>26.413</v>
      </c>
      <c r="D24" s="8">
        <v>0.10199999999999999</v>
      </c>
      <c r="E24" s="8">
        <v>0.27400000000000002</v>
      </c>
      <c r="F24" s="5">
        <f>(1.5*'Datasets Attributes, Notes'!B24*LOG('Datasets Attributes, Notes'!D24,2) + 64 * 'Datasets Attributes, Notes'!D24 + 64)*0.000000125</f>
        <v>0.17850286046471045</v>
      </c>
      <c r="G24" s="5">
        <v>5.0000000000000001E-3</v>
      </c>
      <c r="H24" s="5">
        <v>0.55500000000000005</v>
      </c>
      <c r="I24" s="8">
        <v>0.35399999999999998</v>
      </c>
    </row>
    <row r="25" spans="1:9" x14ac:dyDescent="0.2">
      <c r="A25" s="2" t="s">
        <v>42</v>
      </c>
      <c r="B25" s="8">
        <v>8.0000000000000002E-3</v>
      </c>
      <c r="C25" s="8">
        <v>26.048999999999999</v>
      </c>
      <c r="D25" s="8">
        <v>0.11899999999999999</v>
      </c>
      <c r="E25" s="8">
        <v>0.44400000000000001</v>
      </c>
      <c r="F25" s="5">
        <f>(1.5*'Datasets Attributes, Notes'!B25*LOG('Datasets Attributes, Notes'!D25,2) + 64 * 'Datasets Attributes, Notes'!D25 + 64)*0.000000125</f>
        <v>0.18492243749999998</v>
      </c>
      <c r="G25" s="5">
        <v>7.0000000000000001E-3</v>
      </c>
      <c r="H25" s="5">
        <v>2.4340000000000002</v>
      </c>
      <c r="I25" s="8">
        <v>0.60899999999999999</v>
      </c>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1A666-1255-6442-A7B1-7B11C7C732E9}">
  <dimension ref="A1:I27"/>
  <sheetViews>
    <sheetView zoomScale="142" zoomScaleNormal="142" workbookViewId="0">
      <selection activeCell="F3" sqref="F3"/>
    </sheetView>
  </sheetViews>
  <sheetFormatPr baseColWidth="10" defaultRowHeight="16" x14ac:dyDescent="0.2"/>
  <cols>
    <col min="1" max="1" width="17.33203125" customWidth="1"/>
    <col min="5" max="5" width="17.33203125" customWidth="1"/>
    <col min="6" max="6" width="10.83203125" customWidth="1"/>
  </cols>
  <sheetData>
    <row r="1" spans="1:9" ht="17" x14ac:dyDescent="0.2">
      <c r="A1" s="2"/>
      <c r="B1" s="1" t="s">
        <v>0</v>
      </c>
      <c r="C1" s="1" t="s">
        <v>1</v>
      </c>
      <c r="D1" s="1" t="s">
        <v>2</v>
      </c>
      <c r="E1" s="1" t="s">
        <v>3</v>
      </c>
      <c r="F1" s="1" t="s">
        <v>4</v>
      </c>
      <c r="G1" s="1" t="s">
        <v>5</v>
      </c>
      <c r="H1" s="1" t="s">
        <v>6</v>
      </c>
      <c r="I1" s="1" t="s">
        <v>7</v>
      </c>
    </row>
    <row r="2" spans="1:9" x14ac:dyDescent="0.2">
      <c r="A2" s="2" t="s">
        <v>8</v>
      </c>
      <c r="B2" s="8">
        <f>'Memory (MB)'!B2/'Datasets Attributes, Notes'!$H2</f>
        <v>4.8691566316391715</v>
      </c>
      <c r="C2" s="8">
        <f>'Memory (MB)'!C2/'Datasets Attributes, Notes'!$H2</f>
        <v>136.3363856858968</v>
      </c>
      <c r="D2" s="8">
        <f>'Memory (MB)'!D2/'Datasets Attributes, Notes'!$H2</f>
        <v>9.0079397685324665</v>
      </c>
      <c r="E2" s="8">
        <f>'Memory (MB)'!E2/'Datasets Attributes, Notes'!$H2</f>
        <v>15.581301221245349</v>
      </c>
      <c r="F2" s="8">
        <f>'Memory (MB)'!F2/'Datasets Attributes, Notes'!$H2</f>
        <v>2.1370217194818002</v>
      </c>
      <c r="G2" s="8">
        <f>'Memory (MB)'!G2/'Datasets Attributes, Notes'!$H2</f>
        <v>1.6311674715991225</v>
      </c>
      <c r="H2" s="8">
        <f>'Memory (MB)'!H2/'Datasets Attributes, Notes'!$H2</f>
        <v>26.04998797926957</v>
      </c>
      <c r="I2" s="8">
        <f>'Memory (MB)'!I2/'Datasets Attributes, Notes'!$H2</f>
        <v>5.5995301263850479</v>
      </c>
    </row>
    <row r="3" spans="1:9" x14ac:dyDescent="0.2">
      <c r="A3" s="2" t="s">
        <v>9</v>
      </c>
      <c r="B3" s="8">
        <f>'Memory (MB)'!B3/'Datasets Attributes, Notes'!$H3</f>
        <v>2.9611768562877416</v>
      </c>
      <c r="C3" s="8">
        <f>'Memory (MB)'!C3/'Datasets Attributes, Notes'!$H3</f>
        <v>124.51043638581314</v>
      </c>
      <c r="D3" s="8">
        <f>'Memory (MB)'!D3/'Datasets Attributes, Notes'!$H3</f>
        <v>0.53583200256635322</v>
      </c>
      <c r="E3" s="8">
        <f>'Memory (MB)'!E3/'Datasets Attributes, Notes'!$H3</f>
        <v>10.857648473055054</v>
      </c>
      <c r="F3" s="8">
        <f>'Memory (MB)'!F3/'Datasets Attributes, Notes'!$H3</f>
        <v>1.7346856040977048</v>
      </c>
      <c r="G3" s="8">
        <f>'Memory (MB)'!G3/'Datasets Attributes, Notes'!$H3</f>
        <v>1.6921010607358524</v>
      </c>
      <c r="H3" s="8">
        <f>'Memory (MB)'!H3/'Datasets Attributes, Notes'!$H3</f>
        <v>38.072273866556685</v>
      </c>
      <c r="I3" s="8">
        <f>'Memory (MB)'!I3/'Datasets Attributes, Notes'!$H3</f>
        <v>5.0763031822075568</v>
      </c>
    </row>
    <row r="4" spans="1:9" x14ac:dyDescent="0.2">
      <c r="A4" s="2" t="s">
        <v>10</v>
      </c>
      <c r="B4" s="8">
        <f>'Memory (MB)'!B4/'Datasets Attributes, Notes'!$H4</f>
        <v>6.3757720661486356E-2</v>
      </c>
      <c r="C4" s="8">
        <f>'Memory (MB)'!C4/'Datasets Attributes, Notes'!$H4</f>
        <v>176.29009762900978</v>
      </c>
      <c r="D4" s="8">
        <f>'Memory (MB)'!D4/'Datasets Attributes, Notes'!$H4</f>
        <v>3.1878860330743177</v>
      </c>
      <c r="E4" s="8">
        <f>'Memory (MB)'!E4/'Datasets Attributes, Notes'!$H4</f>
        <v>5.4194062562263401</v>
      </c>
      <c r="F4" s="8">
        <f>'Memory (MB)'!F4/'Datasets Attributes, Notes'!$H4</f>
        <v>2.1401044032675829</v>
      </c>
      <c r="G4" s="8">
        <f>'Memory (MB)'!G4/'Datasets Attributes, Notes'!$H4</f>
        <v>6.3757720661486356E-2</v>
      </c>
      <c r="H4" s="8">
        <f>'Memory (MB)'!H4/'Datasets Attributes, Notes'!$H4</f>
        <v>13.707909942219565</v>
      </c>
      <c r="I4" s="8">
        <f>'Memory (MB)'!I4/'Datasets Attributes, Notes'!$H4</f>
        <v>4.1442518429966126</v>
      </c>
    </row>
    <row r="5" spans="1:9" x14ac:dyDescent="0.2">
      <c r="A5" s="2" t="s">
        <v>11</v>
      </c>
      <c r="B5" s="8">
        <f>'Memory (MB)'!B5/'Datasets Attributes, Notes'!$H5</f>
        <v>6.0739701803985477</v>
      </c>
      <c r="C5" s="8">
        <f>'Memory (MB)'!C5/'Datasets Attributes, Notes'!$H5</f>
        <v>77.72069370617497</v>
      </c>
      <c r="D5" s="8">
        <f>'Memory (MB)'!D5/'Datasets Attributes, Notes'!$H5</f>
        <v>11.10295624373928</v>
      </c>
      <c r="E5" s="8">
        <f>'Memory (MB)'!E5/'Datasets Attributes, Notes'!$H5</f>
        <v>12.735743926642115</v>
      </c>
      <c r="F5" s="8">
        <f>'Memory (MB)'!F5/'Datasets Attributes, Notes'!$H5</f>
        <v>1.9000489019911029</v>
      </c>
      <c r="G5" s="8">
        <f>'Memory (MB)'!G5/'Datasets Attributes, Notes'!$H5</f>
        <v>1.6980991902189488</v>
      </c>
      <c r="H5" s="8">
        <f>'Memory (MB)'!H5/'Datasets Attributes, Notes'!$H5</f>
        <v>20.834370833840179</v>
      </c>
      <c r="I5" s="8">
        <f>'Memory (MB)'!I5/'Datasets Attributes, Notes'!$H5</f>
        <v>3.3961983804378977</v>
      </c>
    </row>
    <row r="6" spans="1:9" x14ac:dyDescent="0.2">
      <c r="A6" s="2" t="s">
        <v>12</v>
      </c>
      <c r="B6" s="8">
        <f>'Memory (MB)'!B6/'Datasets Attributes, Notes'!$H6</f>
        <v>0.67690224916156427</v>
      </c>
      <c r="C6" s="8">
        <f>'Memory (MB)'!C6/'Datasets Attributes, Notes'!$H6</f>
        <v>2689.1480262145787</v>
      </c>
      <c r="D6" s="8">
        <f>'Memory (MB)'!D6/'Datasets Attributes, Notes'!$H6</f>
        <v>3.3845112458078219</v>
      </c>
      <c r="E6" s="8">
        <f>'Memory (MB)'!E6/'Datasets Attributes, Notes'!$H6</f>
        <v>6.46133965108766</v>
      </c>
      <c r="F6" s="8">
        <f>'Memory (MB)'!F6/'Datasets Attributes, Notes'!$H6</f>
        <v>2.1825420756284428</v>
      </c>
      <c r="G6" s="8">
        <f>'Memory (MB)'!G6/'Datasets Attributes, Notes'!$H6</f>
        <v>0.24614627242238704</v>
      </c>
      <c r="H6" s="8">
        <f>'Memory (MB)'!H6/'Datasets Attributes, Notes'!$H6</f>
        <v>51.69071720870128</v>
      </c>
      <c r="I6" s="8">
        <f>'Memory (MB)'!I6/'Datasets Attributes, Notes'!$H6</f>
        <v>42.767914833389746</v>
      </c>
    </row>
    <row r="7" spans="1:9" x14ac:dyDescent="0.2">
      <c r="A7" s="2" t="s">
        <v>13</v>
      </c>
      <c r="B7" s="8">
        <f>'Memory (MB)'!B7/'Datasets Attributes, Notes'!$H7</f>
        <v>6.758403856361527</v>
      </c>
      <c r="C7" s="8">
        <f>'Memory (MB)'!C7/'Datasets Attributes, Notes'!$H7</f>
        <v>126.91956736037001</v>
      </c>
      <c r="D7" s="8">
        <f>'Memory (MB)'!D7/'Datasets Attributes, Notes'!$H7</f>
        <v>81.491693728272466</v>
      </c>
      <c r="E7" s="8">
        <f>'Memory (MB)'!E7/'Datasets Attributes, Notes'!$H7</f>
        <v>86.42614280894125</v>
      </c>
      <c r="F7" s="8">
        <f>'Memory (MB)'!F7/'Datasets Attributes, Notes'!$H7</f>
        <v>1.6691954700373188</v>
      </c>
      <c r="G7" s="8">
        <f>'Memory (MB)'!G7/'Datasets Attributes, Notes'!$H7</f>
        <v>21.170903646433697</v>
      </c>
      <c r="H7" s="8">
        <f>'Memory (MB)'!H7/'Datasets Attributes, Notes'!$H7</f>
        <v>30.616383734842579</v>
      </c>
      <c r="I7" s="8">
        <f>'Memory (MB)'!I7/'Datasets Attributes, Notes'!$H7</f>
        <v>4.8611651834311216</v>
      </c>
    </row>
    <row r="8" spans="1:9" x14ac:dyDescent="0.2">
      <c r="A8" s="2" t="s">
        <v>14</v>
      </c>
      <c r="B8" s="8">
        <f>'Memory (MB)'!B8/'Datasets Attributes, Notes'!$H8</f>
        <v>2.9790586533578116</v>
      </c>
      <c r="C8" s="8">
        <f>'Memory (MB)'!C8/'Datasets Attributes, Notes'!$H8</f>
        <v>90.735665972151182</v>
      </c>
      <c r="D8" s="8">
        <f>'Memory (MB)'!D8/'Datasets Attributes, Notes'!$H8</f>
        <v>4.8813491187549687</v>
      </c>
      <c r="E8" s="8">
        <f>'Memory (MB)'!E8/'Datasets Attributes, Notes'!$H8</f>
        <v>6.6400704924240381</v>
      </c>
      <c r="F8" s="8">
        <f>'Memory (MB)'!F8/'Datasets Attributes, Notes'!$H8</f>
        <v>1.6006410359945658</v>
      </c>
      <c r="G8" s="8">
        <f>'Memory (MB)'!G8/'Datasets Attributes, Notes'!$H8</f>
        <v>1.1485527338246986</v>
      </c>
      <c r="H8" s="8">
        <f>'Memory (MB)'!H8/'Datasets Attributes, Notes'!$H8</f>
        <v>23.401761951678232</v>
      </c>
      <c r="I8" s="8">
        <f>'Memory (MB)'!I8/'Datasets Attributes, Notes'!$H8</f>
        <v>3.5892272932021827</v>
      </c>
    </row>
    <row r="9" spans="1:9" x14ac:dyDescent="0.2">
      <c r="A9" s="13"/>
      <c r="B9" s="8"/>
      <c r="C9" s="8"/>
      <c r="D9" s="8"/>
      <c r="E9" s="8"/>
      <c r="F9" s="8"/>
      <c r="G9" s="8"/>
      <c r="H9" s="8"/>
      <c r="I9" s="8"/>
    </row>
    <row r="10" spans="1:9" x14ac:dyDescent="0.2">
      <c r="A10" s="14" t="s">
        <v>44</v>
      </c>
      <c r="B10" s="8">
        <f>STDEV(B2:B8)</f>
        <v>2.5643220494934185</v>
      </c>
      <c r="C10" s="8">
        <f t="shared" ref="C10:I10" si="0">STDEV(C2:C8)</f>
        <v>970.78406612095671</v>
      </c>
      <c r="D10" s="8">
        <f t="shared" si="0"/>
        <v>29.00498652111327</v>
      </c>
      <c r="E10" s="8">
        <f t="shared" si="0"/>
        <v>29.269606674363867</v>
      </c>
      <c r="F10" s="8">
        <f t="shared" si="0"/>
        <v>0.24606411480688034</v>
      </c>
      <c r="G10" s="8">
        <f t="shared" si="0"/>
        <v>7.6242506710494071</v>
      </c>
      <c r="H10" s="8">
        <f t="shared" si="0"/>
        <v>12.517230736542361</v>
      </c>
      <c r="I10" s="8">
        <f t="shared" si="0"/>
        <v>14.506912781063331</v>
      </c>
    </row>
    <row r="11" spans="1:9" x14ac:dyDescent="0.2">
      <c r="D11" s="8"/>
      <c r="E11" s="8"/>
    </row>
    <row r="12" spans="1:9" x14ac:dyDescent="0.2">
      <c r="A12" s="12" t="s">
        <v>27</v>
      </c>
      <c r="B12" s="8">
        <f>'Memory (MB)'!B10/'Datasets Attributes, Notes'!$H10</f>
        <v>9.8040884410478119E-3</v>
      </c>
      <c r="C12" s="8">
        <f>'Memory (MB)'!C10/'Datasets Attributes, Notes'!$H10</f>
        <v>416.68029480349276</v>
      </c>
      <c r="D12" s="8">
        <f>'Memory (MB)'!D10/'Datasets Attributes, Notes'!$H10</f>
        <v>5.8677469319671154</v>
      </c>
      <c r="E12" s="8">
        <f>'Memory (MB)'!E10/'Datasets Attributes, Notes'!$H10</f>
        <v>11.83979847151538</v>
      </c>
      <c r="F12" s="8">
        <f>'Memory (MB)'!F10/'Datasets Attributes, Notes'!$H10</f>
        <v>1.502723357900291</v>
      </c>
      <c r="G12" s="8">
        <f>'Memory (MB)'!G10/'Datasets Attributes, Notes'!$H10</f>
        <v>9.8040884410478119E-3</v>
      </c>
      <c r="H12" s="8">
        <f>'Memory (MB)'!H10/'Datasets Attributes, Notes'!$H10</f>
        <v>2.7279876087215538</v>
      </c>
      <c r="I12" s="8">
        <f>'Memory (MB)'!I10/'Datasets Attributes, Notes'!$H10</f>
        <v>5.667307790505693</v>
      </c>
    </row>
    <row r="13" spans="1:9" x14ac:dyDescent="0.2">
      <c r="A13" s="12" t="s">
        <v>28</v>
      </c>
      <c r="B13" s="8">
        <f>'Memory (MB)'!B11/'Datasets Attributes, Notes'!$H11</f>
        <v>2.5719725321370984E-2</v>
      </c>
      <c r="C13" s="8">
        <f>'Memory (MB)'!C11/'Datasets Attributes, Notes'!$H11</f>
        <v>210.0546041824694</v>
      </c>
      <c r="D13" s="8">
        <f>'Memory (MB)'!D11/'Datasets Attributes, Notes'!$H11</f>
        <v>0.8600033154333423</v>
      </c>
      <c r="E13" s="8">
        <f>'Memory (MB)'!E11/'Datasets Attributes, Notes'!$H11</f>
        <v>3.754147556877264</v>
      </c>
      <c r="F13" s="8">
        <f>'Memory (MB)'!F11/'Datasets Attributes, Notes'!$H11</f>
        <v>1.2979287140455811</v>
      </c>
      <c r="G13" s="8">
        <f>'Memory (MB)'!G11/'Datasets Attributes, Notes'!$H11</f>
        <v>2.6362718454405257E-2</v>
      </c>
      <c r="H13" s="8">
        <f>'Memory (MB)'!H11/'Datasets Attributes, Notes'!$H11</f>
        <v>32.883472564789102</v>
      </c>
      <c r="I13" s="8">
        <f>'Memory (MB)'!I11/'Datasets Attributes, Notes'!$H11</f>
        <v>5.8251159145823816</v>
      </c>
    </row>
    <row r="14" spans="1:9" x14ac:dyDescent="0.2">
      <c r="A14" s="12" t="s">
        <v>29</v>
      </c>
      <c r="B14" s="8">
        <f>'Memory (MB)'!B12/'Datasets Attributes, Notes'!$H12</f>
        <v>8.3609127329733503E-3</v>
      </c>
      <c r="C14" s="8">
        <f>'Memory (MB)'!C12/'Datasets Attributes, Notes'!$H12</f>
        <v>263.70020155771766</v>
      </c>
      <c r="D14" s="8">
        <f>'Memory (MB)'!D12/'Datasets Attributes, Notes'!$H12</f>
        <v>1.0948814293179385</v>
      </c>
      <c r="E14" s="8">
        <f>'Memory (MB)'!E12/'Datasets Attributes, Notes'!$H12</f>
        <v>4.1466145768532119</v>
      </c>
      <c r="F14" s="8">
        <f>'Memory (MB)'!F12/'Datasets Attributes, Notes'!$H12</f>
        <v>1.2465989407262155</v>
      </c>
      <c r="G14" s="8">
        <f>'Memory (MB)'!G12/'Datasets Attributes, Notes'!$H12</f>
        <v>8.3609127329733503E-3</v>
      </c>
      <c r="H14" s="8">
        <f>'Memory (MB)'!H12/'Datasets Attributes, Notes'!$H12</f>
        <v>19.386070122178815</v>
      </c>
      <c r="I14" s="8">
        <f>'Memory (MB)'!I12/'Datasets Attributes, Notes'!$H12</f>
        <v>5.9511782417199592</v>
      </c>
    </row>
    <row r="15" spans="1:9" x14ac:dyDescent="0.2">
      <c r="A15" s="12" t="s">
        <v>30</v>
      </c>
      <c r="B15" s="8">
        <f>'Memory (MB)'!B13/'Datasets Attributes, Notes'!$H13</f>
        <v>9.8564895126951602E-3</v>
      </c>
      <c r="C15" s="8">
        <f>'Memory (MB)'!C13/'Datasets Attributes, Notes'!$H13</f>
        <v>265.95765652105348</v>
      </c>
      <c r="D15" s="8">
        <f>'Memory (MB)'!D13/'Datasets Attributes, Notes'!$H13</f>
        <v>1.0842138463964675</v>
      </c>
      <c r="E15" s="8">
        <f>'Memory (MB)'!E13/'Datasets Attributes, Notes'!$H13</f>
        <v>4.1298691058192718</v>
      </c>
      <c r="F15" s="8">
        <f>'Memory (MB)'!F13/'Datasets Attributes, Notes'!$H13</f>
        <v>1.2465904066598783</v>
      </c>
      <c r="G15" s="8">
        <f>'Memory (MB)'!G13/'Datasets Attributes, Notes'!$H13</f>
        <v>9.8564895126951602E-3</v>
      </c>
      <c r="H15" s="8">
        <f>'Memory (MB)'!H13/'Datasets Attributes, Notes'!$H13</f>
        <v>20.01853020028387</v>
      </c>
      <c r="I15" s="8">
        <f>'Memory (MB)'!I13/'Datasets Attributes, Notes'!$H13</f>
        <v>6.0420280712821324</v>
      </c>
    </row>
    <row r="16" spans="1:9" x14ac:dyDescent="0.2">
      <c r="A16" s="12" t="s">
        <v>31</v>
      </c>
      <c r="B16" s="8">
        <f>'Memory (MB)'!B14/'Datasets Attributes, Notes'!$H14</f>
        <v>0.23223746280571889</v>
      </c>
      <c r="C16" s="8">
        <f>'Memory (MB)'!C14/'Datasets Attributes, Notes'!$H14</f>
        <v>142.12932723709994</v>
      </c>
      <c r="D16" s="8">
        <f>'Memory (MB)'!D14/'Datasets Attributes, Notes'!$H14</f>
        <v>4.6447492561143768</v>
      </c>
      <c r="E16" s="8">
        <f>'Memory (MB)'!E14/'Datasets Attributes, Notes'!$H14</f>
        <v>9.9862109006459114</v>
      </c>
      <c r="F16" s="8">
        <f>'Memory (MB)'!F14/'Datasets Attributes, Notes'!$H14</f>
        <v>1.4961676915291069</v>
      </c>
      <c r="G16" s="8">
        <f>'Memory (MB)'!G14/'Datasets Attributes, Notes'!$H14</f>
        <v>0.15482497520381258</v>
      </c>
      <c r="H16" s="8">
        <f>'Memory (MB)'!H14/'Datasets Attributes, Notes'!$H14</f>
        <v>10.141035875849724</v>
      </c>
      <c r="I16" s="8">
        <f>'Memory (MB)'!I14/'Datasets Attributes, Notes'!$H14</f>
        <v>3.7932118924934084</v>
      </c>
    </row>
    <row r="17" spans="1:9" x14ac:dyDescent="0.2">
      <c r="A17" s="12" t="s">
        <v>32</v>
      </c>
      <c r="B17" s="8">
        <f>'Memory (MB)'!B15/'Datasets Attributes, Notes'!$H15</f>
        <v>2.6140995021328675E-2</v>
      </c>
      <c r="C17" s="8">
        <f>'Memory (MB)'!C15/'Datasets Attributes, Notes'!$H15</f>
        <v>186.6348221818225</v>
      </c>
      <c r="D17" s="8">
        <f>'Memory (MB)'!D15/'Datasets Attributes, Notes'!$H15</f>
        <v>0.25190413384189453</v>
      </c>
      <c r="E17" s="8">
        <f>'Memory (MB)'!E15/'Datasets Attributes, Notes'!$H15</f>
        <v>0.77710048836131618</v>
      </c>
      <c r="F17" s="8">
        <f>'Memory (MB)'!F15/'Datasets Attributes, Notes'!$H15</f>
        <v>1.3971721951846856</v>
      </c>
      <c r="G17" s="8">
        <f>'Memory (MB)'!G15/'Datasets Attributes, Notes'!$H15</f>
        <v>1.4258724557088369E-2</v>
      </c>
      <c r="H17" s="8">
        <f>'Memory (MB)'!H15/'Datasets Attributes, Notes'!$H15</f>
        <v>4.3346522653548645</v>
      </c>
      <c r="I17" s="8">
        <f>'Memory (MB)'!I15/'Datasets Attributes, Notes'!$H15</f>
        <v>3.2913889185945653</v>
      </c>
    </row>
    <row r="18" spans="1:9" x14ac:dyDescent="0.2">
      <c r="A18" s="12" t="s">
        <v>33</v>
      </c>
      <c r="B18" s="8">
        <f>'Memory (MB)'!B16/'Datasets Attributes, Notes'!$H16</f>
        <v>6.8759239522810892E-2</v>
      </c>
      <c r="C18" s="8">
        <f>'Memory (MB)'!C16/'Datasets Attributes, Notes'!$H16</f>
        <v>203.01853061505142</v>
      </c>
      <c r="D18" s="8">
        <f>'Memory (MB)'!D16/'Datasets Attributes, Notes'!$H16</f>
        <v>1.2239144635060337</v>
      </c>
      <c r="E18" s="8">
        <f>'Memory (MB)'!E16/'Datasets Attributes, Notes'!$H16</f>
        <v>4.4005913294598971</v>
      </c>
      <c r="F18" s="8">
        <f>'Memory (MB)'!F16/'Datasets Attributes, Notes'!$H16</f>
        <v>1.3782391197972594</v>
      </c>
      <c r="G18" s="8">
        <f>'Memory (MB)'!G16/'Datasets Attributes, Notes'!$H16</f>
        <v>5.5007391618248712E-2</v>
      </c>
      <c r="H18" s="8">
        <f>'Memory (MB)'!H16/'Datasets Attributes, Notes'!$H16</f>
        <v>19.995186853233406</v>
      </c>
      <c r="I18" s="8">
        <f>'Memory (MB)'!I16/'Datasets Attributes, Notes'!$H16</f>
        <v>4.6756282875511408</v>
      </c>
    </row>
    <row r="19" spans="1:9" x14ac:dyDescent="0.2">
      <c r="A19" s="12" t="s">
        <v>34</v>
      </c>
      <c r="B19" s="8">
        <f>'Memory (MB)'!B17/'Datasets Attributes, Notes'!$H17</f>
        <v>1.7169654067240657E-2</v>
      </c>
      <c r="C19" s="8">
        <f>'Memory (MB)'!C17/'Datasets Attributes, Notes'!$H17</f>
        <v>216.81839156111502</v>
      </c>
      <c r="D19" s="8">
        <f>'Memory (MB)'!D17/'Datasets Attributes, Notes'!$H17</f>
        <v>0.61810754642066368</v>
      </c>
      <c r="E19" s="8">
        <f>'Memory (MB)'!E17/'Datasets Attributes, Notes'!$H17</f>
        <v>1.9745102177326754</v>
      </c>
      <c r="F19" s="8">
        <f>'Memory (MB)'!F17/'Datasets Attributes, Notes'!$H17</f>
        <v>1.2975399290939742</v>
      </c>
      <c r="G19" s="8">
        <f>'Memory (MB)'!G17/'Datasets Attributes, Notes'!$H17</f>
        <v>1.7169654067240657E-2</v>
      </c>
      <c r="H19" s="8">
        <f>'Memory (MB)'!H17/'Datasets Attributes, Notes'!$H17</f>
        <v>18.371529851947503</v>
      </c>
      <c r="I19" s="8">
        <f>'Memory (MB)'!I17/'Datasets Attributes, Notes'!$H17</f>
        <v>5.0650479498359937</v>
      </c>
    </row>
    <row r="20" spans="1:9" x14ac:dyDescent="0.2">
      <c r="A20" s="12" t="s">
        <v>35</v>
      </c>
      <c r="B20" s="8">
        <f>'Memory (MB)'!B18/'Datasets Attributes, Notes'!$H18</f>
        <v>9.662917893747433E-2</v>
      </c>
      <c r="C20" s="8">
        <f>'Memory (MB)'!C18/'Datasets Attributes, Notes'!$H18</f>
        <v>171.60463732214191</v>
      </c>
      <c r="D20" s="8">
        <f>'Memory (MB)'!D18/'Datasets Attributes, Notes'!$H18</f>
        <v>1.0892743807497107</v>
      </c>
      <c r="E20" s="8">
        <f>'Memory (MB)'!E18/'Datasets Attributes, Notes'!$H18</f>
        <v>3.6894777412490196</v>
      </c>
      <c r="F20" s="8">
        <f>'Memory (MB)'!F18/'Datasets Attributes, Notes'!$H18</f>
        <v>1.3596583224015235</v>
      </c>
      <c r="G20" s="8">
        <f>'Memory (MB)'!G18/'Datasets Attributes, Notes'!$H18</f>
        <v>7.0275766499981338E-2</v>
      </c>
      <c r="H20" s="8">
        <f>'Memory (MB)'!H18/'Datasets Attributes, Notes'!$H18</f>
        <v>13.528085051246407</v>
      </c>
      <c r="I20" s="8">
        <f>'Memory (MB)'!I18/'Datasets Attributes, Notes'!$H18</f>
        <v>3.8827360991239686</v>
      </c>
    </row>
    <row r="21" spans="1:9" x14ac:dyDescent="0.2">
      <c r="A21" s="12" t="s">
        <v>36</v>
      </c>
      <c r="B21" s="8">
        <f>'Memory (MB)'!B19/'Datasets Attributes, Notes'!$H19</f>
        <v>1.6742986781411937E-2</v>
      </c>
      <c r="C21" s="8">
        <f>'Memory (MB)'!C19/'Datasets Attributes, Notes'!$H19</f>
        <v>254.61059998493135</v>
      </c>
      <c r="D21" s="8">
        <f>'Memory (MB)'!D19/'Datasets Attributes, Notes'!$H19</f>
        <v>1.2724669953873071</v>
      </c>
      <c r="E21" s="8">
        <f>'Memory (MB)'!E19/'Datasets Attributes, Notes'!$H19</f>
        <v>3.8006579993805101</v>
      </c>
      <c r="F21" s="8">
        <f>'Memory (MB)'!F19/'Datasets Attributes, Notes'!$H19</f>
        <v>1.2988941837200021</v>
      </c>
      <c r="G21" s="8">
        <f>'Memory (MB)'!G19/'Datasets Attributes, Notes'!$H19</f>
        <v>1.6742986781411937E-2</v>
      </c>
      <c r="H21" s="8">
        <f>'Memory (MB)'!H19/'Datasets Attributes, Notes'!$H19</f>
        <v>8.4384653378316159</v>
      </c>
      <c r="I21" s="8">
        <f>'Memory (MB)'!I19/'Datasets Attributes, Notes'!$H19</f>
        <v>3.9680878671946291</v>
      </c>
    </row>
    <row r="22" spans="1:9" x14ac:dyDescent="0.2">
      <c r="A22" s="12" t="s">
        <v>37</v>
      </c>
      <c r="B22" s="8">
        <f>'Memory (MB)'!B20/'Datasets Attributes, Notes'!$H20</f>
        <v>2.8316412310560254E-2</v>
      </c>
      <c r="C22" s="8">
        <f>'Memory (MB)'!C20/'Datasets Attributes, Notes'!$H20</f>
        <v>208.37103938930937</v>
      </c>
      <c r="D22" s="8">
        <f>'Memory (MB)'!D20/'Datasets Attributes, Notes'!$H20</f>
        <v>0.90612519393792812</v>
      </c>
      <c r="E22" s="8">
        <f>'Memory (MB)'!E20/'Datasets Attributes, Notes'!$H20</f>
        <v>2.3880174381905812</v>
      </c>
      <c r="F22" s="8">
        <f>'Memory (MB)'!F20/'Datasets Attributes, Notes'!$H20</f>
        <v>1.2981641475556003</v>
      </c>
      <c r="G22" s="8">
        <f>'Memory (MB)'!G20/'Datasets Attributes, Notes'!$H20</f>
        <v>2.8316412310560254E-2</v>
      </c>
      <c r="H22" s="8">
        <f>'Memory (MB)'!H20/'Datasets Attributes, Notes'!$H20</f>
        <v>13.931674856795643</v>
      </c>
      <c r="I22" s="8">
        <f>'Memory (MB)'!I20/'Datasets Attributes, Notes'!$H20</f>
        <v>4.256900650687558</v>
      </c>
    </row>
    <row r="23" spans="1:9" x14ac:dyDescent="0.2">
      <c r="A23" s="12" t="s">
        <v>38</v>
      </c>
      <c r="B23" s="8">
        <f>'Memory (MB)'!B21/'Datasets Attributes, Notes'!$H21</f>
        <v>4.3184707790784342</v>
      </c>
      <c r="C23" s="8">
        <f>'Memory (MB)'!C21/'Datasets Attributes, Notes'!$H21</f>
        <v>70.071024595554391</v>
      </c>
      <c r="D23" s="8">
        <f>'Memory (MB)'!D21/'Datasets Attributes, Notes'!$H21</f>
        <v>15.761322285062914</v>
      </c>
      <c r="E23" s="8">
        <f>'Memory (MB)'!E21/'Datasets Attributes, Notes'!$H21</f>
        <v>19.641369634793286</v>
      </c>
      <c r="F23" s="8">
        <f>'Memory (MB)'!F21/'Datasets Attributes, Notes'!$H21</f>
        <v>1.6262588834449534</v>
      </c>
      <c r="G23" s="8">
        <f>'Memory (MB)'!G21/'Datasets Attributes, Notes'!$H21</f>
        <v>1.348152045245298</v>
      </c>
      <c r="H23" s="8">
        <f>'Memory (MB)'!H21/'Datasets Attributes, Notes'!$H21</f>
        <v>16.714893243894952</v>
      </c>
      <c r="I23" s="8">
        <f>'Memory (MB)'!I21/'Datasets Attributes, Notes'!$H21</f>
        <v>2.9374369766320316</v>
      </c>
    </row>
    <row r="24" spans="1:9" x14ac:dyDescent="0.2">
      <c r="A24" s="12" t="s">
        <v>39</v>
      </c>
      <c r="B24" s="8">
        <f>'Memory (MB)'!B22/'Datasets Attributes, Notes'!$H22</f>
        <v>4.0589820833993977E-2</v>
      </c>
      <c r="C24" s="8">
        <f>'Memory (MB)'!C22/'Datasets Attributes, Notes'!$H22</f>
        <v>208.20548596797212</v>
      </c>
      <c r="D24" s="8">
        <f>'Memory (MB)'!D22/'Datasets Attributes, Notes'!$H22</f>
        <v>1.0959251625178374</v>
      </c>
      <c r="E24" s="8">
        <f>'Memory (MB)'!E22/'Datasets Attributes, Notes'!$H22</f>
        <v>4.7084192167433017</v>
      </c>
      <c r="F24" s="8">
        <f>'Memory (MB)'!F22/'Datasets Attributes, Notes'!$H22</f>
        <v>1.3194811789503238</v>
      </c>
      <c r="G24" s="8">
        <f>'Memory (MB)'!G22/'Datasets Attributes, Notes'!$H22</f>
        <v>4.0589820833993977E-2</v>
      </c>
      <c r="H24" s="8">
        <f>'Memory (MB)'!H22/'Datasets Attributes, Notes'!$H22</f>
        <v>38.641509433962263</v>
      </c>
      <c r="I24" s="8">
        <f>'Memory (MB)'!I22/'Datasets Attributes, Notes'!$H22</f>
        <v>6.2305374980180757</v>
      </c>
    </row>
    <row r="25" spans="1:9" x14ac:dyDescent="0.2">
      <c r="A25" s="12" t="s">
        <v>40</v>
      </c>
      <c r="B25" s="8">
        <f>'Memory (MB)'!B23/'Datasets Attributes, Notes'!$H23</f>
        <v>1.2033319847716264</v>
      </c>
      <c r="C25" s="8">
        <f>'Memory (MB)'!C23/'Datasets Attributes, Notes'!$H23</f>
        <v>79.482152304484487</v>
      </c>
      <c r="D25" s="8">
        <f>'Memory (MB)'!D23/'Datasets Attributes, Notes'!$H23</f>
        <v>6.8465440512868394</v>
      </c>
      <c r="E25" s="8">
        <f>'Memory (MB)'!E23/'Datasets Attributes, Notes'!$H23</f>
        <v>11.224182823473274</v>
      </c>
      <c r="F25" s="8">
        <f>'Memory (MB)'!F23/'Datasets Attributes, Notes'!$H23</f>
        <v>1.5010138664350978</v>
      </c>
      <c r="G25" s="8">
        <f>'Memory (MB)'!G23/'Datasets Attributes, Notes'!$H23</f>
        <v>0.56017178601437778</v>
      </c>
      <c r="H25" s="8">
        <f>'Memory (MB)'!H23/'Datasets Attributes, Notes'!$H23</f>
        <v>12.240790879573439</v>
      </c>
      <c r="I25" s="8">
        <f>'Memory (MB)'!I23/'Datasets Attributes, Notes'!$H23</f>
        <v>3.0290770651147834</v>
      </c>
    </row>
    <row r="26" spans="1:9" x14ac:dyDescent="0.2">
      <c r="A26" s="12" t="s">
        <v>41</v>
      </c>
      <c r="B26" s="8">
        <f>'Memory (MB)'!B24/'Datasets Attributes, Notes'!$H24</f>
        <v>4.8007921307015665E-2</v>
      </c>
      <c r="C26" s="8">
        <f>'Memory (MB)'!C24/'Datasets Attributes, Notes'!$H24</f>
        <v>211.33887091370079</v>
      </c>
      <c r="D26" s="8">
        <f>'Memory (MB)'!D24/'Datasets Attributes, Notes'!$H24</f>
        <v>0.81613466221926623</v>
      </c>
      <c r="E26" s="8">
        <f>'Memory (MB)'!E24/'Datasets Attributes, Notes'!$H24</f>
        <v>2.1923617396870485</v>
      </c>
      <c r="F26" s="8">
        <f>'Memory (MB)'!F24/'Datasets Attributes, Notes'!$H24</f>
        <v>1.4282585463778361</v>
      </c>
      <c r="G26" s="8">
        <f>'Memory (MB)'!G24/'Datasets Attributes, Notes'!$H24</f>
        <v>4.0006601089179722E-2</v>
      </c>
      <c r="H26" s="8">
        <f>'Memory (MB)'!H24/'Datasets Attributes, Notes'!$H24</f>
        <v>4.4407327208989491</v>
      </c>
      <c r="I26" s="8">
        <f>'Memory (MB)'!I24/'Datasets Attributes, Notes'!$H24</f>
        <v>2.8324673571139241</v>
      </c>
    </row>
    <row r="27" spans="1:9" x14ac:dyDescent="0.2">
      <c r="A27" s="12" t="s">
        <v>42</v>
      </c>
      <c r="B27" s="8">
        <f>'Memory (MB)'!B25/'Datasets Attributes, Notes'!$H25</f>
        <v>6.4984845330991178E-2</v>
      </c>
      <c r="C27" s="8">
        <f>'Memory (MB)'!C25/'Datasets Attributes, Notes'!$H25</f>
        <v>211.59877950337363</v>
      </c>
      <c r="D27" s="8">
        <f>'Memory (MB)'!D25/'Datasets Attributes, Notes'!$H25</f>
        <v>0.96664957429849363</v>
      </c>
      <c r="E27" s="8">
        <f>'Memory (MB)'!E25/'Datasets Attributes, Notes'!$H25</f>
        <v>3.60665891587001</v>
      </c>
      <c r="F27" s="8">
        <f>'Memory (MB)'!F25/'Datasets Attributes, Notes'!$H25</f>
        <v>1.5021444998959226</v>
      </c>
      <c r="G27" s="8">
        <f>'Memory (MB)'!G25/'Datasets Attributes, Notes'!$H25</f>
        <v>5.6861739664617279E-2</v>
      </c>
      <c r="H27" s="8">
        <f>'Memory (MB)'!H25/'Datasets Attributes, Notes'!$H25</f>
        <v>19.771639191954065</v>
      </c>
      <c r="I27" s="8">
        <f>'Memory (MB)'!I25/'Datasets Attributes, Notes'!$H25</f>
        <v>4.9469713508217028</v>
      </c>
    </row>
  </sheetData>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2CA90-8492-FA44-8F31-E345E5B9D4A9}">
  <dimension ref="A1:O43"/>
  <sheetViews>
    <sheetView zoomScale="142" zoomScaleNormal="142" workbookViewId="0">
      <selection activeCell="A41" sqref="A41"/>
    </sheetView>
  </sheetViews>
  <sheetFormatPr baseColWidth="10" defaultRowHeight="16" x14ac:dyDescent="0.2"/>
  <cols>
    <col min="1" max="1" width="27.6640625" style="2" customWidth="1"/>
  </cols>
  <sheetData>
    <row r="1" spans="1:15" ht="51" x14ac:dyDescent="0.2">
      <c r="B1" s="1" t="s">
        <v>16</v>
      </c>
      <c r="C1" s="1" t="s">
        <v>17</v>
      </c>
      <c r="D1" s="1" t="s">
        <v>18</v>
      </c>
      <c r="E1" s="1" t="s">
        <v>19</v>
      </c>
      <c r="F1" s="1" t="s">
        <v>20</v>
      </c>
      <c r="G1" s="1" t="s">
        <v>21</v>
      </c>
      <c r="H1" s="1" t="s">
        <v>22</v>
      </c>
      <c r="M1" t="s">
        <v>23</v>
      </c>
    </row>
    <row r="2" spans="1:15" x14ac:dyDescent="0.2">
      <c r="A2" s="2" t="s">
        <v>8</v>
      </c>
      <c r="B2">
        <v>36511</v>
      </c>
      <c r="C2" s="3">
        <f>B2/E2</f>
        <v>8.0812306330234609</v>
      </c>
      <c r="D2">
        <v>494</v>
      </c>
      <c r="E2">
        <v>4518</v>
      </c>
      <c r="F2">
        <v>347</v>
      </c>
      <c r="G2">
        <v>5</v>
      </c>
      <c r="H2" s="8">
        <f>(_xlfn.CEILING.MATH(LOG(D2, 2)))*(B2)*0.000000125</f>
        <v>4.1074874999999997E-2</v>
      </c>
      <c r="M2" s="11">
        <v>6</v>
      </c>
    </row>
    <row r="3" spans="1:15" x14ac:dyDescent="0.2">
      <c r="A3" s="2" t="s">
        <v>9</v>
      </c>
      <c r="B3">
        <v>63038</v>
      </c>
      <c r="C3" s="3">
        <f t="shared" ref="C3:C25" si="0">B3/E3</f>
        <v>92.976401179941007</v>
      </c>
      <c r="D3">
        <v>266</v>
      </c>
      <c r="E3">
        <v>678</v>
      </c>
      <c r="F3">
        <v>52</v>
      </c>
      <c r="G3">
        <v>7</v>
      </c>
      <c r="H3" s="8">
        <f t="shared" ref="H3:H43" si="1">(_xlfn.CEILING.MATH(LOG(D3, 2)))*(B3)*0.000000125</f>
        <v>7.0917750000000002E-2</v>
      </c>
      <c r="M3" s="11">
        <v>20</v>
      </c>
    </row>
    <row r="4" spans="1:15" x14ac:dyDescent="0.2">
      <c r="A4" s="2" t="s">
        <v>10</v>
      </c>
      <c r="B4">
        <v>50190</v>
      </c>
      <c r="C4" s="3">
        <f t="shared" si="0"/>
        <v>10.809821236269654</v>
      </c>
      <c r="D4">
        <v>18</v>
      </c>
      <c r="E4">
        <v>4643</v>
      </c>
      <c r="F4">
        <v>357</v>
      </c>
      <c r="G4">
        <v>5</v>
      </c>
      <c r="H4" s="8">
        <f t="shared" si="1"/>
        <v>3.1368750000000001E-2</v>
      </c>
      <c r="M4" s="11">
        <v>6</v>
      </c>
    </row>
    <row r="5" spans="1:15" x14ac:dyDescent="0.2">
      <c r="A5" s="2" t="s">
        <v>11</v>
      </c>
      <c r="B5">
        <v>94223</v>
      </c>
      <c r="C5" s="3">
        <f t="shared" si="0"/>
        <v>20.568216546605544</v>
      </c>
      <c r="D5">
        <v>5422</v>
      </c>
      <c r="E5">
        <v>4581</v>
      </c>
      <c r="F5">
        <v>352</v>
      </c>
      <c r="G5">
        <v>3</v>
      </c>
      <c r="H5" s="8">
        <f t="shared" si="1"/>
        <v>0.153112375</v>
      </c>
      <c r="M5" s="11">
        <v>6</v>
      </c>
    </row>
    <row r="6" spans="1:15" x14ac:dyDescent="0.2">
      <c r="A6" s="2" t="s">
        <v>12</v>
      </c>
      <c r="B6">
        <v>37144</v>
      </c>
      <c r="C6" s="3">
        <f t="shared" si="0"/>
        <v>8</v>
      </c>
      <c r="D6">
        <v>74</v>
      </c>
      <c r="E6">
        <v>4643</v>
      </c>
      <c r="F6">
        <v>357</v>
      </c>
      <c r="G6">
        <v>5</v>
      </c>
      <c r="H6" s="8">
        <f t="shared" si="1"/>
        <v>3.2500999999999995E-2</v>
      </c>
      <c r="M6" s="11">
        <v>8</v>
      </c>
    </row>
    <row r="7" spans="1:15" x14ac:dyDescent="0.2">
      <c r="A7" s="2" t="s">
        <v>13</v>
      </c>
      <c r="B7">
        <v>654987</v>
      </c>
      <c r="C7" s="3">
        <f t="shared" si="0"/>
        <v>15.674795386014454</v>
      </c>
      <c r="D7">
        <v>22422</v>
      </c>
      <c r="E7">
        <v>41786</v>
      </c>
      <c r="F7">
        <v>3214</v>
      </c>
      <c r="G7">
        <v>5</v>
      </c>
      <c r="H7" s="8">
        <f t="shared" si="1"/>
        <v>1.2281006249999999</v>
      </c>
      <c r="J7" s="8"/>
      <c r="M7" s="11">
        <v>22</v>
      </c>
    </row>
    <row r="8" spans="1:15" x14ac:dyDescent="0.2">
      <c r="A8" s="2" t="s">
        <v>14</v>
      </c>
      <c r="B8">
        <v>185741</v>
      </c>
      <c r="C8" s="3">
        <f t="shared" si="0"/>
        <v>40.004522937755759</v>
      </c>
      <c r="D8">
        <v>2612</v>
      </c>
      <c r="E8">
        <v>4643</v>
      </c>
      <c r="F8">
        <v>355</v>
      </c>
      <c r="G8">
        <v>5</v>
      </c>
      <c r="H8" s="8">
        <f t="shared" si="1"/>
        <v>0.27861150000000001</v>
      </c>
      <c r="M8" s="11">
        <v>21</v>
      </c>
    </row>
    <row r="9" spans="1:15" x14ac:dyDescent="0.2">
      <c r="C9" s="3"/>
      <c r="H9" s="8"/>
    </row>
    <row r="10" spans="1:15" x14ac:dyDescent="0.2">
      <c r="A10" s="2" t="s">
        <v>27</v>
      </c>
      <c r="B10">
        <v>58751</v>
      </c>
      <c r="C10" s="3">
        <f t="shared" si="0"/>
        <v>12.653672194701702</v>
      </c>
      <c r="D10">
        <v>4</v>
      </c>
      <c r="E10">
        <v>4643</v>
      </c>
      <c r="F10">
        <v>357</v>
      </c>
      <c r="G10">
        <v>4</v>
      </c>
      <c r="H10" s="8">
        <f t="shared" si="1"/>
        <v>1.4687749999999999E-2</v>
      </c>
      <c r="M10" s="11">
        <v>12</v>
      </c>
    </row>
    <row r="11" spans="1:15" x14ac:dyDescent="0.2">
      <c r="A11" s="2" t="s">
        <v>28</v>
      </c>
      <c r="B11">
        <v>199069</v>
      </c>
      <c r="C11" s="3">
        <f t="shared" si="0"/>
        <v>42.87508076674564</v>
      </c>
      <c r="D11">
        <v>20</v>
      </c>
      <c r="E11">
        <v>4643</v>
      </c>
      <c r="F11">
        <v>357</v>
      </c>
      <c r="G11">
        <v>4</v>
      </c>
      <c r="H11" s="8">
        <f t="shared" si="1"/>
        <v>0.12441812499999999</v>
      </c>
      <c r="M11" s="11">
        <v>22</v>
      </c>
    </row>
    <row r="12" spans="1:15" x14ac:dyDescent="0.2">
      <c r="A12" s="2" t="s">
        <v>29</v>
      </c>
      <c r="B12">
        <v>200935</v>
      </c>
      <c r="C12" s="3">
        <f t="shared" si="0"/>
        <v>43.276976093043288</v>
      </c>
      <c r="D12">
        <v>10</v>
      </c>
      <c r="E12">
        <v>4643</v>
      </c>
      <c r="F12">
        <v>357</v>
      </c>
      <c r="G12">
        <v>4</v>
      </c>
      <c r="H12" s="8">
        <f t="shared" si="1"/>
        <v>0.1004675</v>
      </c>
      <c r="M12" s="11">
        <v>22</v>
      </c>
    </row>
    <row r="13" spans="1:15" x14ac:dyDescent="0.2">
      <c r="A13" s="2" t="s">
        <v>30</v>
      </c>
      <c r="B13">
        <v>202912</v>
      </c>
      <c r="C13" s="3">
        <f t="shared" si="0"/>
        <v>43.70277837604997</v>
      </c>
      <c r="D13">
        <v>10</v>
      </c>
      <c r="E13">
        <v>4643</v>
      </c>
      <c r="F13">
        <v>357</v>
      </c>
      <c r="G13">
        <v>4</v>
      </c>
      <c r="H13" s="8">
        <f t="shared" si="1"/>
        <v>0.10145599999999999</v>
      </c>
      <c r="M13" s="11">
        <v>22</v>
      </c>
    </row>
    <row r="14" spans="1:15" x14ac:dyDescent="0.2">
      <c r="A14" s="2" t="s">
        <v>31</v>
      </c>
      <c r="B14">
        <v>41337</v>
      </c>
      <c r="C14" s="3">
        <f t="shared" si="0"/>
        <v>9.1696983141082526</v>
      </c>
      <c r="D14">
        <v>31</v>
      </c>
      <c r="E14">
        <v>4508</v>
      </c>
      <c r="F14">
        <v>346</v>
      </c>
      <c r="G14">
        <v>4</v>
      </c>
      <c r="H14" s="8">
        <f t="shared" si="1"/>
        <v>2.5835624999999997E-2</v>
      </c>
      <c r="M14" s="11">
        <v>22</v>
      </c>
      <c r="O14" t="s">
        <v>24</v>
      </c>
    </row>
    <row r="15" spans="1:15" x14ac:dyDescent="0.2">
      <c r="A15" s="2" t="s">
        <v>32</v>
      </c>
      <c r="B15">
        <v>561060</v>
      </c>
      <c r="C15" s="3">
        <f t="shared" si="0"/>
        <v>120.8399741546414</v>
      </c>
      <c r="D15">
        <v>48</v>
      </c>
      <c r="E15">
        <v>4643</v>
      </c>
      <c r="F15">
        <v>357</v>
      </c>
      <c r="G15">
        <v>4</v>
      </c>
      <c r="H15" s="8">
        <f t="shared" si="1"/>
        <v>0.42079499999999997</v>
      </c>
      <c r="M15" s="11">
        <v>8</v>
      </c>
    </row>
    <row r="16" spans="1:15" x14ac:dyDescent="0.2">
      <c r="A16" s="2" t="s">
        <v>33</v>
      </c>
      <c r="B16">
        <v>116348</v>
      </c>
      <c r="C16" s="3">
        <f t="shared" si="0"/>
        <v>30.56159705805096</v>
      </c>
      <c r="D16">
        <v>24</v>
      </c>
      <c r="E16">
        <v>3807</v>
      </c>
      <c r="F16">
        <v>292</v>
      </c>
      <c r="G16">
        <v>4</v>
      </c>
      <c r="H16" s="8">
        <f t="shared" si="1"/>
        <v>7.271749999999999E-2</v>
      </c>
      <c r="M16" s="11">
        <v>22</v>
      </c>
    </row>
    <row r="17" spans="1:13" x14ac:dyDescent="0.2">
      <c r="A17" s="2" t="s">
        <v>34</v>
      </c>
      <c r="B17">
        <v>279563</v>
      </c>
      <c r="C17" s="3">
        <f t="shared" si="0"/>
        <v>60.211716562567304</v>
      </c>
      <c r="D17">
        <v>20</v>
      </c>
      <c r="E17">
        <v>4643</v>
      </c>
      <c r="F17">
        <v>357</v>
      </c>
      <c r="G17">
        <v>4</v>
      </c>
      <c r="H17" s="8">
        <f t="shared" si="1"/>
        <v>0.174726875</v>
      </c>
      <c r="M17" s="11">
        <v>22</v>
      </c>
    </row>
    <row r="18" spans="1:13" x14ac:dyDescent="0.2">
      <c r="A18" s="2" t="s">
        <v>35</v>
      </c>
      <c r="B18">
        <v>151783</v>
      </c>
      <c r="C18" s="3">
        <f t="shared" si="0"/>
        <v>32.690717208701273</v>
      </c>
      <c r="D18">
        <v>43</v>
      </c>
      <c r="E18">
        <v>4643</v>
      </c>
      <c r="F18">
        <v>357</v>
      </c>
      <c r="G18">
        <v>4</v>
      </c>
      <c r="H18" s="8">
        <f t="shared" si="1"/>
        <v>0.11383725</v>
      </c>
      <c r="M18" s="11">
        <v>22</v>
      </c>
    </row>
    <row r="19" spans="1:13" x14ac:dyDescent="0.2">
      <c r="A19" s="2" t="s">
        <v>36</v>
      </c>
      <c r="B19">
        <v>119453</v>
      </c>
      <c r="C19" s="3">
        <f t="shared" si="0"/>
        <v>31.401945320715036</v>
      </c>
      <c r="D19">
        <v>11</v>
      </c>
      <c r="E19">
        <v>3804</v>
      </c>
      <c r="F19">
        <v>357</v>
      </c>
      <c r="G19">
        <v>4</v>
      </c>
      <c r="H19" s="8">
        <f t="shared" si="1"/>
        <v>5.9726499999999995E-2</v>
      </c>
      <c r="M19" s="11">
        <v>22</v>
      </c>
    </row>
    <row r="20" spans="1:13" x14ac:dyDescent="0.2">
      <c r="A20" s="2" t="s">
        <v>37</v>
      </c>
      <c r="B20">
        <v>169513</v>
      </c>
      <c r="C20" s="3">
        <f t="shared" si="0"/>
        <v>36.509368942494078</v>
      </c>
      <c r="D20">
        <v>20</v>
      </c>
      <c r="E20">
        <v>4643</v>
      </c>
      <c r="F20">
        <v>357</v>
      </c>
      <c r="G20">
        <v>4</v>
      </c>
      <c r="H20" s="8">
        <f t="shared" si="1"/>
        <v>0.105945625</v>
      </c>
      <c r="M20" s="11">
        <v>22</v>
      </c>
    </row>
    <row r="21" spans="1:13" x14ac:dyDescent="0.2">
      <c r="A21" s="2" t="s">
        <v>38</v>
      </c>
      <c r="B21">
        <v>60824</v>
      </c>
      <c r="C21" s="3">
        <f t="shared" si="0"/>
        <v>13.100150764591859</v>
      </c>
      <c r="D21">
        <v>2475</v>
      </c>
      <c r="E21">
        <v>4643</v>
      </c>
      <c r="F21">
        <v>357</v>
      </c>
      <c r="G21">
        <v>4</v>
      </c>
      <c r="H21" s="8">
        <f t="shared" si="1"/>
        <v>9.1235999999999998E-2</v>
      </c>
      <c r="M21" s="11">
        <v>12</v>
      </c>
    </row>
    <row r="22" spans="1:13" x14ac:dyDescent="0.2">
      <c r="A22" s="2" t="s">
        <v>39</v>
      </c>
      <c r="B22">
        <v>157675</v>
      </c>
      <c r="C22" s="3">
        <f t="shared" si="0"/>
        <v>33.959724316174885</v>
      </c>
      <c r="D22">
        <v>21</v>
      </c>
      <c r="E22">
        <v>4643</v>
      </c>
      <c r="F22">
        <v>357</v>
      </c>
      <c r="G22">
        <v>4</v>
      </c>
      <c r="H22" s="8">
        <f t="shared" si="1"/>
        <v>9.8546874999999992E-2</v>
      </c>
      <c r="M22" s="11">
        <v>22</v>
      </c>
    </row>
    <row r="23" spans="1:13" x14ac:dyDescent="0.2">
      <c r="A23" s="2" t="s">
        <v>40</v>
      </c>
      <c r="B23">
        <v>42844</v>
      </c>
      <c r="C23" s="3">
        <f t="shared" si="0"/>
        <v>9.2276545337066551</v>
      </c>
      <c r="D23">
        <v>392</v>
      </c>
      <c r="E23">
        <v>4643</v>
      </c>
      <c r="F23">
        <v>357</v>
      </c>
      <c r="G23">
        <v>4</v>
      </c>
      <c r="H23" s="8">
        <f t="shared" si="1"/>
        <v>4.8199499999999999E-2</v>
      </c>
      <c r="M23" s="11">
        <v>8</v>
      </c>
    </row>
    <row r="24" spans="1:13" x14ac:dyDescent="0.2">
      <c r="A24" s="2" t="s">
        <v>41</v>
      </c>
      <c r="B24">
        <v>199967</v>
      </c>
      <c r="C24" s="3">
        <f t="shared" si="0"/>
        <v>43.068490200301532</v>
      </c>
      <c r="D24">
        <v>27</v>
      </c>
      <c r="E24">
        <v>4643</v>
      </c>
      <c r="F24">
        <v>357</v>
      </c>
      <c r="G24">
        <v>4</v>
      </c>
      <c r="H24" s="8">
        <f t="shared" si="1"/>
        <v>0.12497937499999999</v>
      </c>
      <c r="M24" s="11">
        <v>22</v>
      </c>
    </row>
    <row r="25" spans="1:13" x14ac:dyDescent="0.2">
      <c r="A25" s="2" t="s">
        <v>42</v>
      </c>
      <c r="B25">
        <v>196969</v>
      </c>
      <c r="C25" s="3">
        <f t="shared" si="0"/>
        <v>42.422786991169502</v>
      </c>
      <c r="D25">
        <v>32</v>
      </c>
      <c r="E25">
        <v>4643</v>
      </c>
      <c r="F25">
        <v>357</v>
      </c>
      <c r="G25">
        <v>4</v>
      </c>
      <c r="H25" s="8">
        <f t="shared" si="1"/>
        <v>0.123105625</v>
      </c>
      <c r="M25" s="11">
        <v>22</v>
      </c>
    </row>
    <row r="26" spans="1:13" x14ac:dyDescent="0.2">
      <c r="H26" s="8"/>
    </row>
    <row r="27" spans="1:13" x14ac:dyDescent="0.2">
      <c r="A27" s="11" t="s">
        <v>61</v>
      </c>
      <c r="B27">
        <v>4035001</v>
      </c>
      <c r="C27">
        <v>6</v>
      </c>
      <c r="D27">
        <v>475</v>
      </c>
      <c r="E27">
        <v>567538</v>
      </c>
      <c r="F27">
        <v>100</v>
      </c>
      <c r="G27">
        <v>7</v>
      </c>
      <c r="H27" s="18">
        <f t="shared" si="1"/>
        <v>4.5393761249999995</v>
      </c>
    </row>
    <row r="28" spans="1:13" x14ac:dyDescent="0.2">
      <c r="A28" s="11" t="s">
        <v>62</v>
      </c>
      <c r="B28">
        <v>4036466</v>
      </c>
      <c r="C28">
        <v>6</v>
      </c>
      <c r="D28">
        <v>912</v>
      </c>
      <c r="E28">
        <v>567639</v>
      </c>
      <c r="F28">
        <v>100</v>
      </c>
      <c r="G28">
        <v>7</v>
      </c>
      <c r="H28" s="18">
        <f t="shared" si="1"/>
        <v>5.0455825000000001</v>
      </c>
    </row>
    <row r="29" spans="1:13" x14ac:dyDescent="0.2">
      <c r="A29" s="11" t="s">
        <v>63</v>
      </c>
      <c r="B29">
        <v>4036352</v>
      </c>
      <c r="C29">
        <v>6</v>
      </c>
      <c r="D29">
        <v>1307</v>
      </c>
      <c r="E29">
        <v>567812</v>
      </c>
      <c r="F29">
        <v>100</v>
      </c>
      <c r="G29">
        <v>7</v>
      </c>
      <c r="H29" s="18">
        <f t="shared" si="1"/>
        <v>5.5499839999999994</v>
      </c>
    </row>
    <row r="30" spans="1:13" x14ac:dyDescent="0.2">
      <c r="A30" s="11" t="s">
        <v>64</v>
      </c>
      <c r="B30">
        <v>4033355</v>
      </c>
      <c r="C30">
        <v>6</v>
      </c>
      <c r="D30">
        <v>1695</v>
      </c>
      <c r="E30">
        <v>567595</v>
      </c>
      <c r="F30">
        <v>100</v>
      </c>
      <c r="G30">
        <v>7</v>
      </c>
      <c r="H30" s="18">
        <f t="shared" si="1"/>
        <v>5.5458631249999994</v>
      </c>
    </row>
    <row r="31" spans="1:13" x14ac:dyDescent="0.2">
      <c r="A31" s="11" t="s">
        <v>65</v>
      </c>
      <c r="B31">
        <v>4036295</v>
      </c>
      <c r="C31">
        <v>6</v>
      </c>
      <c r="D31">
        <v>2005</v>
      </c>
      <c r="E31">
        <v>567746</v>
      </c>
      <c r="F31">
        <v>100</v>
      </c>
      <c r="G31">
        <v>7</v>
      </c>
      <c r="H31" s="18">
        <f t="shared" si="1"/>
        <v>5.5499056250000001</v>
      </c>
    </row>
    <row r="32" spans="1:13" x14ac:dyDescent="0.2">
      <c r="A32" s="11" t="s">
        <v>66</v>
      </c>
      <c r="B32">
        <v>4035948</v>
      </c>
      <c r="C32">
        <v>6</v>
      </c>
      <c r="D32">
        <v>2313</v>
      </c>
      <c r="E32">
        <v>567988</v>
      </c>
      <c r="F32">
        <v>100</v>
      </c>
      <c r="G32">
        <v>7</v>
      </c>
      <c r="H32" s="18">
        <f t="shared" si="1"/>
        <v>6.053922</v>
      </c>
    </row>
    <row r="33" spans="1:8" x14ac:dyDescent="0.2">
      <c r="H33" s="18"/>
    </row>
    <row r="34" spans="1:8" x14ac:dyDescent="0.2">
      <c r="A34" s="2" t="s">
        <v>67</v>
      </c>
      <c r="B34">
        <v>3733343</v>
      </c>
      <c r="C34">
        <v>3</v>
      </c>
      <c r="D34">
        <v>908</v>
      </c>
      <c r="E34">
        <v>872472</v>
      </c>
      <c r="F34">
        <v>100</v>
      </c>
      <c r="G34">
        <v>4</v>
      </c>
      <c r="H34" s="18">
        <f t="shared" si="1"/>
        <v>4.66667875</v>
      </c>
    </row>
    <row r="35" spans="1:8" x14ac:dyDescent="0.2">
      <c r="A35" s="2" t="s">
        <v>68</v>
      </c>
      <c r="B35">
        <v>4036428</v>
      </c>
      <c r="C35">
        <v>6</v>
      </c>
      <c r="D35">
        <v>912</v>
      </c>
      <c r="E35">
        <v>567639</v>
      </c>
      <c r="F35">
        <v>100</v>
      </c>
      <c r="G35">
        <v>4</v>
      </c>
      <c r="H35" s="18">
        <f t="shared" si="1"/>
        <v>5.0455350000000001</v>
      </c>
    </row>
    <row r="36" spans="1:8" x14ac:dyDescent="0.2">
      <c r="A36" s="2" t="s">
        <v>69</v>
      </c>
      <c r="B36">
        <v>3983033</v>
      </c>
      <c r="C36">
        <v>12</v>
      </c>
      <c r="D36">
        <v>912</v>
      </c>
      <c r="E36">
        <v>299844</v>
      </c>
      <c r="F36">
        <v>100</v>
      </c>
      <c r="G36">
        <v>4</v>
      </c>
      <c r="H36" s="18">
        <f t="shared" si="1"/>
        <v>4.9787912499999996</v>
      </c>
    </row>
    <row r="37" spans="1:8" x14ac:dyDescent="0.2">
      <c r="A37" s="2" t="s">
        <v>70</v>
      </c>
      <c r="B37">
        <v>3918478</v>
      </c>
      <c r="C37">
        <v>25</v>
      </c>
      <c r="D37">
        <v>915</v>
      </c>
      <c r="E37">
        <v>150000</v>
      </c>
      <c r="F37">
        <v>100</v>
      </c>
      <c r="G37">
        <v>4</v>
      </c>
      <c r="H37" s="18">
        <f t="shared" si="1"/>
        <v>4.8980974999999995</v>
      </c>
    </row>
    <row r="38" spans="1:8" x14ac:dyDescent="0.2">
      <c r="H38" s="18"/>
    </row>
    <row r="39" spans="1:8" x14ac:dyDescent="0.2">
      <c r="A39" s="2" t="s">
        <v>74</v>
      </c>
      <c r="B39">
        <v>662696</v>
      </c>
      <c r="C39">
        <v>12</v>
      </c>
      <c r="D39">
        <v>910</v>
      </c>
      <c r="E39">
        <v>50000</v>
      </c>
      <c r="F39">
        <v>100</v>
      </c>
      <c r="G39">
        <v>14</v>
      </c>
      <c r="H39" s="18">
        <f t="shared" si="1"/>
        <v>0.82836999999999994</v>
      </c>
    </row>
    <row r="40" spans="1:8" x14ac:dyDescent="0.2">
      <c r="A40" s="2" t="s">
        <v>75</v>
      </c>
      <c r="B40">
        <v>1327559</v>
      </c>
      <c r="C40">
        <v>12</v>
      </c>
      <c r="D40">
        <v>910</v>
      </c>
      <c r="E40">
        <v>100000</v>
      </c>
      <c r="F40">
        <v>100</v>
      </c>
      <c r="G40">
        <v>14</v>
      </c>
      <c r="H40" s="18">
        <f t="shared" si="1"/>
        <v>1.6594487499999999</v>
      </c>
    </row>
    <row r="41" spans="1:8" x14ac:dyDescent="0.2">
      <c r="A41" s="2" t="s">
        <v>71</v>
      </c>
      <c r="B41">
        <v>2655899</v>
      </c>
      <c r="C41">
        <v>12</v>
      </c>
      <c r="D41">
        <v>911</v>
      </c>
      <c r="E41">
        <v>200000</v>
      </c>
      <c r="F41">
        <v>100</v>
      </c>
      <c r="G41">
        <v>14</v>
      </c>
      <c r="H41" s="18">
        <f t="shared" si="1"/>
        <v>3.3198737499999997</v>
      </c>
    </row>
    <row r="42" spans="1:8" x14ac:dyDescent="0.2">
      <c r="A42" s="2" t="s">
        <v>72</v>
      </c>
      <c r="B42">
        <v>5313658</v>
      </c>
      <c r="C42">
        <v>12</v>
      </c>
      <c r="D42">
        <v>915</v>
      </c>
      <c r="E42">
        <v>400000</v>
      </c>
      <c r="F42">
        <v>100</v>
      </c>
      <c r="G42">
        <v>14</v>
      </c>
      <c r="H42" s="18">
        <f t="shared" si="1"/>
        <v>6.6420724999999994</v>
      </c>
    </row>
    <row r="43" spans="1:8" x14ac:dyDescent="0.2">
      <c r="A43" s="2" t="s">
        <v>73</v>
      </c>
      <c r="B43">
        <v>10632846</v>
      </c>
      <c r="C43">
        <v>12</v>
      </c>
      <c r="D43">
        <v>917</v>
      </c>
      <c r="E43">
        <v>800000</v>
      </c>
      <c r="F43">
        <v>100</v>
      </c>
      <c r="G43">
        <v>14</v>
      </c>
      <c r="H43" s="18">
        <f t="shared" si="1"/>
        <v>13.291057499999999</v>
      </c>
    </row>
  </sheetData>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6F04-D43A-CC40-A189-64C18F06697B}">
  <dimension ref="A1:G19"/>
  <sheetViews>
    <sheetView workbookViewId="0">
      <selection activeCell="A22" sqref="A22"/>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3872.21</v>
      </c>
      <c r="C2" s="3">
        <v>4729.8050000000003</v>
      </c>
      <c r="D2" s="3">
        <v>4243.9790000000003</v>
      </c>
      <c r="E2" s="3">
        <v>3765.9119999999998</v>
      </c>
      <c r="F2" s="3">
        <v>3226.8020000000001</v>
      </c>
      <c r="G2" s="3">
        <v>2920.9470000000001</v>
      </c>
    </row>
    <row r="3" spans="1:7" x14ac:dyDescent="0.2">
      <c r="A3" t="s">
        <v>56</v>
      </c>
      <c r="B3" s="3">
        <v>2.2850000000000001</v>
      </c>
      <c r="C3" s="3">
        <v>1.046</v>
      </c>
      <c r="D3" s="3">
        <v>0.73699999999999999</v>
      </c>
      <c r="E3" s="3">
        <v>0.69599999999999995</v>
      </c>
      <c r="F3" s="3">
        <v>0.59099999999999997</v>
      </c>
      <c r="G3" s="3">
        <v>0.64100000000000001</v>
      </c>
    </row>
    <row r="4" spans="1:7" x14ac:dyDescent="0.2">
      <c r="A4" t="s">
        <v>58</v>
      </c>
      <c r="B4" s="3">
        <v>44.527999999999999</v>
      </c>
      <c r="C4" s="3">
        <v>75.564999999999998</v>
      </c>
      <c r="D4" s="3">
        <v>103.515</v>
      </c>
      <c r="E4" s="3">
        <v>130.916</v>
      </c>
      <c r="F4" s="3">
        <v>152.86799999999999</v>
      </c>
      <c r="G4" s="3">
        <v>174.76599999999999</v>
      </c>
    </row>
    <row r="7" spans="1:7" ht="34" x14ac:dyDescent="0.2">
      <c r="A7" s="16" t="s">
        <v>60</v>
      </c>
      <c r="B7" s="19" t="s">
        <v>67</v>
      </c>
      <c r="C7" s="19" t="s">
        <v>68</v>
      </c>
      <c r="D7" s="19" t="s">
        <v>69</v>
      </c>
      <c r="E7" s="19" t="s">
        <v>70</v>
      </c>
    </row>
    <row r="8" spans="1:7" x14ac:dyDescent="0.2">
      <c r="A8" t="s">
        <v>55</v>
      </c>
      <c r="B8" s="3">
        <v>1882.4839999999999</v>
      </c>
      <c r="C8" s="3">
        <v>4421.4040000000005</v>
      </c>
      <c r="D8" s="3">
        <v>3179.241</v>
      </c>
      <c r="E8" s="3">
        <v>1616.71</v>
      </c>
    </row>
    <row r="9" spans="1:7" x14ac:dyDescent="0.2">
      <c r="A9" t="s">
        <v>56</v>
      </c>
      <c r="B9" s="3">
        <v>1.4510000000000001</v>
      </c>
      <c r="C9" s="3">
        <v>1.3879999999999999</v>
      </c>
      <c r="D9" s="3">
        <v>0.78500000000000003</v>
      </c>
      <c r="E9" s="3">
        <v>0.96599999999999997</v>
      </c>
    </row>
    <row r="10" spans="1:7" x14ac:dyDescent="0.2">
      <c r="A10" t="s">
        <v>58</v>
      </c>
      <c r="B10" s="3">
        <v>110.43899999999999</v>
      </c>
      <c r="C10" s="3">
        <v>75.563999999999993</v>
      </c>
      <c r="D10" s="3">
        <v>40.835000000000001</v>
      </c>
      <c r="E10" s="3">
        <v>20.472999999999999</v>
      </c>
    </row>
    <row r="12" spans="1:7" ht="34" x14ac:dyDescent="0.2">
      <c r="A12" s="17" t="s">
        <v>59</v>
      </c>
      <c r="B12" s="19" t="s">
        <v>74</v>
      </c>
      <c r="C12" s="19" t="s">
        <v>75</v>
      </c>
      <c r="D12" s="19" t="s">
        <v>71</v>
      </c>
      <c r="E12" s="19" t="s">
        <v>72</v>
      </c>
      <c r="F12" s="19" t="s">
        <v>73</v>
      </c>
    </row>
    <row r="13" spans="1:7" x14ac:dyDescent="0.2">
      <c r="A13" s="11" t="s">
        <v>55</v>
      </c>
      <c r="B13" s="3">
        <v>41.591999999999999</v>
      </c>
      <c r="C13" s="3">
        <v>265.18200000000002</v>
      </c>
      <c r="D13" s="3">
        <v>1355.3979999999999</v>
      </c>
      <c r="E13" s="3">
        <v>5013.1270000000004</v>
      </c>
      <c r="F13" s="3">
        <v>19782.670999999998</v>
      </c>
    </row>
    <row r="14" spans="1:7" x14ac:dyDescent="0.2">
      <c r="A14" s="11" t="s">
        <v>56</v>
      </c>
      <c r="B14" s="3">
        <v>5.44</v>
      </c>
      <c r="C14" s="3">
        <v>5.4720000000000004</v>
      </c>
      <c r="D14" s="3">
        <v>16.512</v>
      </c>
      <c r="E14" s="3">
        <v>30.238</v>
      </c>
      <c r="F14" s="3">
        <v>98.623999999999995</v>
      </c>
    </row>
    <row r="15" spans="1:7" x14ac:dyDescent="0.2">
      <c r="A15" s="11" t="s">
        <v>58</v>
      </c>
      <c r="B15" s="3">
        <v>6.7569999999999997</v>
      </c>
      <c r="C15" s="3">
        <v>13.551</v>
      </c>
      <c r="D15" s="3">
        <v>27.187999999999999</v>
      </c>
      <c r="E15" s="3">
        <v>54.642000000000003</v>
      </c>
      <c r="F15" s="3">
        <v>109.44799999999999</v>
      </c>
    </row>
    <row r="18" spans="1:4" x14ac:dyDescent="0.2">
      <c r="A18" s="17" t="s">
        <v>76</v>
      </c>
      <c r="B18" s="3">
        <v>3</v>
      </c>
      <c r="C18" s="3">
        <v>6</v>
      </c>
      <c r="D18" s="3">
        <v>12</v>
      </c>
    </row>
    <row r="19" spans="1:4" x14ac:dyDescent="0.2">
      <c r="A19" s="11" t="s">
        <v>77</v>
      </c>
      <c r="B19">
        <v>0.33200000000000002</v>
      </c>
      <c r="C19">
        <v>0.156</v>
      </c>
      <c r="D19">
        <v>1.258</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B1040-DECD-614F-80F8-8FD60372CED0}">
  <dimension ref="A1:G19"/>
  <sheetViews>
    <sheetView workbookViewId="0">
      <selection activeCell="A19" sqref="A19"/>
    </sheetView>
  </sheetViews>
  <sheetFormatPr baseColWidth="10" defaultRowHeight="16" x14ac:dyDescent="0.2"/>
  <cols>
    <col min="1" max="1" width="21.6640625" customWidth="1"/>
  </cols>
  <sheetData>
    <row r="1" spans="1:7" x14ac:dyDescent="0.2">
      <c r="A1" s="16" t="s">
        <v>57</v>
      </c>
      <c r="B1" s="16" t="s">
        <v>61</v>
      </c>
      <c r="C1" s="16" t="s">
        <v>62</v>
      </c>
      <c r="D1" s="16" t="s">
        <v>63</v>
      </c>
      <c r="E1" s="16" t="s">
        <v>64</v>
      </c>
      <c r="F1" s="16" t="s">
        <v>65</v>
      </c>
      <c r="G1" s="16" t="s">
        <v>66</v>
      </c>
    </row>
    <row r="2" spans="1:7" x14ac:dyDescent="0.2">
      <c r="A2" t="s">
        <v>55</v>
      </c>
      <c r="B2" s="3">
        <v>4.3860700000000001</v>
      </c>
      <c r="C2" s="3">
        <v>4.6304299999999996</v>
      </c>
      <c r="D2" s="3">
        <v>4.5821399999999999</v>
      </c>
      <c r="E2" s="3">
        <v>4.7274099999999999</v>
      </c>
      <c r="F2" s="3">
        <v>4.5145200000000001</v>
      </c>
      <c r="G2" s="3">
        <v>4.5786499999999997</v>
      </c>
    </row>
    <row r="3" spans="1:7" x14ac:dyDescent="0.2">
      <c r="A3" t="s">
        <v>56</v>
      </c>
      <c r="B3" s="3">
        <v>0.47705999999999998</v>
      </c>
      <c r="C3" s="3">
        <v>0.70109100000000002</v>
      </c>
      <c r="D3" s="3">
        <v>0.83188799999999996</v>
      </c>
      <c r="E3" s="3">
        <v>0.761154</v>
      </c>
      <c r="F3" s="3">
        <v>1.0216700000000001</v>
      </c>
      <c r="G3" s="3">
        <v>0.97730600000000001</v>
      </c>
    </row>
    <row r="4" spans="1:7" x14ac:dyDescent="0.2">
      <c r="A4" t="s">
        <v>58</v>
      </c>
      <c r="B4" s="3">
        <v>6.4744400000000004</v>
      </c>
      <c r="C4" s="3">
        <v>7.2308899999999996</v>
      </c>
      <c r="D4" s="3">
        <v>7.9577400000000003</v>
      </c>
      <c r="E4" s="3">
        <v>7.9333999999999998</v>
      </c>
      <c r="F4" s="3">
        <v>7.9303600000000003</v>
      </c>
      <c r="G4" s="3">
        <v>8.70336</v>
      </c>
    </row>
    <row r="7" spans="1:7" ht="34" x14ac:dyDescent="0.2">
      <c r="A7" s="16" t="s">
        <v>60</v>
      </c>
      <c r="B7" s="19" t="s">
        <v>67</v>
      </c>
      <c r="C7" s="19" t="s">
        <v>68</v>
      </c>
      <c r="D7" s="19" t="s">
        <v>69</v>
      </c>
      <c r="E7" s="19" t="s">
        <v>70</v>
      </c>
    </row>
    <row r="8" spans="1:7" x14ac:dyDescent="0.2">
      <c r="A8" t="s">
        <v>55</v>
      </c>
      <c r="B8" s="18">
        <v>4.3745700000000003</v>
      </c>
      <c r="C8" s="18">
        <v>4.2238699999999998</v>
      </c>
      <c r="D8" s="18">
        <v>4.1141300000000003</v>
      </c>
      <c r="E8" s="18">
        <v>4.2885</v>
      </c>
    </row>
    <row r="9" spans="1:7" x14ac:dyDescent="0.2">
      <c r="A9" t="s">
        <v>56</v>
      </c>
      <c r="B9" s="18">
        <v>7.2503999999999999E-2</v>
      </c>
      <c r="C9" s="18">
        <v>0.36714999999999998</v>
      </c>
      <c r="D9" s="18">
        <v>0.73525399999999996</v>
      </c>
      <c r="E9" s="18">
        <v>1.0930200000000001</v>
      </c>
    </row>
    <row r="10" spans="1:7" x14ac:dyDescent="0.2">
      <c r="A10" t="s">
        <v>58</v>
      </c>
      <c r="B10" s="18">
        <v>6.6927099999999999</v>
      </c>
      <c r="C10" s="18">
        <v>7.2179900000000004</v>
      </c>
      <c r="D10" s="18">
        <v>7.07735</v>
      </c>
      <c r="E10" s="18">
        <v>6.96333</v>
      </c>
    </row>
    <row r="12" spans="1:7" ht="34" x14ac:dyDescent="0.2">
      <c r="A12" s="17" t="s">
        <v>59</v>
      </c>
      <c r="B12" s="19" t="s">
        <v>74</v>
      </c>
      <c r="C12" s="19" t="s">
        <v>75</v>
      </c>
      <c r="D12" s="19" t="s">
        <v>71</v>
      </c>
      <c r="E12" s="19" t="s">
        <v>72</v>
      </c>
      <c r="F12" s="19" t="s">
        <v>73</v>
      </c>
    </row>
    <row r="13" spans="1:7" x14ac:dyDescent="0.2">
      <c r="A13" s="11" t="s">
        <v>55</v>
      </c>
      <c r="B13" s="3">
        <v>0.83922300000000005</v>
      </c>
      <c r="C13" s="3">
        <v>1.56646</v>
      </c>
      <c r="D13" s="3">
        <v>2.9251100000000001</v>
      </c>
      <c r="E13" s="3">
        <v>5.9265600000000003</v>
      </c>
      <c r="F13" s="3">
        <v>12.366899999999999</v>
      </c>
    </row>
    <row r="14" spans="1:7" x14ac:dyDescent="0.2">
      <c r="A14" s="11" t="s">
        <v>56</v>
      </c>
      <c r="B14" s="3">
        <v>2.7061199999999999</v>
      </c>
      <c r="C14" s="3">
        <v>3.7662900000000001</v>
      </c>
      <c r="D14" s="3">
        <v>6.4118700000000004</v>
      </c>
      <c r="E14" s="3">
        <v>9.7641500000000008</v>
      </c>
      <c r="F14" s="3">
        <v>14.345499999999999</v>
      </c>
    </row>
    <row r="15" spans="1:7" x14ac:dyDescent="0.2">
      <c r="A15" s="11" t="s">
        <v>58</v>
      </c>
      <c r="B15" s="3">
        <v>1.2015</v>
      </c>
      <c r="C15" s="3">
        <v>2.37825</v>
      </c>
      <c r="D15" s="3">
        <v>4.7284499999999996</v>
      </c>
      <c r="E15" s="3">
        <v>9.4307200000000009</v>
      </c>
      <c r="F15" s="3">
        <v>18.892600000000002</v>
      </c>
    </row>
    <row r="18" spans="1:4" x14ac:dyDescent="0.2">
      <c r="A18" s="17" t="s">
        <v>76</v>
      </c>
      <c r="B18" s="3">
        <v>3</v>
      </c>
      <c r="C18" s="3">
        <v>6</v>
      </c>
      <c r="D18" s="3">
        <v>12</v>
      </c>
    </row>
    <row r="19" spans="1:4" x14ac:dyDescent="0.2">
      <c r="A19" s="11" t="s">
        <v>77</v>
      </c>
      <c r="B19">
        <v>5.6391999999999998E-2</v>
      </c>
      <c r="C19">
        <v>0.39711999999999997</v>
      </c>
      <c r="D19">
        <v>1.0847500000000001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4EE8B-C47B-954D-B478-6C02B4ADDC7D}">
  <dimension ref="A1"/>
  <sheetViews>
    <sheetView tabSelected="1" topLeftCell="A64" zoomScale="91" workbookViewId="0">
      <selection activeCell="M105" sqref="M105"/>
    </sheetView>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Accuracy %</vt:lpstr>
      <vt:lpstr>Execution Time per Query (μs)</vt:lpstr>
      <vt:lpstr>Exec. Time of Test Phase (ms)</vt:lpstr>
      <vt:lpstr>Memory (MB)</vt:lpstr>
      <vt:lpstr>Memory - Input Ratio</vt:lpstr>
      <vt:lpstr>Datasets Attributes, Notes</vt:lpstr>
      <vt:lpstr>Scalability CPT+</vt:lpstr>
      <vt:lpstr>Scalability subSeq</vt:lpstr>
      <vt:lpstr>Scalability Charts</vt:lpstr>
      <vt:lpstr>Performance 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Rafael Ktistakis</dc:creator>
  <cp:lastModifiedBy>Rafael Ktistakis</cp:lastModifiedBy>
  <dcterms:created xsi:type="dcterms:W3CDTF">2019-02-18T16:43:26Z</dcterms:created>
  <dcterms:modified xsi:type="dcterms:W3CDTF">2019-03-13T19:34:33Z</dcterms:modified>
</cp:coreProperties>
</file>