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drawings/drawing4.xml" ContentType="application/vnd.openxmlformats-officedocument.drawing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drawings/drawing5.xml" ContentType="application/vnd.openxmlformats-officedocument.drawing+xml"/>
  <Override PartName="/xl/ink/ink91.xml" ContentType="application/inkml+xml"/>
  <Override PartName="/xl/ink/ink92.xml" ContentType="application/inkml+xml"/>
  <Override PartName="/xl/ink/ink93.xml" ContentType="application/inkml+xml"/>
  <Override PartName="/xl/drawings/drawing6.xml" ContentType="application/vnd.openxmlformats-officedocument.drawing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drawings/drawing7.xml" ContentType="application/vnd.openxmlformats-officedocument.drawing+xml"/>
  <Override PartName="/xl/ink/ink98.xml" ContentType="application/inkml+xml"/>
  <Override PartName="/xl/ink/ink99.xml" ContentType="application/inkml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BARLY\Desktop\2023-02-128V EXCEL365B\Archivos de Trabajo\Capitulo 3\"/>
    </mc:Choice>
  </mc:AlternateContent>
  <xr:revisionPtr revIDLastSave="0" documentId="13_ncr:1_{2007E742-BC37-4FF7-9DCF-8468F993331D}" xr6:coauthVersionLast="47" xr6:coauthVersionMax="47" xr10:uidLastSave="{00000000-0000-0000-0000-000000000000}"/>
  <bookViews>
    <workbookView xWindow="105" yWindow="1740" windowWidth="23880" windowHeight="13500" activeTab="10" xr2:uid="{00000000-000D-0000-FFFF-FFFF00000000}"/>
  </bookViews>
  <sheets>
    <sheet name="hoja1" sheetId="1" r:id="rId1"/>
    <sheet name="hoja2" sheetId="32" r:id="rId2"/>
    <sheet name="hoja3" sheetId="29" r:id="rId3"/>
    <sheet name="hoja4" sheetId="7" r:id="rId4"/>
    <sheet name="hoja5" sheetId="33" r:id="rId5"/>
    <sheet name="hoja 6" sheetId="12" r:id="rId6"/>
    <sheet name="Hoja 7" sheetId="34" r:id="rId7"/>
    <sheet name="hoja 8" sheetId="4" r:id="rId8"/>
    <sheet name="hoja 9" sheetId="35" r:id="rId9"/>
    <sheet name="hoja 10" sheetId="36" r:id="rId10"/>
    <sheet name="hoja 11" sheetId="24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4" l="1"/>
  <c r="D5" i="24"/>
  <c r="D3" i="24"/>
  <c r="E4" i="36"/>
  <c r="E5" i="36"/>
  <c r="E6" i="36"/>
  <c r="E3" i="36"/>
  <c r="C6" i="35"/>
  <c r="C7" i="35"/>
  <c r="C8" i="35"/>
  <c r="C9" i="35"/>
  <c r="C10" i="35"/>
  <c r="C11" i="35"/>
  <c r="C5" i="35"/>
  <c r="H6" i="4"/>
  <c r="H7" i="4"/>
  <c r="H8" i="4"/>
  <c r="H9" i="4"/>
  <c r="H10" i="4"/>
  <c r="H11" i="4"/>
  <c r="H12" i="4"/>
  <c r="H5" i="4"/>
  <c r="C6" i="4"/>
  <c r="C7" i="4"/>
  <c r="C8" i="4"/>
  <c r="C9" i="4"/>
  <c r="C10" i="4"/>
  <c r="C11" i="4"/>
  <c r="C12" i="4"/>
  <c r="C5" i="4"/>
  <c r="B6" i="34"/>
  <c r="D13" i="12"/>
  <c r="E13" i="12" s="1"/>
  <c r="C13" i="12"/>
  <c r="E12" i="12"/>
  <c r="D12" i="12"/>
  <c r="C12" i="12"/>
  <c r="D11" i="12"/>
  <c r="E11" i="12" s="1"/>
  <c r="C11" i="12"/>
  <c r="C10" i="12"/>
  <c r="D10" i="12" s="1"/>
  <c r="E10" i="12" s="1"/>
  <c r="E9" i="12"/>
  <c r="D9" i="12"/>
  <c r="C9" i="12"/>
  <c r="E8" i="12"/>
  <c r="D8" i="12"/>
  <c r="C8" i="12"/>
  <c r="D7" i="12"/>
  <c r="E7" i="12" s="1"/>
  <c r="C7" i="12"/>
  <c r="C6" i="12"/>
  <c r="D6" i="12" s="1"/>
  <c r="E6" i="12" s="1"/>
  <c r="E5" i="12"/>
  <c r="D5" i="12"/>
  <c r="C5" i="12"/>
  <c r="E4" i="12"/>
  <c r="D4" i="12"/>
  <c r="C4" i="12"/>
  <c r="C4" i="7"/>
  <c r="D4" i="7"/>
  <c r="E4" i="7"/>
  <c r="C5" i="7"/>
  <c r="D5" i="7"/>
  <c r="E5" i="7"/>
  <c r="C6" i="7"/>
  <c r="D6" i="7"/>
  <c r="E6" i="7"/>
  <c r="C7" i="7"/>
  <c r="D7" i="7"/>
  <c r="E7" i="7"/>
  <c r="C8" i="7"/>
  <c r="D8" i="7"/>
  <c r="E8" i="7"/>
  <c r="C5" i="33"/>
  <c r="C6" i="33"/>
  <c r="C7" i="33"/>
  <c r="C8" i="33"/>
  <c r="C4" i="33"/>
  <c r="G6" i="29"/>
  <c r="H6" i="29"/>
  <c r="I6" i="29"/>
  <c r="J6" i="29"/>
  <c r="K6" i="29"/>
  <c r="F6" i="29"/>
  <c r="C11" i="32"/>
  <c r="D11" i="32"/>
  <c r="E11" i="32"/>
  <c r="F11" i="32"/>
  <c r="G11" i="32"/>
  <c r="H11" i="32"/>
  <c r="I11" i="32"/>
  <c r="J11" i="32"/>
  <c r="K11" i="32"/>
  <c r="B11" i="32"/>
  <c r="F8" i="1"/>
  <c r="F9" i="1"/>
  <c r="F10" i="1"/>
  <c r="F11" i="1"/>
  <c r="F12" i="1"/>
  <c r="F13" i="1"/>
  <c r="F14" i="1"/>
  <c r="F15" i="1"/>
  <c r="F16" i="1"/>
  <c r="F7" i="1"/>
  <c r="Y21" i="1"/>
  <c r="Y19" i="1"/>
  <c r="Y18" i="1"/>
  <c r="Y17" i="1"/>
  <c r="W9" i="1"/>
  <c r="W8" i="1"/>
  <c r="W7" i="1"/>
  <c r="W6" i="1"/>
  <c r="W5" i="1"/>
  <c r="W4" i="1"/>
  <c r="AB9" i="1"/>
  <c r="AB8" i="1"/>
  <c r="AB7" i="1"/>
  <c r="AB6" i="1"/>
  <c r="AB5" i="1"/>
  <c r="AB4" i="1"/>
  <c r="AW1" i="1"/>
  <c r="AV1" i="1"/>
  <c r="AF1" i="1"/>
  <c r="AF9" i="1"/>
  <c r="AF10" i="1"/>
  <c r="AF11" i="1"/>
  <c r="AF8" i="1"/>
  <c r="O14" i="1"/>
  <c r="D4" i="36"/>
  <c r="D5" i="36"/>
  <c r="C6" i="36"/>
  <c r="B6" i="36"/>
  <c r="D6" i="36" s="1"/>
  <c r="D3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LABCIL</author>
  </authors>
  <commentList>
    <comment ref="F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Ingresos por % de descuento insumos (B5)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Javier</author>
    <author>Javier Martín Sánchez Nuñovero</author>
  </authors>
  <commentList>
    <comment ref="C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18% de la Venta en soles</t>
        </r>
      </text>
    </comment>
    <comment ref="D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Venta + Monto IGV</t>
        </r>
      </text>
    </comment>
    <comment ref="E4" authorId="1" shapeId="0" xr:uid="{00000000-0006-0000-0500-000003000000}">
      <text>
        <r>
          <rPr>
            <b/>
            <sz val="8"/>
            <color indexed="81"/>
            <rFont val="Tahoma"/>
            <family val="2"/>
          </rPr>
          <t>Obtener el 10% de la T. Venta en Soles para Donación (celda  B20)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Javier</author>
  </authors>
  <commentList>
    <comment ref="B6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Vincular el valor de la celda B2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Javier Martín Sánchez Nuñovero</author>
  </authors>
  <commentList>
    <comment ref="C5" authorId="0" shapeId="0" xr:uid="{00000000-0006-0000-0700-000001000000}">
      <text>
        <r>
          <rPr>
            <sz val="10"/>
            <color indexed="81"/>
            <rFont val="Tahoma"/>
            <family val="2"/>
          </rPr>
          <t xml:space="preserve">El Precio se Incrementará respecto al año anterior
</t>
        </r>
      </text>
    </comment>
  </commentList>
</comments>
</file>

<file path=xl/sharedStrings.xml><?xml version="1.0" encoding="utf-8"?>
<sst xmlns="http://schemas.openxmlformats.org/spreadsheetml/2006/main" count="312" uniqueCount="274">
  <si>
    <t>Artículo</t>
  </si>
  <si>
    <t>Cantidad</t>
  </si>
  <si>
    <t>Importe</t>
  </si>
  <si>
    <t>Escritorio doble</t>
  </si>
  <si>
    <t>Escritorio ejecutivo</t>
  </si>
  <si>
    <t>Mesa escritorio</t>
  </si>
  <si>
    <t>Miniescritorio</t>
  </si>
  <si>
    <t>Silla de piel</t>
  </si>
  <si>
    <t>Silla para ejecutivos</t>
  </si>
  <si>
    <t>% de Incremento:</t>
  </si>
  <si>
    <t>Articulo</t>
  </si>
  <si>
    <t>Silla tipo europea</t>
  </si>
  <si>
    <t>Item</t>
  </si>
  <si>
    <t>Producto</t>
  </si>
  <si>
    <t>Unidad</t>
  </si>
  <si>
    <t>Precio</t>
  </si>
  <si>
    <t>Total</t>
  </si>
  <si>
    <t>Lapiz A4</t>
  </si>
  <si>
    <t>Archivador</t>
  </si>
  <si>
    <t>Lapiz pasta-gel</t>
  </si>
  <si>
    <t>Block apuntes-dibujo</t>
  </si>
  <si>
    <t>caja de 20 archivadores</t>
  </si>
  <si>
    <t>Calculadora básica</t>
  </si>
  <si>
    <t>Cartón forrado</t>
  </si>
  <si>
    <t>Cinta adhesiva y de embalaje</t>
  </si>
  <si>
    <t>Bolsas regalo</t>
  </si>
  <si>
    <t>Etiqueta autoadhesiva</t>
  </si>
  <si>
    <t>Paquete de 10</t>
  </si>
  <si>
    <t>Paquete de 50</t>
  </si>
  <si>
    <t>caja de 10</t>
  </si>
  <si>
    <t>Paquete de 20</t>
  </si>
  <si>
    <t>Caja de 30</t>
  </si>
  <si>
    <t>Paquete de 30</t>
  </si>
  <si>
    <t>Galletas doradas</t>
  </si>
  <si>
    <t>Caramelos monterrico</t>
  </si>
  <si>
    <t>Galletas de animalitos</t>
  </si>
  <si>
    <t>Galletas de soda</t>
  </si>
  <si>
    <t>Galletas saladas</t>
  </si>
  <si>
    <t>Chocolate de Leche</t>
  </si>
  <si>
    <t>Chocolate bitter</t>
  </si>
  <si>
    <t>Galletas de chocolate</t>
  </si>
  <si>
    <t>Tipos de Cambio</t>
  </si>
  <si>
    <t>Precio S/.</t>
  </si>
  <si>
    <t>Precio Libras</t>
  </si>
  <si>
    <t>PRODUCTO</t>
  </si>
  <si>
    <t>IGV</t>
  </si>
  <si>
    <t>Donación</t>
  </si>
  <si>
    <t>Lapiceros Novo</t>
  </si>
  <si>
    <t>Folder Tamaño Oficio</t>
  </si>
  <si>
    <t>Hojas Bond X 100</t>
  </si>
  <si>
    <t>Tijera Punta Roma</t>
  </si>
  <si>
    <t>Borrador Faber</t>
  </si>
  <si>
    <t>Cartulina Color</t>
  </si>
  <si>
    <t>Temperas Tekno</t>
  </si>
  <si>
    <t>Crayolas</t>
  </si>
  <si>
    <t>Regla 30 Cm.</t>
  </si>
  <si>
    <t>Cuadro de Ventas</t>
  </si>
  <si>
    <t>Subtotal 1</t>
  </si>
  <si>
    <t>Ventas</t>
  </si>
  <si>
    <t>% de Variación</t>
  </si>
  <si>
    <t>CABLES</t>
  </si>
  <si>
    <t>Tienda 1</t>
  </si>
  <si>
    <t>Tienda 2</t>
  </si>
  <si>
    <t>CB-100</t>
  </si>
  <si>
    <t>CB-101</t>
  </si>
  <si>
    <t>CB-102</t>
  </si>
  <si>
    <t>Monto IGV</t>
  </si>
  <si>
    <t>Ene</t>
  </si>
  <si>
    <t>Feb.</t>
  </si>
  <si>
    <t>Mar.</t>
  </si>
  <si>
    <t>Abr.</t>
  </si>
  <si>
    <t>May.</t>
  </si>
  <si>
    <t>Jun.</t>
  </si>
  <si>
    <t>Ingresos</t>
  </si>
  <si>
    <t>% de Descuentos</t>
  </si>
  <si>
    <t>Insumos</t>
  </si>
  <si>
    <t>Porcentajes de descuentos mensuales</t>
  </si>
  <si>
    <t>Productos</t>
  </si>
  <si>
    <t>Arroz</t>
  </si>
  <si>
    <t>Azucar</t>
  </si>
  <si>
    <t>Harinas</t>
  </si>
  <si>
    <t>Estruct % de cada Subtotal</t>
  </si>
  <si>
    <t>Precio Euros</t>
  </si>
  <si>
    <t>Juego de mesa sencillo</t>
  </si>
  <si>
    <t>Precio Dólares</t>
  </si>
  <si>
    <t>Teclado</t>
  </si>
  <si>
    <t>Precio $</t>
  </si>
  <si>
    <t>Mouse</t>
  </si>
  <si>
    <t>Parlantes</t>
  </si>
  <si>
    <t>Impresora</t>
  </si>
  <si>
    <t>Usb 32 GB</t>
  </si>
  <si>
    <t>Venta en S/.</t>
  </si>
  <si>
    <t>Cuadernos</t>
  </si>
  <si>
    <t>Total Arroz</t>
  </si>
  <si>
    <t>Precio 2016</t>
  </si>
  <si>
    <t>Precio 2017</t>
  </si>
  <si>
    <t>Escritorio</t>
  </si>
  <si>
    <t>Armario</t>
  </si>
  <si>
    <t>% de Disminución:</t>
  </si>
  <si>
    <t>Sección</t>
  </si>
  <si>
    <t>Principal</t>
  </si>
  <si>
    <t>Año 2015</t>
  </si>
  <si>
    <t>Año 2016</t>
  </si>
  <si>
    <t>Intermedia</t>
  </si>
  <si>
    <t>Accesoria</t>
  </si>
  <si>
    <t>Corrector líquido</t>
  </si>
  <si>
    <t>Caja de 20 lápices</t>
  </si>
  <si>
    <t>Caramelo de limón</t>
  </si>
  <si>
    <t>Beso de moza</t>
  </si>
  <si>
    <t>Silla típica</t>
  </si>
  <si>
    <t>INSERTAR FORMULAS EN LA HOJA</t>
  </si>
  <si>
    <t>PRINCIPALES FORMULAS</t>
  </si>
  <si>
    <r>
      <t xml:space="preserve">CREAR Y EDITAR </t>
    </r>
    <r>
      <rPr>
        <b/>
        <i/>
        <u/>
        <sz val="18"/>
        <color rgb="FFFF0000"/>
        <rFont val="Calibri"/>
        <family val="2"/>
        <scheme val="minor"/>
      </rPr>
      <t>FORMULAS</t>
    </r>
  </si>
  <si>
    <t>SON EL MEDIO POR EL CUAL PODEMOS INDICAR A LA HERRAMIENTA EXCEL LA MANERA DE REALIZAR EL CALCULO</t>
  </si>
  <si>
    <t>TODAS LAS FORMULAS DEBEN INICIAR CON EL SIMBOLO IGUAL</t>
  </si>
  <si>
    <t xml:space="preserve"> = 60 &gt; C7 * 2</t>
  </si>
  <si>
    <t>SINTAXIS DE UNA FORMULA</t>
  </si>
  <si>
    <t>COMIENZA CON EL SIMBOLO IGUAL (=)</t>
  </si>
  <si>
    <t>SECUENCIA DE VALORES  ---&gt; PUEDEN SER NUMERICOS O TEXTOS</t>
  </si>
  <si>
    <t>p.e.: 60 , 2</t>
  </si>
  <si>
    <t>REFERENCIA CELDA ---&gt; REFERENCIA AL VALOR QUE DESEAMOS INCLUIR EN EL CALCULO</t>
  </si>
  <si>
    <t>p.e.: C7</t>
  </si>
  <si>
    <t>OPERADORES ---&gt; SIMBOLOS QUE REPRESENTAN LAS OPERACIONES</t>
  </si>
  <si>
    <t>p.e.: SIMBOLO MAYOR QUE (&gt;), SIMBOLO DE LA MULTIPLICACION (*)</t>
  </si>
  <si>
    <t>OBTENER UN RESULTADO ----&gt;</t>
  </si>
  <si>
    <t>TIPOS DE OPERADORES</t>
  </si>
  <si>
    <t>ARITMETICOS</t>
  </si>
  <si>
    <t>OPERADOR</t>
  </si>
  <si>
    <t>OPERACIÓN</t>
  </si>
  <si>
    <t xml:space="preserve"> + </t>
  </si>
  <si>
    <t>SUMA</t>
  </si>
  <si>
    <t xml:space="preserve"> - </t>
  </si>
  <si>
    <t>RESTA</t>
  </si>
  <si>
    <t xml:space="preserve"> * </t>
  </si>
  <si>
    <t>MULTIPLICACION</t>
  </si>
  <si>
    <t xml:space="preserve"> /</t>
  </si>
  <si>
    <t>DIVISION</t>
  </si>
  <si>
    <t>%</t>
  </si>
  <si>
    <t>PORCENTAJE</t>
  </si>
  <si>
    <t>^</t>
  </si>
  <si>
    <t>POTENCIACION</t>
  </si>
  <si>
    <t>COMPARATIVOS</t>
  </si>
  <si>
    <t xml:space="preserve"> = </t>
  </si>
  <si>
    <t>IGUAL QUE</t>
  </si>
  <si>
    <t xml:space="preserve"> &gt;</t>
  </si>
  <si>
    <t>MAYOR QUE</t>
  </si>
  <si>
    <t xml:space="preserve"> &lt;</t>
  </si>
  <si>
    <t>MENOR QUE</t>
  </si>
  <si>
    <t xml:space="preserve"> &gt; =</t>
  </si>
  <si>
    <t>MAYOR IGUAL QUE</t>
  </si>
  <si>
    <t xml:space="preserve"> &lt; = </t>
  </si>
  <si>
    <t>MENOR IGUAL QUE</t>
  </si>
  <si>
    <t xml:space="preserve"> &lt; &gt;</t>
  </si>
  <si>
    <t>DISTINTO QUE</t>
  </si>
  <si>
    <t>UNION O CONCATENACION</t>
  </si>
  <si>
    <t xml:space="preserve"> &amp;</t>
  </si>
  <si>
    <t>UNE O CONCATENAR VALORES</t>
  </si>
  <si>
    <t>NOMBRES</t>
  </si>
  <si>
    <t>APELLIDOS</t>
  </si>
  <si>
    <t>BARLY</t>
  </si>
  <si>
    <t>AGUILAR</t>
  </si>
  <si>
    <t>DANIELA</t>
  </si>
  <si>
    <t>MAS</t>
  </si>
  <si>
    <t>RICHARD</t>
  </si>
  <si>
    <t>JURADO</t>
  </si>
  <si>
    <t>SARA</t>
  </si>
  <si>
    <t>ALFARO</t>
  </si>
  <si>
    <t>APELLIDOS NOMBRES</t>
  </si>
  <si>
    <t>F2</t>
  </si>
  <si>
    <t xml:space="preserve"> </t>
  </si>
  <si>
    <t xml:space="preserve"> =AE8&amp;" "&amp;AD8</t>
  </si>
  <si>
    <t xml:space="preserve"> =AE9&amp;" "&amp;AD9</t>
  </si>
  <si>
    <t xml:space="preserve"> =AE10&amp;" "&amp;AD10</t>
  </si>
  <si>
    <t xml:space="preserve"> =AE11&amp;" "&amp;AD11</t>
  </si>
  <si>
    <t>EXCEL</t>
  </si>
  <si>
    <t>BASICO</t>
  </si>
  <si>
    <t>OFFICE</t>
  </si>
  <si>
    <t xml:space="preserve"> =AD14&amp;" "&amp;AE14&amp;" "&amp;AF14&amp;" "&amp;AG14</t>
  </si>
  <si>
    <t>LOYOLA TOLEDO</t>
  </si>
  <si>
    <t>MAS BUSTAMANTE</t>
  </si>
  <si>
    <t>LOYOLA</t>
  </si>
  <si>
    <t>TOLEDO</t>
  </si>
  <si>
    <t>BUSTAMANTE</t>
  </si>
  <si>
    <t>DEVUELVEN: VERDADERO O FALSO</t>
  </si>
  <si>
    <t xml:space="preserve"> = 10 = 5</t>
  </si>
  <si>
    <t xml:space="preserve"> = 10 &gt; 5</t>
  </si>
  <si>
    <t xml:space="preserve"> = 10 &lt; 5</t>
  </si>
  <si>
    <t xml:space="preserve"> = 10 &gt;= 5</t>
  </si>
  <si>
    <t xml:space="preserve"> = 10 &lt;= 5</t>
  </si>
  <si>
    <t xml:space="preserve"> = 10 &lt;&gt; 5</t>
  </si>
  <si>
    <t xml:space="preserve"> = 10 + 5</t>
  </si>
  <si>
    <t xml:space="preserve"> = 10 - 5</t>
  </si>
  <si>
    <t xml:space="preserve"> = 10 * 5</t>
  </si>
  <si>
    <t xml:space="preserve"> =10 / 5</t>
  </si>
  <si>
    <t xml:space="preserve"> = 10%</t>
  </si>
  <si>
    <t xml:space="preserve"> = 10 ^ 5</t>
  </si>
  <si>
    <t>PRIORIDAD DE LOS OPERADORES</t>
  </si>
  <si>
    <t>PRIORIDAD</t>
  </si>
  <si>
    <t>1°</t>
  </si>
  <si>
    <t>2°</t>
  </si>
  <si>
    <t>3°</t>
  </si>
  <si>
    <t>4°</t>
  </si>
  <si>
    <t>5°</t>
  </si>
  <si>
    <t>6°</t>
  </si>
  <si>
    <t>7°</t>
  </si>
  <si>
    <t>8°</t>
  </si>
  <si>
    <t xml:space="preserve"> ( )</t>
  </si>
  <si>
    <t>AGRUPACION</t>
  </si>
  <si>
    <t>SIMBOLO NEGATIVO</t>
  </si>
  <si>
    <t xml:space="preserve"> ^</t>
  </si>
  <si>
    <t xml:space="preserve"> * y /</t>
  </si>
  <si>
    <t>MULTIPLICACIO y DIVISION</t>
  </si>
  <si>
    <t xml:space="preserve"> + y - </t>
  </si>
  <si>
    <t>SUMA y RESTA</t>
  </si>
  <si>
    <t>&amp;</t>
  </si>
  <si>
    <t>CONCATENACION</t>
  </si>
  <si>
    <t xml:space="preserve"> = &gt; &lt; &gt;= &lt;= &lt;&gt;</t>
  </si>
  <si>
    <t xml:space="preserve"> =-1+1</t>
  </si>
  <si>
    <t xml:space="preserve"> =(5*6) + (3+2)/-1</t>
  </si>
  <si>
    <t xml:space="preserve"> =((5*6) + (3+2))/-1</t>
  </si>
  <si>
    <t xml:space="preserve"> =5*6+3+2/-1</t>
  </si>
  <si>
    <t xml:space="preserve"> = C * P</t>
  </si>
  <si>
    <t xml:space="preserve"> =C7*E7</t>
  </si>
  <si>
    <t xml:space="preserve"> =C8*E8</t>
  </si>
  <si>
    <t xml:space="preserve"> =C9*E9</t>
  </si>
  <si>
    <t xml:space="preserve"> =C10*E10</t>
  </si>
  <si>
    <t xml:space="preserve"> =B9*B10</t>
  </si>
  <si>
    <t xml:space="preserve"> =C9*C10</t>
  </si>
  <si>
    <t xml:space="preserve"> =D9*D10</t>
  </si>
  <si>
    <t>REFERENCIAS DE CELDAS</t>
  </si>
  <si>
    <t>REFERENCIA RELATIVAS</t>
  </si>
  <si>
    <t>REFERENCIA MIXTAS</t>
  </si>
  <si>
    <t>REFERENCIA ABSOLUTAS</t>
  </si>
  <si>
    <t>EN LAS FORMULAS COPIADAS LA REFERENCIA DE LA FILA Y LA COLUMNA SE ADAPTEN A SU NUEVA POSICION</t>
  </si>
  <si>
    <r>
      <t xml:space="preserve">EN LAS FORMULAS COPIADAS SE DEJA FIJA LA FILA </t>
    </r>
    <r>
      <rPr>
        <b/>
        <i/>
        <sz val="20"/>
        <color rgb="FFFF0000"/>
        <rFont val="Calibri"/>
        <family val="2"/>
        <scheme val="minor"/>
      </rPr>
      <t>O</t>
    </r>
    <r>
      <rPr>
        <b/>
        <i/>
        <sz val="14"/>
        <color theme="1"/>
        <rFont val="Calibri"/>
        <family val="2"/>
        <scheme val="minor"/>
      </rPr>
      <t xml:space="preserve"> LA COLUMNA PARA QUE PERMANEZCA IGUAL COPIADO</t>
    </r>
  </si>
  <si>
    <r>
      <t xml:space="preserve">EN LAS FORMULAS COPIADAS SE DEJA FIJA LA FILA </t>
    </r>
    <r>
      <rPr>
        <b/>
        <i/>
        <sz val="20"/>
        <color rgb="FFFF0000"/>
        <rFont val="Calibri"/>
        <family val="2"/>
        <scheme val="minor"/>
      </rPr>
      <t>Y</t>
    </r>
    <r>
      <rPr>
        <b/>
        <i/>
        <sz val="14"/>
        <color theme="1"/>
        <rFont val="Calibri"/>
        <family val="2"/>
        <scheme val="minor"/>
      </rPr>
      <t xml:space="preserve"> LA COLUMNA, PARA QUE LA CELDA COPIADA PERMANEZCA IGUAL AL COPIADO</t>
    </r>
  </si>
  <si>
    <r>
      <t xml:space="preserve">PARA FIJAR CELDAS UTILIZAMOS EL </t>
    </r>
    <r>
      <rPr>
        <b/>
        <i/>
        <u/>
        <sz val="14"/>
        <color rgb="FFFF0000"/>
        <rFont val="Calibri"/>
        <family val="2"/>
        <scheme val="minor"/>
      </rPr>
      <t>SIMBOLO DE LA MONEDA DÓLAR</t>
    </r>
    <r>
      <rPr>
        <b/>
        <i/>
        <sz val="14"/>
        <color theme="1"/>
        <rFont val="Calibri"/>
        <family val="2"/>
        <scheme val="minor"/>
      </rPr>
      <t xml:space="preserve"> </t>
    </r>
    <r>
      <rPr>
        <b/>
        <i/>
        <sz val="20"/>
        <color rgb="FFFF0000"/>
        <rFont val="Calibri"/>
        <family val="2"/>
        <scheme val="minor"/>
      </rPr>
      <t xml:space="preserve">$ </t>
    </r>
    <r>
      <rPr>
        <b/>
        <i/>
        <sz val="14"/>
        <color theme="1"/>
        <rFont val="Calibri"/>
        <family val="2"/>
        <scheme val="minor"/>
      </rPr>
      <t>ANTEPONIENDO A LA FILA Y COLUMNA DE LA REFERENCIA</t>
    </r>
  </si>
  <si>
    <r>
      <t xml:space="preserve">PRESIONAR LA TECLA </t>
    </r>
    <r>
      <rPr>
        <b/>
        <i/>
        <sz val="20"/>
        <color rgb="FFFF0000"/>
        <rFont val="Calibri"/>
        <family val="2"/>
        <scheme val="minor"/>
      </rPr>
      <t>F4</t>
    </r>
    <r>
      <rPr>
        <b/>
        <i/>
        <sz val="14"/>
        <color theme="1"/>
        <rFont val="Calibri"/>
        <family val="2"/>
        <scheme val="minor"/>
      </rPr>
      <t xml:space="preserve"> HASTA LOGRAR LA REFERENCIA DESEADA</t>
    </r>
  </si>
  <si>
    <t xml:space="preserve"> =F5*$B$5</t>
  </si>
  <si>
    <t xml:space="preserve"> =G5*$B$5</t>
  </si>
  <si>
    <t xml:space="preserve"> =H5*$B$5</t>
  </si>
  <si>
    <t xml:space="preserve"> =I5*$B$5</t>
  </si>
  <si>
    <t>CONVERTIR UNA CANTIDAD EN SOLES A OTRO MONEDA</t>
  </si>
  <si>
    <t>DIVIDIR LA CANTIDAD EN SOLES ENTRE EL TIPO CAMBIO</t>
  </si>
  <si>
    <t xml:space="preserve"> =$B4/C$1</t>
  </si>
  <si>
    <t>CONVERTIR EN CANTIDAD EN OTRA MONEDA A SOLES</t>
  </si>
  <si>
    <t>MULTIPLICAR LA CANTIDAD EN OTRA MONEDA POR EL TIPO CAMBIO</t>
  </si>
  <si>
    <t xml:space="preserve"> =B4*$C$1</t>
  </si>
  <si>
    <t>T. VENTA en S/.</t>
  </si>
  <si>
    <t xml:space="preserve"> =B4*$C$2</t>
  </si>
  <si>
    <t xml:space="preserve"> =B4+C4</t>
  </si>
  <si>
    <t xml:space="preserve"> =D4*$B$20</t>
  </si>
  <si>
    <t>VINCULAR CELDAS</t>
  </si>
  <si>
    <t>OBTENER EL VALOR DE UNA CELDA EN OTRA POSICION DE LA HOJA</t>
  </si>
  <si>
    <t>SI CAMBIA EL VALOR ORIGEN TAMBIEN CAMBIA EL VALOR DESTINO</t>
  </si>
  <si>
    <t xml:space="preserve"> =B2</t>
  </si>
  <si>
    <t>OBTENER EL INCREMENTO PORCENTUAL DE UNA CANTIDAD</t>
  </si>
  <si>
    <t xml:space="preserve"> = VALOR INICIAL + VALOR INICIAL * PORCENTAJE DE INCREMENTO</t>
  </si>
  <si>
    <t xml:space="preserve"> =B5+B5*$B$2</t>
  </si>
  <si>
    <t xml:space="preserve"> = VALOR INICIAL * ( 1 + PORCENTAJE DE INCREMENTO )</t>
  </si>
  <si>
    <t xml:space="preserve"> =B5*(1+$B$2)</t>
  </si>
  <si>
    <t>OBTENER LA DISMINUCION PORCENTUAL DE UNA CANTIDAD</t>
  </si>
  <si>
    <t xml:space="preserve"> = VALOR INICIAL - VALOR INICIAL * PORCENTAJE DISMINUCION</t>
  </si>
  <si>
    <t xml:space="preserve"> = VALOR INICIAL * ( 1 - PORCENTAJE DISMINUCION )</t>
  </si>
  <si>
    <t xml:space="preserve"> =B5*(1-$B$2)</t>
  </si>
  <si>
    <t>OBTENER LA PARTICIPACION PORCENTUAL RESPECTO A UN TOTAL GENERAL</t>
  </si>
  <si>
    <t>1. OBTENER LA SUMA DE LAS CANTIDADES PARTICIPANTES (100%)</t>
  </si>
  <si>
    <t>2. DIVIDIR LA PRIMERA CANTIDAD ENTRE EL TOTAL GENERAL</t>
  </si>
  <si>
    <t xml:space="preserve"> =D3/$D$6</t>
  </si>
  <si>
    <t xml:space="preserve">3. APLICAR FORMATO ESTILO PORCENTUAL </t>
  </si>
  <si>
    <t>OBTENER LA VARIACION PORCENTUAL DE UNA CANTIDAD RESPECTO A OTRA CANTIDAD</t>
  </si>
  <si>
    <t xml:space="preserve"> =  ( VALOR FINAL - VALOR INICIAL ) / VALOR INICIAL</t>
  </si>
  <si>
    <t>APLICAR FORMATO ESTILO PORCENTUAL</t>
  </si>
  <si>
    <t xml:space="preserve"> =(C3-B3)/B3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</si>
</sst>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_-&quot;S/.&quot;* #,##0_-;\-&quot;S/.&quot;* #,##0_-;_-&quot;S/.&quot;* &quot;-&quot;_-;_-@_-"/>
    <numFmt numFmtId="166" formatCode="_-&quot;S/.&quot;* #,##0.00_-;\-&quot;S/.&quot;* #,##0.00_-;_-&quot;S/.&quot;* &quot;-&quot;??_-;_-@_-"/>
    <numFmt numFmtId="167" formatCode="0.0%"/>
    <numFmt numFmtId="168" formatCode="_(&quot;$&quot;* #,##0.00_);_(&quot;$&quot;* \(#,##0.00\);_(&quot;$&quot;* &quot;-&quot;??_);_(@_)"/>
    <numFmt numFmtId="169" formatCode="0.0"/>
    <numFmt numFmtId="170" formatCode="_-[$$-409]* #,##0.0_ ;_-[$$-409]* \-#,##0.0\ ;_-[$$-409]* &quot;-&quot;?_ ;_-@_ "/>
    <numFmt numFmtId="171" formatCode="_ [$€-2]\ * #,##0.0_ ;_ [$€-2]\ * \-#,##0.0_ ;_ [$€-2]\ * &quot;-&quot;??_ ;_ @_ "/>
    <numFmt numFmtId="172" formatCode="_-[$£-809]* #,##0.0_-;\-[$£-809]* #,##0.0_-;_-[$£-809]* &quot;-&quot;??_-;_-@_-"/>
    <numFmt numFmtId="173" formatCode="_-* #,##0.0_-;\-* #,##0.0_-;_-* &quot;-&quot;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indexed="20"/>
      <name val="Arial"/>
      <family val="2"/>
    </font>
    <font>
      <b/>
      <sz val="14"/>
      <color theme="1"/>
      <name val="Calibri"/>
      <family val="2"/>
      <scheme val="minor"/>
    </font>
    <font>
      <sz val="10"/>
      <color indexed="81"/>
      <name val="Tahoma"/>
      <family val="2"/>
    </font>
    <font>
      <sz val="8"/>
      <name val="Times New Roman"/>
      <family val="1"/>
    </font>
    <font>
      <b/>
      <sz val="12"/>
      <color indexed="12"/>
      <name val="Arial Black"/>
      <family val="2"/>
    </font>
    <font>
      <sz val="11"/>
      <color rgb="FF9C0006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A633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u/>
      <sz val="18"/>
      <color rgb="FFFF0000"/>
      <name val="Calibri"/>
      <family val="2"/>
      <scheme val="minor"/>
    </font>
    <font>
      <b/>
      <i/>
      <u/>
      <sz val="14"/>
      <color rgb="FFFF000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4"/>
      <name val="Arial"/>
      <family val="2"/>
    </font>
    <font>
      <b/>
      <i/>
      <sz val="16"/>
      <name val="Arial"/>
      <family val="2"/>
    </font>
    <font>
      <b/>
      <sz val="16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8"/>
      <color rgb="FFFF0000"/>
      <name val="Arial"/>
      <family val="2"/>
    </font>
    <font>
      <b/>
      <i/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7" fillId="0" borderId="0"/>
    <xf numFmtId="164" fontId="4" fillId="0" borderId="0" applyFont="0" applyFill="0" applyBorder="0" applyAlignment="0" applyProtection="0"/>
    <xf numFmtId="0" fontId="19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4" fillId="0" borderId="0" xfId="3"/>
    <xf numFmtId="0" fontId="6" fillId="0" borderId="0" xfId="3" applyFont="1"/>
    <xf numFmtId="0" fontId="7" fillId="0" borderId="0" xfId="3" applyFont="1"/>
    <xf numFmtId="0" fontId="8" fillId="0" borderId="0" xfId="3" applyFont="1"/>
    <xf numFmtId="0" fontId="4" fillId="0" borderId="0" xfId="3" applyAlignment="1">
      <alignment horizontal="center" vertical="center"/>
    </xf>
    <xf numFmtId="0" fontId="12" fillId="0" borderId="0" xfId="3" applyFont="1"/>
    <xf numFmtId="0" fontId="7" fillId="0" borderId="0" xfId="3" applyFont="1" applyAlignment="1">
      <alignment horizontal="center"/>
    </xf>
    <xf numFmtId="2" fontId="4" fillId="0" borderId="0" xfId="3" applyNumberFormat="1" applyAlignment="1">
      <alignment horizontal="center"/>
    </xf>
    <xf numFmtId="0" fontId="4" fillId="0" borderId="0" xfId="3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7"/>
    <xf numFmtId="0" fontId="14" fillId="0" borderId="0" xfId="7" applyFont="1"/>
    <xf numFmtId="0" fontId="12" fillId="0" borderId="0" xfId="7" applyFont="1"/>
    <xf numFmtId="0" fontId="15" fillId="0" borderId="0" xfId="0" applyFont="1"/>
    <xf numFmtId="0" fontId="12" fillId="0" borderId="0" xfId="3" applyFont="1" applyAlignment="1">
      <alignment horizontal="center"/>
    </xf>
    <xf numFmtId="0" fontId="18" fillId="0" borderId="0" xfId="3" applyFont="1"/>
    <xf numFmtId="10" fontId="4" fillId="0" borderId="0" xfId="3" applyNumberFormat="1"/>
    <xf numFmtId="0" fontId="0" fillId="0" borderId="0" xfId="0" applyAlignment="1">
      <alignment horizontal="left" indent="2"/>
    </xf>
    <xf numFmtId="0" fontId="19" fillId="4" borderId="12" xfId="12" applyBorder="1" applyAlignment="1">
      <alignment horizontal="left" indent="1"/>
    </xf>
    <xf numFmtId="165" fontId="2" fillId="0" borderId="13" xfId="0" applyNumberFormat="1" applyFont="1" applyBorder="1" applyAlignment="1">
      <alignment horizontal="center"/>
    </xf>
    <xf numFmtId="0" fontId="2" fillId="6" borderId="13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67" fontId="19" fillId="4" borderId="11" xfId="12" applyNumberFormat="1" applyBorder="1"/>
    <xf numFmtId="0" fontId="2" fillId="0" borderId="0" xfId="0" applyFont="1"/>
    <xf numFmtId="0" fontId="13" fillId="0" borderId="13" xfId="0" applyFont="1" applyBorder="1" applyAlignment="1">
      <alignment horizontal="center" vertical="center"/>
    </xf>
    <xf numFmtId="0" fontId="1" fillId="0" borderId="2" xfId="2" applyFont="1" applyFill="1" applyBorder="1" applyAlignment="1">
      <alignment horizontal="center"/>
    </xf>
    <xf numFmtId="0" fontId="1" fillId="0" borderId="2" xfId="2" applyFont="1" applyFill="1" applyBorder="1"/>
    <xf numFmtId="0" fontId="1" fillId="0" borderId="7" xfId="2" applyFont="1" applyFill="1" applyBorder="1"/>
    <xf numFmtId="166" fontId="0" fillId="7" borderId="10" xfId="0" applyNumberFormat="1" applyFill="1" applyBorder="1"/>
    <xf numFmtId="164" fontId="0" fillId="0" borderId="0" xfId="1" applyFont="1" applyFill="1" applyAlignment="1">
      <alignment horizontal="center"/>
    </xf>
    <xf numFmtId="164" fontId="0" fillId="0" borderId="0" xfId="1" applyFont="1" applyFill="1"/>
    <xf numFmtId="0" fontId="0" fillId="0" borderId="0" xfId="0" applyAlignment="1">
      <alignment horizontal="left"/>
    </xf>
    <xf numFmtId="1" fontId="4" fillId="0" borderId="0" xfId="3" applyNumberFormat="1" applyAlignment="1">
      <alignment horizontal="center"/>
    </xf>
    <xf numFmtId="170" fontId="7" fillId="0" borderId="0" xfId="3" applyNumberFormat="1" applyFont="1" applyAlignment="1">
      <alignment horizontal="center"/>
    </xf>
    <xf numFmtId="171" fontId="7" fillId="0" borderId="0" xfId="3" applyNumberFormat="1" applyFont="1" applyAlignment="1">
      <alignment horizontal="center"/>
    </xf>
    <xf numFmtId="172" fontId="7" fillId="0" borderId="0" xfId="3" applyNumberFormat="1" applyFont="1" applyAlignment="1">
      <alignment horizontal="center"/>
    </xf>
    <xf numFmtId="169" fontId="7" fillId="0" borderId="0" xfId="3" applyNumberFormat="1" applyFont="1" applyAlignment="1">
      <alignment horizontal="center"/>
    </xf>
    <xf numFmtId="0" fontId="1" fillId="0" borderId="9" xfId="2" applyFont="1" applyFill="1" applyBorder="1" applyAlignment="1">
      <alignment horizontal="center"/>
    </xf>
    <xf numFmtId="0" fontId="23" fillId="0" borderId="6" xfId="2" applyFont="1" applyFill="1" applyBorder="1"/>
    <xf numFmtId="0" fontId="23" fillId="0" borderId="8" xfId="2" applyFont="1" applyFill="1" applyBorder="1"/>
    <xf numFmtId="0" fontId="5" fillId="0" borderId="0" xfId="7" applyFont="1" applyAlignment="1">
      <alignment horizontal="center" vertical="center" wrapText="1"/>
    </xf>
    <xf numFmtId="0" fontId="5" fillId="0" borderId="0" xfId="7" applyFont="1" applyAlignment="1">
      <alignment horizontal="center" vertical="center"/>
    </xf>
    <xf numFmtId="0" fontId="24" fillId="8" borderId="14" xfId="2" applyFont="1" applyFill="1" applyBorder="1" applyAlignment="1">
      <alignment horizontal="center"/>
    </xf>
    <xf numFmtId="0" fontId="24" fillId="8" borderId="15" xfId="2" applyFont="1" applyFill="1" applyBorder="1" applyAlignment="1">
      <alignment horizontal="center"/>
    </xf>
    <xf numFmtId="0" fontId="23" fillId="0" borderId="3" xfId="2" applyFont="1" applyFill="1" applyBorder="1"/>
    <xf numFmtId="0" fontId="1" fillId="0" borderId="4" xfId="2" applyFont="1" applyFill="1" applyBorder="1" applyAlignment="1">
      <alignment horizontal="center"/>
    </xf>
    <xf numFmtId="0" fontId="1" fillId="0" borderId="4" xfId="2" applyFont="1" applyFill="1" applyBorder="1"/>
    <xf numFmtId="0" fontId="1" fillId="0" borderId="5" xfId="2" applyFont="1" applyFill="1" applyBorder="1"/>
    <xf numFmtId="0" fontId="1" fillId="0" borderId="9" xfId="2" applyFont="1" applyFill="1" applyBorder="1"/>
    <xf numFmtId="0" fontId="1" fillId="0" borderId="17" xfId="2" applyFont="1" applyFill="1" applyBorder="1"/>
    <xf numFmtId="0" fontId="15" fillId="8" borderId="15" xfId="2" applyFont="1" applyFill="1" applyBorder="1" applyAlignment="1">
      <alignment horizontal="center"/>
    </xf>
    <xf numFmtId="0" fontId="15" fillId="8" borderId="16" xfId="2" applyFont="1" applyFill="1" applyBorder="1" applyAlignment="1">
      <alignment horizontal="center"/>
    </xf>
    <xf numFmtId="0" fontId="12" fillId="0" borderId="0" xfId="7" applyFont="1" applyAlignment="1">
      <alignment horizontal="center" vertical="center"/>
    </xf>
    <xf numFmtId="9" fontId="7" fillId="0" borderId="1" xfId="7" applyNumberFormat="1" applyFont="1" applyBorder="1" applyAlignment="1">
      <alignment horizontal="center" vertical="center"/>
    </xf>
    <xf numFmtId="9" fontId="5" fillId="3" borderId="1" xfId="4" applyFont="1" applyFill="1" applyBorder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29" fillId="0" borderId="0" xfId="0" applyFont="1" applyAlignment="1">
      <alignment horizontal="left" indent="1"/>
    </xf>
    <xf numFmtId="0" fontId="32" fillId="0" borderId="0" xfId="0" applyFont="1" applyAlignment="1">
      <alignment horizontal="left" indent="1"/>
    </xf>
    <xf numFmtId="0" fontId="33" fillId="0" borderId="0" xfId="0" applyFont="1" applyAlignment="1">
      <alignment horizontal="right"/>
    </xf>
    <xf numFmtId="0" fontId="0" fillId="9" borderId="0" xfId="0" applyFill="1" applyAlignment="1">
      <alignment horizontal="center"/>
    </xf>
    <xf numFmtId="0" fontId="34" fillId="0" borderId="0" xfId="0" applyFont="1"/>
    <xf numFmtId="0" fontId="15" fillId="0" borderId="0" xfId="0" applyFont="1" applyAlignment="1">
      <alignment horizontal="center"/>
    </xf>
    <xf numFmtId="0" fontId="15" fillId="10" borderId="0" xfId="0" applyFont="1" applyFill="1"/>
    <xf numFmtId="0" fontId="15" fillId="0" borderId="2" xfId="0" applyFont="1" applyBorder="1"/>
    <xf numFmtId="0" fontId="15" fillId="9" borderId="2" xfId="0" applyFont="1" applyFill="1" applyBorder="1" applyAlignment="1">
      <alignment horizontal="center"/>
    </xf>
    <xf numFmtId="0" fontId="35" fillId="0" borderId="0" xfId="0" applyFont="1"/>
    <xf numFmtId="0" fontId="20" fillId="0" borderId="0" xfId="0" applyFont="1" applyAlignment="1">
      <alignment horizontal="center"/>
    </xf>
    <xf numFmtId="0" fontId="21" fillId="5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164" fontId="15" fillId="9" borderId="0" xfId="1" applyFont="1" applyFill="1"/>
    <xf numFmtId="43" fontId="15" fillId="9" borderId="0" xfId="0" applyNumberFormat="1" applyFont="1" applyFill="1"/>
    <xf numFmtId="0" fontId="36" fillId="0" borderId="0" xfId="0" applyFont="1"/>
    <xf numFmtId="0" fontId="37" fillId="0" borderId="0" xfId="0" applyFont="1"/>
    <xf numFmtId="0" fontId="29" fillId="0" borderId="0" xfId="0" applyFont="1"/>
    <xf numFmtId="173" fontId="0" fillId="0" borderId="0" xfId="0" applyNumberFormat="1"/>
    <xf numFmtId="0" fontId="39" fillId="0" borderId="0" xfId="3" applyFont="1"/>
    <xf numFmtId="0" fontId="40" fillId="0" borderId="0" xfId="3" applyFont="1"/>
    <xf numFmtId="0" fontId="41" fillId="0" borderId="0" xfId="3" applyFont="1"/>
    <xf numFmtId="0" fontId="42" fillId="0" borderId="0" xfId="3" applyFont="1"/>
    <xf numFmtId="0" fontId="43" fillId="0" borderId="0" xfId="3" applyFont="1"/>
    <xf numFmtId="170" fontId="4" fillId="0" borderId="0" xfId="3" applyNumberFormat="1" applyFont="1" applyAlignment="1">
      <alignment horizontal="center"/>
    </xf>
    <xf numFmtId="172" fontId="4" fillId="0" borderId="0" xfId="3" applyNumberFormat="1" applyFont="1" applyAlignment="1">
      <alignment horizontal="center"/>
    </xf>
    <xf numFmtId="171" fontId="4" fillId="0" borderId="0" xfId="3" applyNumberFormat="1" applyFont="1" applyAlignment="1">
      <alignment horizontal="center"/>
    </xf>
    <xf numFmtId="0" fontId="41" fillId="0" borderId="0" xfId="7" applyFont="1" applyAlignment="1">
      <alignment horizontal="center" vertical="center"/>
    </xf>
    <xf numFmtId="9" fontId="4" fillId="9" borderId="0" xfId="7" applyNumberFormat="1" applyFill="1"/>
    <xf numFmtId="0" fontId="2" fillId="9" borderId="0" xfId="0" applyFont="1" applyFill="1"/>
    <xf numFmtId="0" fontId="38" fillId="0" borderId="0" xfId="3" applyFont="1" applyAlignment="1">
      <alignment horizontal="center"/>
    </xf>
    <xf numFmtId="0" fontId="42" fillId="0" borderId="0" xfId="3" applyFont="1" applyAlignment="1">
      <alignment horizontal="left"/>
    </xf>
    <xf numFmtId="0" fontId="44" fillId="0" borderId="0" xfId="3" applyFont="1"/>
    <xf numFmtId="0" fontId="4" fillId="11" borderId="0" xfId="3" applyFill="1"/>
    <xf numFmtId="0" fontId="4" fillId="11" borderId="0" xfId="3" applyFill="1" applyAlignment="1">
      <alignment horizontal="center"/>
    </xf>
    <xf numFmtId="0" fontId="7" fillId="9" borderId="0" xfId="3" applyFont="1" applyFill="1" applyAlignment="1">
      <alignment horizontal="center"/>
    </xf>
    <xf numFmtId="9" fontId="4" fillId="0" borderId="0" xfId="13" applyFont="1" applyAlignment="1">
      <alignment horizontal="center"/>
    </xf>
    <xf numFmtId="9" fontId="0" fillId="0" borderId="0" xfId="13" applyFont="1" applyAlignment="1">
      <alignment horizontal="center" vertical="center"/>
    </xf>
    <xf numFmtId="0" fontId="4" fillId="9" borderId="0" xfId="3" applyFill="1"/>
    <xf numFmtId="9" fontId="0" fillId="9" borderId="0" xfId="13" applyFont="1" applyFill="1" applyAlignment="1">
      <alignment horizontal="center" vertical="center"/>
    </xf>
  </cellXfs>
  <cellStyles count="14">
    <cellStyle name="Énfasis1" xfId="2" builtinId="29"/>
    <cellStyle name="Incorrecto" xfId="12" builtinId="27"/>
    <cellStyle name="Moneda" xfId="1" builtinId="4"/>
    <cellStyle name="Moneda 2" xfId="9" xr:uid="{00000000-0005-0000-0000-000003000000}"/>
    <cellStyle name="Moneda 3" xfId="8" xr:uid="{00000000-0005-0000-0000-000004000000}"/>
    <cellStyle name="Moneda 4" xfId="11" xr:uid="{00000000-0005-0000-0000-000005000000}"/>
    <cellStyle name="Normal" xfId="0" builtinId="0"/>
    <cellStyle name="Normal 2" xfId="3" xr:uid="{00000000-0005-0000-0000-000007000000}"/>
    <cellStyle name="Normal 2 2" xfId="7" xr:uid="{00000000-0005-0000-0000-000008000000}"/>
    <cellStyle name="Normal 3" xfId="5" xr:uid="{00000000-0005-0000-0000-000009000000}"/>
    <cellStyle name="Normal 3 2" xfId="10" xr:uid="{00000000-0005-0000-0000-00000A000000}"/>
    <cellStyle name="Porcentaje" xfId="13" builtinId="5"/>
    <cellStyle name="Porcentaje 2" xfId="6" xr:uid="{00000000-0005-0000-0000-00000B000000}"/>
    <cellStyle name="Porcentual 2" xfId="4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8.png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63" Type="http://schemas.openxmlformats.org/officeDocument/2006/relationships/customXml" Target="../ink/ink32.xm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customXml" Target="../ink/ink45.xml"/><Relationship Id="rId112" Type="http://schemas.openxmlformats.org/officeDocument/2006/relationships/customXml" Target="../ink/ink57.xml"/><Relationship Id="rId16" Type="http://schemas.openxmlformats.org/officeDocument/2006/relationships/image" Target="../media/image8.png"/><Relationship Id="rId107" Type="http://schemas.openxmlformats.org/officeDocument/2006/relationships/image" Target="../media/image53.png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customXml" Target="../ink/ink40.xml"/><Relationship Id="rId102" Type="http://schemas.openxmlformats.org/officeDocument/2006/relationships/customXml" Target="../ink/ink52.xml"/><Relationship Id="rId123" Type="http://schemas.openxmlformats.org/officeDocument/2006/relationships/image" Target="../media/image61.png"/><Relationship Id="rId128" Type="http://schemas.openxmlformats.org/officeDocument/2006/relationships/customXml" Target="../ink/ink65.xml"/><Relationship Id="rId5" Type="http://schemas.openxmlformats.org/officeDocument/2006/relationships/customXml" Target="../ink/ink3.xml"/><Relationship Id="rId90" Type="http://schemas.openxmlformats.org/officeDocument/2006/relationships/image" Target="../media/image45.png"/><Relationship Id="rId95" Type="http://schemas.openxmlformats.org/officeDocument/2006/relationships/customXml" Target="../ink/ink48.xml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customXml" Target="../ink/ink35.xml"/><Relationship Id="rId113" Type="http://schemas.openxmlformats.org/officeDocument/2006/relationships/image" Target="../media/image56.png"/><Relationship Id="rId118" Type="http://schemas.openxmlformats.org/officeDocument/2006/relationships/customXml" Target="../ink/ink60.xml"/><Relationship Id="rId80" Type="http://schemas.openxmlformats.org/officeDocument/2006/relationships/image" Target="../media/image40.png"/><Relationship Id="rId85" Type="http://schemas.openxmlformats.org/officeDocument/2006/relationships/customXml" Target="../ink/ink43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59" Type="http://schemas.openxmlformats.org/officeDocument/2006/relationships/customXml" Target="../ink/ink30.xml"/><Relationship Id="rId103" Type="http://schemas.openxmlformats.org/officeDocument/2006/relationships/image" Target="../media/image51.png"/><Relationship Id="rId108" Type="http://schemas.openxmlformats.org/officeDocument/2006/relationships/customXml" Target="../ink/ink55.xml"/><Relationship Id="rId124" Type="http://schemas.openxmlformats.org/officeDocument/2006/relationships/customXml" Target="../ink/ink63.xml"/><Relationship Id="rId129" Type="http://schemas.openxmlformats.org/officeDocument/2006/relationships/image" Target="../media/image64.png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customXml" Target="../ink/ink38.xml"/><Relationship Id="rId91" Type="http://schemas.openxmlformats.org/officeDocument/2006/relationships/customXml" Target="../ink/ink46.xml"/><Relationship Id="rId96" Type="http://schemas.openxmlformats.org/officeDocument/2006/relationships/image" Target="../media/image4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49" Type="http://schemas.openxmlformats.org/officeDocument/2006/relationships/customXml" Target="../ink/ink25.xml"/><Relationship Id="rId114" Type="http://schemas.openxmlformats.org/officeDocument/2006/relationships/customXml" Target="../ink/ink58.xml"/><Relationship Id="rId119" Type="http://schemas.openxmlformats.org/officeDocument/2006/relationships/image" Target="../media/image59.png"/><Relationship Id="rId44" Type="http://schemas.openxmlformats.org/officeDocument/2006/relationships/image" Target="../media/image22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81" Type="http://schemas.openxmlformats.org/officeDocument/2006/relationships/customXml" Target="../ink/ink41.xml"/><Relationship Id="rId86" Type="http://schemas.openxmlformats.org/officeDocument/2006/relationships/image" Target="../media/image43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109" Type="http://schemas.openxmlformats.org/officeDocument/2006/relationships/image" Target="../media/image54.png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image" Target="../media/image38.png"/><Relationship Id="rId97" Type="http://schemas.openxmlformats.org/officeDocument/2006/relationships/customXml" Target="../ink/ink49.xml"/><Relationship Id="rId104" Type="http://schemas.openxmlformats.org/officeDocument/2006/relationships/customXml" Target="../ink/ink53.xml"/><Relationship Id="rId120" Type="http://schemas.openxmlformats.org/officeDocument/2006/relationships/customXml" Target="../ink/ink61.xml"/><Relationship Id="rId125" Type="http://schemas.openxmlformats.org/officeDocument/2006/relationships/image" Target="../media/image62.png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customXml" Target="../ink/ink44.xml"/><Relationship Id="rId110" Type="http://schemas.openxmlformats.org/officeDocument/2006/relationships/customXml" Target="../ink/ink56.xml"/><Relationship Id="rId115" Type="http://schemas.openxmlformats.org/officeDocument/2006/relationships/image" Target="../media/image57.png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customXml" Target="../ink/ink39.xml"/><Relationship Id="rId100" Type="http://schemas.openxmlformats.org/officeDocument/2006/relationships/image" Target="../media/image50.png"/><Relationship Id="rId105" Type="http://schemas.openxmlformats.org/officeDocument/2006/relationships/image" Target="../media/image52.png"/><Relationship Id="rId126" Type="http://schemas.openxmlformats.org/officeDocument/2006/relationships/customXml" Target="../ink/ink64.xml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customXml" Target="../ink/ink47.xml"/><Relationship Id="rId98" Type="http://schemas.openxmlformats.org/officeDocument/2006/relationships/image" Target="../media/image49.png"/><Relationship Id="rId121" Type="http://schemas.openxmlformats.org/officeDocument/2006/relationships/image" Target="../media/image60.png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23.png"/><Relationship Id="rId67" Type="http://schemas.openxmlformats.org/officeDocument/2006/relationships/customXml" Target="../ink/ink34.xml"/><Relationship Id="rId116" Type="http://schemas.openxmlformats.org/officeDocument/2006/relationships/customXml" Target="../ink/ink59.xml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62" Type="http://schemas.openxmlformats.org/officeDocument/2006/relationships/image" Target="../media/image31.png"/><Relationship Id="rId83" Type="http://schemas.openxmlformats.org/officeDocument/2006/relationships/customXml" Target="../ink/ink42.xml"/><Relationship Id="rId88" Type="http://schemas.openxmlformats.org/officeDocument/2006/relationships/image" Target="../media/image44.png"/><Relationship Id="rId111" Type="http://schemas.openxmlformats.org/officeDocument/2006/relationships/image" Target="../media/image55.png"/><Relationship Id="rId15" Type="http://schemas.openxmlformats.org/officeDocument/2006/relationships/customXml" Target="../ink/ink8.xml"/><Relationship Id="rId36" Type="http://schemas.openxmlformats.org/officeDocument/2006/relationships/image" Target="../media/image18.png"/><Relationship Id="rId57" Type="http://schemas.openxmlformats.org/officeDocument/2006/relationships/customXml" Target="../ink/ink29.xml"/><Relationship Id="rId106" Type="http://schemas.openxmlformats.org/officeDocument/2006/relationships/customXml" Target="../ink/ink54.xml"/><Relationship Id="rId127" Type="http://schemas.openxmlformats.org/officeDocument/2006/relationships/image" Target="../media/image63.png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52" Type="http://schemas.openxmlformats.org/officeDocument/2006/relationships/image" Target="../media/image26.png"/><Relationship Id="rId73" Type="http://schemas.openxmlformats.org/officeDocument/2006/relationships/customXml" Target="../ink/ink37.xm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customXml" Target="../ink/ink50.xml"/><Relationship Id="rId101" Type="http://schemas.openxmlformats.org/officeDocument/2006/relationships/customXml" Target="../ink/ink51.xml"/><Relationship Id="rId122" Type="http://schemas.openxmlformats.org/officeDocument/2006/relationships/customXml" Target="../ink/ink62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26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8.png"/><Relationship Id="rId13" Type="http://schemas.openxmlformats.org/officeDocument/2006/relationships/customXml" Target="../ink/ink72.xml"/><Relationship Id="rId18" Type="http://schemas.openxmlformats.org/officeDocument/2006/relationships/image" Target="../media/image73.png"/><Relationship Id="rId26" Type="http://schemas.openxmlformats.org/officeDocument/2006/relationships/image" Target="../media/image77.png"/><Relationship Id="rId3" Type="http://schemas.openxmlformats.org/officeDocument/2006/relationships/customXml" Target="../ink/ink67.xml"/><Relationship Id="rId21" Type="http://schemas.openxmlformats.org/officeDocument/2006/relationships/customXml" Target="../ink/ink76.xml"/><Relationship Id="rId7" Type="http://schemas.openxmlformats.org/officeDocument/2006/relationships/customXml" Target="../ink/ink69.xml"/><Relationship Id="rId12" Type="http://schemas.openxmlformats.org/officeDocument/2006/relationships/image" Target="../media/image70.png"/><Relationship Id="rId17" Type="http://schemas.openxmlformats.org/officeDocument/2006/relationships/customXml" Target="../ink/ink74.xml"/><Relationship Id="rId25" Type="http://schemas.openxmlformats.org/officeDocument/2006/relationships/customXml" Target="../ink/ink78.xml"/><Relationship Id="rId2" Type="http://schemas.openxmlformats.org/officeDocument/2006/relationships/image" Target="../media/image65.png"/><Relationship Id="rId16" Type="http://schemas.openxmlformats.org/officeDocument/2006/relationships/image" Target="../media/image72.png"/><Relationship Id="rId20" Type="http://schemas.openxmlformats.org/officeDocument/2006/relationships/image" Target="../media/image74.png"/><Relationship Id="rId29" Type="http://schemas.openxmlformats.org/officeDocument/2006/relationships/customXml" Target="../ink/ink80.xml"/><Relationship Id="rId1" Type="http://schemas.openxmlformats.org/officeDocument/2006/relationships/customXml" Target="../ink/ink66.xml"/><Relationship Id="rId6" Type="http://schemas.openxmlformats.org/officeDocument/2006/relationships/image" Target="../media/image67.png"/><Relationship Id="rId11" Type="http://schemas.openxmlformats.org/officeDocument/2006/relationships/customXml" Target="../ink/ink71.xml"/><Relationship Id="rId24" Type="http://schemas.openxmlformats.org/officeDocument/2006/relationships/image" Target="../media/image76.png"/><Relationship Id="rId32" Type="http://schemas.openxmlformats.org/officeDocument/2006/relationships/image" Target="../media/image80.png"/><Relationship Id="rId5" Type="http://schemas.openxmlformats.org/officeDocument/2006/relationships/customXml" Target="../ink/ink68.xml"/><Relationship Id="rId15" Type="http://schemas.openxmlformats.org/officeDocument/2006/relationships/customXml" Target="../ink/ink73.xml"/><Relationship Id="rId23" Type="http://schemas.openxmlformats.org/officeDocument/2006/relationships/customXml" Target="../ink/ink77.xml"/><Relationship Id="rId28" Type="http://schemas.openxmlformats.org/officeDocument/2006/relationships/image" Target="../media/image78.png"/><Relationship Id="rId10" Type="http://schemas.openxmlformats.org/officeDocument/2006/relationships/image" Target="../media/image69.png"/><Relationship Id="rId19" Type="http://schemas.openxmlformats.org/officeDocument/2006/relationships/customXml" Target="../ink/ink75.xml"/><Relationship Id="rId31" Type="http://schemas.openxmlformats.org/officeDocument/2006/relationships/customXml" Target="../ink/ink81.xml"/><Relationship Id="rId4" Type="http://schemas.openxmlformats.org/officeDocument/2006/relationships/image" Target="../media/image66.png"/><Relationship Id="rId9" Type="http://schemas.openxmlformats.org/officeDocument/2006/relationships/customXml" Target="../ink/ink70.xml"/><Relationship Id="rId14" Type="http://schemas.openxmlformats.org/officeDocument/2006/relationships/image" Target="../media/image71.png"/><Relationship Id="rId22" Type="http://schemas.openxmlformats.org/officeDocument/2006/relationships/image" Target="../media/image75.png"/><Relationship Id="rId27" Type="http://schemas.openxmlformats.org/officeDocument/2006/relationships/customXml" Target="../ink/ink79.xml"/><Relationship Id="rId30" Type="http://schemas.openxmlformats.org/officeDocument/2006/relationships/image" Target="../media/image7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4.png"/><Relationship Id="rId13" Type="http://schemas.openxmlformats.org/officeDocument/2006/relationships/customXml" Target="../ink/ink88.xml"/><Relationship Id="rId18" Type="http://schemas.openxmlformats.org/officeDocument/2006/relationships/image" Target="../media/image89.png"/><Relationship Id="rId3" Type="http://schemas.openxmlformats.org/officeDocument/2006/relationships/customXml" Target="../ink/ink83.xml"/><Relationship Id="rId7" Type="http://schemas.openxmlformats.org/officeDocument/2006/relationships/customXml" Target="../ink/ink85.xml"/><Relationship Id="rId12" Type="http://schemas.openxmlformats.org/officeDocument/2006/relationships/image" Target="../media/image86.png"/><Relationship Id="rId17" Type="http://schemas.openxmlformats.org/officeDocument/2006/relationships/customXml" Target="../ink/ink90.xml"/><Relationship Id="rId2" Type="http://schemas.openxmlformats.org/officeDocument/2006/relationships/image" Target="../media/image81.png"/><Relationship Id="rId16" Type="http://schemas.openxmlformats.org/officeDocument/2006/relationships/image" Target="../media/image88.png"/><Relationship Id="rId1" Type="http://schemas.openxmlformats.org/officeDocument/2006/relationships/customXml" Target="../ink/ink82.xml"/><Relationship Id="rId6" Type="http://schemas.openxmlformats.org/officeDocument/2006/relationships/image" Target="../media/image83.png"/><Relationship Id="rId11" Type="http://schemas.openxmlformats.org/officeDocument/2006/relationships/customXml" Target="../ink/ink87.xml"/><Relationship Id="rId5" Type="http://schemas.openxmlformats.org/officeDocument/2006/relationships/customXml" Target="../ink/ink84.xml"/><Relationship Id="rId15" Type="http://schemas.openxmlformats.org/officeDocument/2006/relationships/customXml" Target="../ink/ink89.xml"/><Relationship Id="rId10" Type="http://schemas.openxmlformats.org/officeDocument/2006/relationships/image" Target="../media/image85.png"/><Relationship Id="rId4" Type="http://schemas.openxmlformats.org/officeDocument/2006/relationships/image" Target="../media/image82.png"/><Relationship Id="rId9" Type="http://schemas.openxmlformats.org/officeDocument/2006/relationships/customXml" Target="../ink/ink86.xml"/><Relationship Id="rId14" Type="http://schemas.openxmlformats.org/officeDocument/2006/relationships/image" Target="../media/image8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ustomXml" Target="../ink/ink92.xml"/><Relationship Id="rId2" Type="http://schemas.openxmlformats.org/officeDocument/2006/relationships/image" Target="../media/image90.png"/><Relationship Id="rId1" Type="http://schemas.openxmlformats.org/officeDocument/2006/relationships/customXml" Target="../ink/ink91.xml"/><Relationship Id="rId6" Type="http://schemas.openxmlformats.org/officeDocument/2006/relationships/image" Target="../media/image92.png"/><Relationship Id="rId5" Type="http://schemas.openxmlformats.org/officeDocument/2006/relationships/customXml" Target="../ink/ink93.xml"/><Relationship Id="rId4" Type="http://schemas.openxmlformats.org/officeDocument/2006/relationships/image" Target="../media/image9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ustomXml" Target="../ink/ink97.xml"/><Relationship Id="rId3" Type="http://schemas.openxmlformats.org/officeDocument/2006/relationships/customXml" Target="../ink/ink95.xml"/><Relationship Id="rId7" Type="http://schemas.openxmlformats.org/officeDocument/2006/relationships/image" Target="../media/image96.png"/><Relationship Id="rId2" Type="http://schemas.openxmlformats.org/officeDocument/2006/relationships/image" Target="../media/image93.png"/><Relationship Id="rId1" Type="http://schemas.openxmlformats.org/officeDocument/2006/relationships/customXml" Target="../ink/ink94.xml"/><Relationship Id="rId6" Type="http://schemas.openxmlformats.org/officeDocument/2006/relationships/customXml" Target="../ink/ink96.xml"/><Relationship Id="rId5" Type="http://schemas.openxmlformats.org/officeDocument/2006/relationships/image" Target="../media/image95.png"/><Relationship Id="rId4" Type="http://schemas.openxmlformats.org/officeDocument/2006/relationships/image" Target="../media/image94.png"/><Relationship Id="rId9" Type="http://schemas.openxmlformats.org/officeDocument/2006/relationships/image" Target="../media/image9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8.png"/><Relationship Id="rId2" Type="http://schemas.openxmlformats.org/officeDocument/2006/relationships/customXml" Target="../ink/ink98.xml"/><Relationship Id="rId1" Type="http://schemas.openxmlformats.org/officeDocument/2006/relationships/image" Target="../media/image95.png"/><Relationship Id="rId5" Type="http://schemas.openxmlformats.org/officeDocument/2006/relationships/image" Target="../media/image99.png"/><Relationship Id="rId4" Type="http://schemas.openxmlformats.org/officeDocument/2006/relationships/customXml" Target="../ink/ink9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50298</xdr:rowOff>
    </xdr:from>
    <xdr:ext cx="6667499" cy="655885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50298"/>
          <a:ext cx="6667499" cy="6558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36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Libreria</a:t>
          </a:r>
        </a:p>
      </xdr:txBody>
    </xdr:sp>
    <xdr:clientData/>
  </xdr:oneCellAnchor>
  <xdr:twoCellAnchor editAs="oneCell">
    <xdr:from>
      <xdr:col>11</xdr:col>
      <xdr:colOff>571140</xdr:colOff>
      <xdr:row>5</xdr:row>
      <xdr:rowOff>162385</xdr:rowOff>
    </xdr:from>
    <xdr:to>
      <xdr:col>13</xdr:col>
      <xdr:colOff>95460</xdr:colOff>
      <xdr:row>5</xdr:row>
      <xdr:rowOff>391345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3A451D35-D31E-B08B-66AB-39D80DE70C61}"/>
                </a:ext>
              </a:extLst>
            </xdr14:cNvPr>
            <xdr14:cNvContentPartPr/>
          </xdr14:nvContentPartPr>
          <xdr14:nvPr macro=""/>
          <xdr14:xfrm>
            <a:off x="12294217" y="1532520"/>
            <a:ext cx="1048320" cy="22896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3A451D35-D31E-B08B-66AB-39D80DE70C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285574" y="1523866"/>
              <a:ext cx="1065966" cy="2466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160685</xdr:colOff>
      <xdr:row>5</xdr:row>
      <xdr:rowOff>212088</xdr:rowOff>
    </xdr:from>
    <xdr:to>
      <xdr:col>15</xdr:col>
      <xdr:colOff>179737</xdr:colOff>
      <xdr:row>5</xdr:row>
      <xdr:rowOff>242688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29C5D8C8-AF16-DADD-A8B3-87274A15E493}"/>
                </a:ext>
              </a:extLst>
            </xdr14:cNvPr>
            <xdr14:cNvContentPartPr/>
          </xdr14:nvContentPartPr>
          <xdr14:nvPr macro=""/>
          <xdr14:xfrm>
            <a:off x="13407762" y="1582223"/>
            <a:ext cx="1953360" cy="3060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29C5D8C8-AF16-DADD-A8B3-87274A15E49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354122" y="1474583"/>
              <a:ext cx="2061000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35220</xdr:colOff>
      <xdr:row>5</xdr:row>
      <xdr:rowOff>43585</xdr:rowOff>
    </xdr:from>
    <xdr:to>
      <xdr:col>9</xdr:col>
      <xdr:colOff>308100</xdr:colOff>
      <xdr:row>5</xdr:row>
      <xdr:rowOff>376225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049F29FD-B7F4-09B4-5C48-4CB0A529FD39}"/>
                </a:ext>
              </a:extLst>
            </xdr14:cNvPr>
            <xdr14:cNvContentPartPr/>
          </xdr14:nvContentPartPr>
          <xdr14:nvPr macro=""/>
          <xdr14:xfrm>
            <a:off x="10234297" y="1413720"/>
            <a:ext cx="272880" cy="33264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049F29FD-B7F4-09B4-5C48-4CB0A529FD3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216657" y="1395720"/>
              <a:ext cx="308520" cy="36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626580</xdr:colOff>
      <xdr:row>5</xdr:row>
      <xdr:rowOff>278305</xdr:rowOff>
    </xdr:from>
    <xdr:to>
      <xdr:col>9</xdr:col>
      <xdr:colOff>82380</xdr:colOff>
      <xdr:row>7</xdr:row>
      <xdr:rowOff>42856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F5A5223F-1F9D-8491-FB32-8D0B161D75A1}"/>
                </a:ext>
              </a:extLst>
            </xdr14:cNvPr>
            <xdr14:cNvContentPartPr/>
          </xdr14:nvContentPartPr>
          <xdr14:nvPr macro=""/>
          <xdr14:xfrm>
            <a:off x="10063657" y="1648440"/>
            <a:ext cx="217800" cy="40932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F5A5223F-1F9D-8491-FB32-8D0B161D75A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0046017" y="1630440"/>
              <a:ext cx="253440" cy="44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131700</xdr:colOff>
      <xdr:row>7</xdr:row>
      <xdr:rowOff>146176</xdr:rowOff>
    </xdr:from>
    <xdr:to>
      <xdr:col>11</xdr:col>
      <xdr:colOff>322380</xdr:colOff>
      <xdr:row>7</xdr:row>
      <xdr:rowOff>161656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4029C610-A60F-D8C7-8F75-1EB0A0A50EB9}"/>
                </a:ext>
              </a:extLst>
            </xdr14:cNvPr>
            <xdr14:cNvContentPartPr/>
          </xdr14:nvContentPartPr>
          <xdr14:nvPr macro=""/>
          <xdr14:xfrm>
            <a:off x="10330777" y="2161080"/>
            <a:ext cx="1714680" cy="15480"/>
          </xdr14:xfrm>
        </xdr:contentPart>
      </mc:Choice>
      <mc:Fallback xmlns=""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4029C610-A60F-D8C7-8F75-1EB0A0A50EB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276777" y="2053440"/>
              <a:ext cx="1822320" cy="23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190140</xdr:colOff>
      <xdr:row>7</xdr:row>
      <xdr:rowOff>168136</xdr:rowOff>
    </xdr:from>
    <xdr:to>
      <xdr:col>14</xdr:col>
      <xdr:colOff>326340</xdr:colOff>
      <xdr:row>7</xdr:row>
      <xdr:rowOff>168496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C525405D-D981-3C80-1B10-6B4A56732BDC}"/>
                </a:ext>
              </a:extLst>
            </xdr14:cNvPr>
            <xdr14:cNvContentPartPr/>
          </xdr14:nvContentPartPr>
          <xdr14:nvPr macro=""/>
          <xdr14:xfrm>
            <a:off x="13437217" y="2183040"/>
            <a:ext cx="898200" cy="360"/>
          </xdr14:xfrm>
        </xdr:contentPart>
      </mc:Choice>
      <mc:Fallback xmlns=""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C525405D-D981-3C80-1B10-6B4A56732BD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383217" y="2075400"/>
              <a:ext cx="100584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483420</xdr:colOff>
      <xdr:row>8</xdr:row>
      <xdr:rowOff>113548</xdr:rowOff>
    </xdr:from>
    <xdr:to>
      <xdr:col>10</xdr:col>
      <xdr:colOff>159180</xdr:colOff>
      <xdr:row>8</xdr:row>
      <xdr:rowOff>131908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C9153E88-D055-5444-B70F-14C288A5F062}"/>
                </a:ext>
              </a:extLst>
            </xdr14:cNvPr>
            <xdr14:cNvContentPartPr/>
          </xdr14:nvContentPartPr>
          <xdr14:nvPr macro=""/>
          <xdr14:xfrm>
            <a:off x="10682497" y="2370240"/>
            <a:ext cx="437760" cy="18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C9153E88-D055-5444-B70F-14C288A5F062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0628497" y="2262600"/>
              <a:ext cx="545400" cy="23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386940</xdr:colOff>
      <xdr:row>5</xdr:row>
      <xdr:rowOff>167425</xdr:rowOff>
    </xdr:from>
    <xdr:to>
      <xdr:col>9</xdr:col>
      <xdr:colOff>644700</xdr:colOff>
      <xdr:row>5</xdr:row>
      <xdr:rowOff>191905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71947228-8C81-C269-9BB7-6D8D46FB293C}"/>
                </a:ext>
              </a:extLst>
            </xdr14:cNvPr>
            <xdr14:cNvContentPartPr/>
          </xdr14:nvContentPartPr>
          <xdr14:nvPr macro=""/>
          <xdr14:xfrm>
            <a:off x="10586017" y="1537560"/>
            <a:ext cx="257760" cy="24480"/>
          </xdr14:xfrm>
        </xdr:contentPart>
      </mc:Choice>
      <mc:Fallback xmlns=""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71947228-8C81-C269-9BB7-6D8D46FB293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0532377" y="1429920"/>
              <a:ext cx="365400" cy="2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72900</xdr:colOff>
      <xdr:row>5</xdr:row>
      <xdr:rowOff>248785</xdr:rowOff>
    </xdr:from>
    <xdr:to>
      <xdr:col>11</xdr:col>
      <xdr:colOff>227700</xdr:colOff>
      <xdr:row>5</xdr:row>
      <xdr:rowOff>249145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FBEBB1B8-B2EE-BA33-B313-BD12ACBC8B07}"/>
                </a:ext>
              </a:extLst>
            </xdr14:cNvPr>
            <xdr14:cNvContentPartPr/>
          </xdr14:nvContentPartPr>
          <xdr14:nvPr macro=""/>
          <xdr14:xfrm>
            <a:off x="11795977" y="1618920"/>
            <a:ext cx="154800" cy="360"/>
          </xdr14:xfrm>
        </xdr:contentPart>
      </mc:Choice>
      <mc:Fallback xmlns=""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FBEBB1B8-B2EE-BA33-B313-BD12ACBC8B0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1742337" y="1511280"/>
              <a:ext cx="26244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146100</xdr:colOff>
      <xdr:row>9</xdr:row>
      <xdr:rowOff>196479</xdr:rowOff>
    </xdr:from>
    <xdr:to>
      <xdr:col>10</xdr:col>
      <xdr:colOff>731940</xdr:colOff>
      <xdr:row>9</xdr:row>
      <xdr:rowOff>205479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36836E89-376C-FE03-F622-C1639ABCDE38}"/>
                </a:ext>
              </a:extLst>
            </xdr14:cNvPr>
            <xdr14:cNvContentPartPr/>
          </xdr14:nvContentPartPr>
          <xdr14:nvPr macro=""/>
          <xdr14:xfrm>
            <a:off x="10345177" y="2694960"/>
            <a:ext cx="1347840" cy="9000"/>
          </xdr14:xfrm>
        </xdr:contentPart>
      </mc:Choice>
      <mc:Fallback xmlns=""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36836E89-376C-FE03-F622-C1639ABCDE3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0291537" y="2586960"/>
              <a:ext cx="1455480" cy="22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475860</xdr:colOff>
      <xdr:row>10</xdr:row>
      <xdr:rowOff>150891</xdr:rowOff>
    </xdr:from>
    <xdr:to>
      <xdr:col>9</xdr:col>
      <xdr:colOff>754140</xdr:colOff>
      <xdr:row>10</xdr:row>
      <xdr:rowOff>154131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9A201B75-5CB9-11C1-A8C2-3787332FB322}"/>
                </a:ext>
              </a:extLst>
            </xdr14:cNvPr>
            <xdr14:cNvContentPartPr/>
          </xdr14:nvContentPartPr>
          <xdr14:nvPr macro=""/>
          <xdr14:xfrm>
            <a:off x="10674937" y="2891160"/>
            <a:ext cx="278280" cy="3240"/>
          </xdr14:xfrm>
        </xdr:contentPart>
      </mc:Choice>
      <mc:Fallback xmlns=""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9A201B75-5CB9-11C1-A8C2-3787332FB32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0620937" y="2783160"/>
              <a:ext cx="385920" cy="21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168180</xdr:colOff>
      <xdr:row>5</xdr:row>
      <xdr:rowOff>159484</xdr:rowOff>
    </xdr:from>
    <xdr:to>
      <xdr:col>10</xdr:col>
      <xdr:colOff>490740</xdr:colOff>
      <xdr:row>5</xdr:row>
      <xdr:rowOff>285484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A1CDC421-AEE1-C8B3-2FF8-3C75CAA419DA}"/>
                </a:ext>
              </a:extLst>
            </xdr14:cNvPr>
            <xdr14:cNvContentPartPr/>
          </xdr14:nvContentPartPr>
          <xdr14:nvPr macro=""/>
          <xdr14:xfrm>
            <a:off x="11129257" y="1529619"/>
            <a:ext cx="322560" cy="126000"/>
          </xdr14:xfrm>
        </xdr:contentPart>
      </mc:Choice>
      <mc:Fallback xmlns=""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A1CDC421-AEE1-C8B3-2FF8-3C75CAA419DA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075617" y="1421979"/>
              <a:ext cx="430200" cy="34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146248</xdr:colOff>
      <xdr:row>11</xdr:row>
      <xdr:rowOff>178382</xdr:rowOff>
    </xdr:from>
    <xdr:to>
      <xdr:col>10</xdr:col>
      <xdr:colOff>510328</xdr:colOff>
      <xdr:row>11</xdr:row>
      <xdr:rowOff>190622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F5E3B201-691B-EDCB-F7D1-BA13FCF2BEE4}"/>
                </a:ext>
              </a:extLst>
            </xdr14:cNvPr>
            <xdr14:cNvContentPartPr/>
          </xdr14:nvContentPartPr>
          <xdr14:nvPr macro=""/>
          <xdr14:xfrm>
            <a:off x="10345325" y="3160440"/>
            <a:ext cx="1126080" cy="12240"/>
          </xdr14:xfrm>
        </xdr:contentPart>
      </mc:Choice>
      <mc:Fallback xmlns=""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F5E3B201-691B-EDCB-F7D1-BA13FCF2BEE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0291325" y="3052800"/>
              <a:ext cx="1233720" cy="22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622408</xdr:colOff>
      <xdr:row>12</xdr:row>
      <xdr:rowOff>141434</xdr:rowOff>
    </xdr:from>
    <xdr:to>
      <xdr:col>12</xdr:col>
      <xdr:colOff>80008</xdr:colOff>
      <xdr:row>12</xdr:row>
      <xdr:rowOff>168434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BAB6D4FF-2C91-8CD1-FAFF-BAF4CAE2C893}"/>
                </a:ext>
              </a:extLst>
            </xdr14:cNvPr>
            <xdr14:cNvContentPartPr/>
          </xdr14:nvContentPartPr>
          <xdr14:nvPr macro=""/>
          <xdr14:xfrm>
            <a:off x="12345485" y="3365280"/>
            <a:ext cx="219600" cy="27000"/>
          </xdr14:xfrm>
        </xdr:contentPart>
      </mc:Choice>
      <mc:Fallback xmlns=""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BAB6D4FF-2C91-8CD1-FAFF-BAF4CAE2C89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2291845" y="3257640"/>
              <a:ext cx="327240" cy="24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1054768</xdr:colOff>
      <xdr:row>12</xdr:row>
      <xdr:rowOff>132794</xdr:rowOff>
    </xdr:from>
    <xdr:to>
      <xdr:col>15</xdr:col>
      <xdr:colOff>129060</xdr:colOff>
      <xdr:row>12</xdr:row>
      <xdr:rowOff>161234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93E7D061-C6E0-CED7-9BB6-807AF8683BF0}"/>
                </a:ext>
              </a:extLst>
            </xdr14:cNvPr>
            <xdr14:cNvContentPartPr/>
          </xdr14:nvContentPartPr>
          <xdr14:nvPr macro=""/>
          <xdr14:xfrm>
            <a:off x="15063845" y="3356640"/>
            <a:ext cx="246600" cy="2844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93E7D061-C6E0-CED7-9BB6-807AF8683BF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5010205" y="3249000"/>
              <a:ext cx="35424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14248</xdr:colOff>
      <xdr:row>5</xdr:row>
      <xdr:rowOff>222865</xdr:rowOff>
    </xdr:from>
    <xdr:to>
      <xdr:col>10</xdr:col>
      <xdr:colOff>62488</xdr:colOff>
      <xdr:row>5</xdr:row>
      <xdr:rowOff>234385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D3201C3D-98DD-7A26-C6BB-545273C7D660}"/>
                </a:ext>
              </a:extLst>
            </xdr14:cNvPr>
            <xdr14:cNvContentPartPr/>
          </xdr14:nvContentPartPr>
          <xdr14:nvPr macro=""/>
          <xdr14:xfrm>
            <a:off x="10975325" y="1593000"/>
            <a:ext cx="48240" cy="1152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D3201C3D-98DD-7A26-C6BB-545273C7D660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0921685" y="1485360"/>
              <a:ext cx="155880" cy="22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622648</xdr:colOff>
      <xdr:row>5</xdr:row>
      <xdr:rowOff>182905</xdr:rowOff>
    </xdr:from>
    <xdr:to>
      <xdr:col>10</xdr:col>
      <xdr:colOff>711208</xdr:colOff>
      <xdr:row>5</xdr:row>
      <xdr:rowOff>212785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7F0042B0-59F1-7728-1938-A2C5EA597C43}"/>
                </a:ext>
              </a:extLst>
            </xdr14:cNvPr>
            <xdr14:cNvContentPartPr/>
          </xdr14:nvContentPartPr>
          <xdr14:nvPr macro=""/>
          <xdr14:xfrm>
            <a:off x="11583725" y="1553040"/>
            <a:ext cx="88560" cy="2988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7F0042B0-59F1-7728-1938-A2C5EA597C43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1529725" y="1445400"/>
              <a:ext cx="196200" cy="24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146248</xdr:colOff>
      <xdr:row>13</xdr:row>
      <xdr:rowOff>115285</xdr:rowOff>
    </xdr:from>
    <xdr:to>
      <xdr:col>11</xdr:col>
      <xdr:colOff>466528</xdr:colOff>
      <xdr:row>13</xdr:row>
      <xdr:rowOff>154525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E8858A13-415F-4DB4-54EA-88C0D661304C}"/>
                </a:ext>
              </a:extLst>
            </xdr14:cNvPr>
            <xdr14:cNvContentPartPr/>
          </xdr14:nvContentPartPr>
          <xdr14:nvPr macro=""/>
          <xdr14:xfrm>
            <a:off x="10345325" y="3580920"/>
            <a:ext cx="1844280" cy="39240"/>
          </xdr14:xfrm>
        </xdr:contentPart>
      </mc:Choice>
      <mc:Fallback xmlns=""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E8858A13-415F-4DB4-54EA-88C0D661304C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0291325" y="3472920"/>
              <a:ext cx="1951920" cy="25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124168</xdr:colOff>
      <xdr:row>13</xdr:row>
      <xdr:rowOff>145525</xdr:rowOff>
    </xdr:from>
    <xdr:to>
      <xdr:col>14</xdr:col>
      <xdr:colOff>1133608</xdr:colOff>
      <xdr:row>13</xdr:row>
      <xdr:rowOff>175765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A2B4670C-B28E-AD4C-E973-A6EB2C81C707}"/>
                </a:ext>
              </a:extLst>
            </xdr14:cNvPr>
            <xdr14:cNvContentPartPr/>
          </xdr14:nvContentPartPr>
          <xdr14:nvPr macro=""/>
          <xdr14:xfrm>
            <a:off x="14133245" y="3611160"/>
            <a:ext cx="1009440" cy="30240"/>
          </xdr14:xfrm>
        </xdr:contentPart>
      </mc:Choice>
      <mc:Fallback xmlns=""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A2B4670C-B28E-AD4C-E973-A6EB2C81C70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4079245" y="3503160"/>
              <a:ext cx="1117080" cy="24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115680</xdr:colOff>
      <xdr:row>11</xdr:row>
      <xdr:rowOff>116822</xdr:rowOff>
    </xdr:from>
    <xdr:to>
      <xdr:col>9</xdr:col>
      <xdr:colOff>115440</xdr:colOff>
      <xdr:row>12</xdr:row>
      <xdr:rowOff>67993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8CB963B1-85B5-89C2-4239-706AEB7A10C4}"/>
                </a:ext>
              </a:extLst>
            </xdr14:cNvPr>
            <xdr14:cNvContentPartPr/>
          </xdr14:nvContentPartPr>
          <xdr14:nvPr macro=""/>
          <xdr14:xfrm>
            <a:off x="9552757" y="3098880"/>
            <a:ext cx="761760" cy="192960"/>
          </xdr14:xfrm>
        </xdr:contentPart>
      </mc:Choice>
      <mc:Fallback xmlns=""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8CB963B1-85B5-89C2-4239-706AEB7A10C4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9544117" y="3089880"/>
              <a:ext cx="779400" cy="21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219480</xdr:colOff>
      <xdr:row>1</xdr:row>
      <xdr:rowOff>138819</xdr:rowOff>
    </xdr:from>
    <xdr:to>
      <xdr:col>11</xdr:col>
      <xdr:colOff>373440</xdr:colOff>
      <xdr:row>1</xdr:row>
      <xdr:rowOff>159699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3E85D9DF-9A47-D4BC-03BB-EB693EA6A775}"/>
                </a:ext>
              </a:extLst>
            </xdr14:cNvPr>
            <xdr14:cNvContentPartPr/>
          </xdr14:nvContentPartPr>
          <xdr14:nvPr macro=""/>
          <xdr14:xfrm>
            <a:off x="10418557" y="541800"/>
            <a:ext cx="1677960" cy="20880"/>
          </xdr14:xfrm>
        </xdr:contentPart>
      </mc:Choice>
      <mc:Fallback xmlns=""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3E85D9DF-9A47-D4BC-03BB-EB693EA6A775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0364557" y="433800"/>
              <a:ext cx="1785600" cy="23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80220</xdr:colOff>
      <xdr:row>7</xdr:row>
      <xdr:rowOff>212206</xdr:rowOff>
    </xdr:from>
    <xdr:to>
      <xdr:col>32</xdr:col>
      <xdr:colOff>104700</xdr:colOff>
      <xdr:row>7</xdr:row>
      <xdr:rowOff>212566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EAB8DC77-8BDA-9E3F-0704-4FD1F931EA83}"/>
                </a:ext>
              </a:extLst>
            </xdr14:cNvPr>
            <xdr14:cNvContentPartPr/>
          </xdr14:nvContentPartPr>
          <xdr14:nvPr macro=""/>
          <xdr14:xfrm>
            <a:off x="32509182" y="2322360"/>
            <a:ext cx="24480" cy="36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EAB8DC77-8BDA-9E3F-0704-4FD1F931EA83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32491542" y="2304720"/>
              <a:ext cx="601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43500</xdr:colOff>
      <xdr:row>8</xdr:row>
      <xdr:rowOff>190378</xdr:rowOff>
    </xdr:from>
    <xdr:to>
      <xdr:col>32</xdr:col>
      <xdr:colOff>124860</xdr:colOff>
      <xdr:row>8</xdr:row>
      <xdr:rowOff>190738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0ADA41C4-48A0-8D8A-8837-A307E7D73CD5}"/>
                </a:ext>
              </a:extLst>
            </xdr14:cNvPr>
            <xdr14:cNvContentPartPr/>
          </xdr14:nvContentPartPr>
          <xdr14:nvPr macro=""/>
          <xdr14:xfrm>
            <a:off x="32472462" y="2542320"/>
            <a:ext cx="81360" cy="360"/>
          </xdr14:xfrm>
        </xdr:contentPart>
      </mc:Choice>
      <mc:Fallback xmlns=""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0ADA41C4-48A0-8D8A-8837-A307E7D73CD5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32454822" y="2524320"/>
              <a:ext cx="117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2549350</xdr:colOff>
      <xdr:row>9</xdr:row>
      <xdr:rowOff>182589</xdr:rowOff>
    </xdr:from>
    <xdr:to>
      <xdr:col>32</xdr:col>
      <xdr:colOff>134581</xdr:colOff>
      <xdr:row>9</xdr:row>
      <xdr:rowOff>190869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C6E84DE6-7A05-9673-CAEA-33043F6C6986}"/>
                </a:ext>
              </a:extLst>
            </xdr14:cNvPr>
            <xdr14:cNvContentPartPr/>
          </xdr14:nvContentPartPr>
          <xdr14:nvPr macro=""/>
          <xdr14:xfrm>
            <a:off x="32428542" y="2776320"/>
            <a:ext cx="135000" cy="8280"/>
          </xdr14:xfrm>
        </xdr:contentPart>
      </mc:Choice>
      <mc:Fallback xmlns=""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C6E84DE6-7A05-9673-CAEA-33043F6C6986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2410902" y="2758320"/>
              <a:ext cx="170640" cy="4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29100</xdr:colOff>
      <xdr:row>10</xdr:row>
      <xdr:rowOff>206481</xdr:rowOff>
    </xdr:from>
    <xdr:to>
      <xdr:col>32</xdr:col>
      <xdr:colOff>168060</xdr:colOff>
      <xdr:row>10</xdr:row>
      <xdr:rowOff>219801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A37B08FD-390F-B0CD-0C88-1E92D03E64F0}"/>
                </a:ext>
              </a:extLst>
            </xdr14:cNvPr>
            <xdr14:cNvContentPartPr/>
          </xdr14:nvContentPartPr>
          <xdr14:nvPr macro=""/>
          <xdr14:xfrm>
            <a:off x="32458062" y="3042000"/>
            <a:ext cx="138960" cy="13320"/>
          </xdr14:xfrm>
        </xdr:contentPart>
      </mc:Choice>
      <mc:Fallback xmlns=""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A37B08FD-390F-B0CD-0C88-1E92D03E64F0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2440062" y="3024000"/>
              <a:ext cx="174600" cy="4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220260</xdr:colOff>
      <xdr:row>7</xdr:row>
      <xdr:rowOff>138046</xdr:rowOff>
    </xdr:from>
    <xdr:to>
      <xdr:col>32</xdr:col>
      <xdr:colOff>373620</xdr:colOff>
      <xdr:row>7</xdr:row>
      <xdr:rowOff>142006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C46689EC-B16D-6AA0-20C8-1BC673D04258}"/>
                </a:ext>
              </a:extLst>
            </xdr14:cNvPr>
            <xdr14:cNvContentPartPr/>
          </xdr14:nvContentPartPr>
          <xdr14:nvPr macro=""/>
          <xdr14:xfrm>
            <a:off x="32649222" y="2248200"/>
            <a:ext cx="153360" cy="3960"/>
          </xdr14:xfrm>
        </xdr:contentPart>
      </mc:Choice>
      <mc:Fallback xmlns=""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C46689EC-B16D-6AA0-20C8-1BC673D0425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32595582" y="2140560"/>
              <a:ext cx="261000" cy="21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168180</xdr:colOff>
      <xdr:row>7</xdr:row>
      <xdr:rowOff>94126</xdr:rowOff>
    </xdr:from>
    <xdr:to>
      <xdr:col>33</xdr:col>
      <xdr:colOff>373380</xdr:colOff>
      <xdr:row>7</xdr:row>
      <xdr:rowOff>124366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12AC7813-9208-B58B-38C6-FC62FFCDE066}"/>
                </a:ext>
              </a:extLst>
            </xdr14:cNvPr>
            <xdr14:cNvContentPartPr/>
          </xdr14:nvContentPartPr>
          <xdr14:nvPr macro=""/>
          <xdr14:xfrm>
            <a:off x="33359142" y="2204280"/>
            <a:ext cx="205200" cy="3024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12AC7813-9208-B58B-38C6-FC62FFCDE066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3305142" y="2096640"/>
              <a:ext cx="312840" cy="24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219660</xdr:colOff>
      <xdr:row>8</xdr:row>
      <xdr:rowOff>102178</xdr:rowOff>
    </xdr:from>
    <xdr:to>
      <xdr:col>33</xdr:col>
      <xdr:colOff>402540</xdr:colOff>
      <xdr:row>8</xdr:row>
      <xdr:rowOff>102538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6E732023-187F-3FD8-6D44-727368D39FFE}"/>
                </a:ext>
              </a:extLst>
            </xdr14:cNvPr>
            <xdr14:cNvContentPartPr/>
          </xdr14:nvContentPartPr>
          <xdr14:nvPr macro=""/>
          <xdr14:xfrm>
            <a:off x="33410622" y="2454120"/>
            <a:ext cx="182880" cy="360"/>
          </xdr14:xfrm>
        </xdr:contentPart>
      </mc:Choice>
      <mc:Fallback xmlns=""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6E732023-187F-3FD8-6D44-727368D39FFE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33356622" y="2346480"/>
              <a:ext cx="29052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329100</xdr:colOff>
      <xdr:row>9</xdr:row>
      <xdr:rowOff>80349</xdr:rowOff>
    </xdr:from>
    <xdr:to>
      <xdr:col>33</xdr:col>
      <xdr:colOff>633300</xdr:colOff>
      <xdr:row>9</xdr:row>
      <xdr:rowOff>89349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C9E3C0B1-14FD-A709-A89A-432B3CC86D4A}"/>
                </a:ext>
              </a:extLst>
            </xdr14:cNvPr>
            <xdr14:cNvContentPartPr/>
          </xdr14:nvContentPartPr>
          <xdr14:nvPr macro=""/>
          <xdr14:xfrm>
            <a:off x="33520062" y="2674080"/>
            <a:ext cx="304200" cy="9000"/>
          </xdr14:xfrm>
        </xdr:contentPart>
      </mc:Choice>
      <mc:Fallback xmlns=""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C9E3C0B1-14FD-A709-A89A-432B3CC86D4A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3466422" y="2566080"/>
              <a:ext cx="411840" cy="22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380940</xdr:colOff>
      <xdr:row>10</xdr:row>
      <xdr:rowOff>102081</xdr:rowOff>
    </xdr:from>
    <xdr:to>
      <xdr:col>33</xdr:col>
      <xdr:colOff>547980</xdr:colOff>
      <xdr:row>10</xdr:row>
      <xdr:rowOff>102441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47" name="Entrada de lápiz 46">
              <a:extLst>
                <a:ext uri="{FF2B5EF4-FFF2-40B4-BE49-F238E27FC236}">
                  <a16:creationId xmlns:a16="http://schemas.microsoft.com/office/drawing/2014/main" id="{DB04B70C-1D00-84D2-4608-A19619AAB978}"/>
                </a:ext>
              </a:extLst>
            </xdr14:cNvPr>
            <xdr14:cNvContentPartPr/>
          </xdr14:nvContentPartPr>
          <xdr14:nvPr macro=""/>
          <xdr14:xfrm>
            <a:off x="33571902" y="2937600"/>
            <a:ext cx="167040" cy="360"/>
          </xdr14:xfrm>
        </xdr:contentPart>
      </mc:Choice>
      <mc:Fallback xmlns="">
        <xdr:pic>
          <xdr:nvPicPr>
            <xdr:cNvPr id="47" name="Entrada de lápiz 46">
              <a:extLst>
                <a:ext uri="{FF2B5EF4-FFF2-40B4-BE49-F238E27FC236}">
                  <a16:creationId xmlns:a16="http://schemas.microsoft.com/office/drawing/2014/main" id="{DB04B70C-1D00-84D2-4608-A19619AAB978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33517902" y="2829960"/>
              <a:ext cx="274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285060</xdr:colOff>
      <xdr:row>10</xdr:row>
      <xdr:rowOff>144561</xdr:rowOff>
    </xdr:from>
    <xdr:to>
      <xdr:col>32</xdr:col>
      <xdr:colOff>476220</xdr:colOff>
      <xdr:row>10</xdr:row>
      <xdr:rowOff>154281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E8925E25-914B-DD75-1413-0F3355F0A2D2}"/>
                </a:ext>
              </a:extLst>
            </xdr14:cNvPr>
            <xdr14:cNvContentPartPr/>
          </xdr14:nvContentPartPr>
          <xdr14:nvPr macro=""/>
          <xdr14:xfrm>
            <a:off x="32714022" y="2980080"/>
            <a:ext cx="191160" cy="9720"/>
          </xdr14:xfrm>
        </xdr:contentPart>
      </mc:Choice>
      <mc:Fallback xmlns=""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E8925E25-914B-DD75-1413-0F3355F0A2D2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2660382" y="2872080"/>
              <a:ext cx="298800" cy="22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211980</xdr:colOff>
      <xdr:row>9</xdr:row>
      <xdr:rowOff>121389</xdr:rowOff>
    </xdr:from>
    <xdr:to>
      <xdr:col>32</xdr:col>
      <xdr:colOff>508980</xdr:colOff>
      <xdr:row>9</xdr:row>
      <xdr:rowOff>146589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240C6CD7-3EDB-E5B0-B8CF-D660769E1ADD}"/>
                </a:ext>
              </a:extLst>
            </xdr14:cNvPr>
            <xdr14:cNvContentPartPr/>
          </xdr14:nvContentPartPr>
          <xdr14:nvPr macro=""/>
          <xdr14:xfrm>
            <a:off x="32640942" y="2715120"/>
            <a:ext cx="297000" cy="25200"/>
          </xdr14:xfrm>
        </xdr:contentPart>
      </mc:Choice>
      <mc:Fallback xmlns="">
        <xdr:pic>
          <xdr:nvPicPr>
            <xdr:cNvPr id="49" name="Entrada de lápiz 48">
              <a:extLst>
                <a:ext uri="{FF2B5EF4-FFF2-40B4-BE49-F238E27FC236}">
                  <a16:creationId xmlns:a16="http://schemas.microsoft.com/office/drawing/2014/main" id="{240C6CD7-3EDB-E5B0-B8CF-D660769E1ADD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2587302" y="2607480"/>
              <a:ext cx="404640" cy="24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190020</xdr:colOff>
      <xdr:row>8</xdr:row>
      <xdr:rowOff>140338</xdr:rowOff>
    </xdr:from>
    <xdr:to>
      <xdr:col>32</xdr:col>
      <xdr:colOff>423300</xdr:colOff>
      <xdr:row>8</xdr:row>
      <xdr:rowOff>146458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278CFFEA-F8E0-15C2-E61D-8ACD7B4F6D59}"/>
                </a:ext>
              </a:extLst>
            </xdr14:cNvPr>
            <xdr14:cNvContentPartPr/>
          </xdr14:nvContentPartPr>
          <xdr14:nvPr macro=""/>
          <xdr14:xfrm>
            <a:off x="32618982" y="2492280"/>
            <a:ext cx="233280" cy="6120"/>
          </xdr14:xfrm>
        </xdr:contentPart>
      </mc:Choice>
      <mc:Fallback xmlns=""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278CFFEA-F8E0-15C2-E61D-8ACD7B4F6D59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32565342" y="2384640"/>
              <a:ext cx="340920" cy="22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629940</xdr:colOff>
      <xdr:row>7</xdr:row>
      <xdr:rowOff>146326</xdr:rowOff>
    </xdr:from>
    <xdr:to>
      <xdr:col>32</xdr:col>
      <xdr:colOff>710220</xdr:colOff>
      <xdr:row>7</xdr:row>
      <xdr:rowOff>146686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51" name="Entrada de lápiz 50">
              <a:extLst>
                <a:ext uri="{FF2B5EF4-FFF2-40B4-BE49-F238E27FC236}">
                  <a16:creationId xmlns:a16="http://schemas.microsoft.com/office/drawing/2014/main" id="{BD3A25D2-D634-C5F7-2072-19C290F7C276}"/>
                </a:ext>
              </a:extLst>
            </xdr14:cNvPr>
            <xdr14:cNvContentPartPr/>
          </xdr14:nvContentPartPr>
          <xdr14:nvPr macro=""/>
          <xdr14:xfrm>
            <a:off x="33058902" y="2256480"/>
            <a:ext cx="80280" cy="360"/>
          </xdr14:xfrm>
        </xdr:contentPart>
      </mc:Choice>
      <mc:Fallback xmlns="">
        <xdr:pic>
          <xdr:nvPicPr>
            <xdr:cNvPr id="51" name="Entrada de lápiz 50">
              <a:extLst>
                <a:ext uri="{FF2B5EF4-FFF2-40B4-BE49-F238E27FC236}">
                  <a16:creationId xmlns:a16="http://schemas.microsoft.com/office/drawing/2014/main" id="{BD3A25D2-D634-C5F7-2072-19C290F7C27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33004902" y="2148480"/>
              <a:ext cx="18792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644340</xdr:colOff>
      <xdr:row>8</xdr:row>
      <xdr:rowOff>131698</xdr:rowOff>
    </xdr:from>
    <xdr:to>
      <xdr:col>32</xdr:col>
      <xdr:colOff>721740</xdr:colOff>
      <xdr:row>8</xdr:row>
      <xdr:rowOff>132058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52" name="Entrada de lápiz 51">
              <a:extLst>
                <a:ext uri="{FF2B5EF4-FFF2-40B4-BE49-F238E27FC236}">
                  <a16:creationId xmlns:a16="http://schemas.microsoft.com/office/drawing/2014/main" id="{D6BF8FE6-5321-E165-A71A-06DFC09C5D00}"/>
                </a:ext>
              </a:extLst>
            </xdr14:cNvPr>
            <xdr14:cNvContentPartPr/>
          </xdr14:nvContentPartPr>
          <xdr14:nvPr macro=""/>
          <xdr14:xfrm>
            <a:off x="33073302" y="2483640"/>
            <a:ext cx="77400" cy="360"/>
          </xdr14:xfrm>
        </xdr:contentPart>
      </mc:Choice>
      <mc:Fallback xmlns="">
        <xdr:pic>
          <xdr:nvPicPr>
            <xdr:cNvPr id="52" name="Entrada de lápiz 51">
              <a:extLst>
                <a:ext uri="{FF2B5EF4-FFF2-40B4-BE49-F238E27FC236}">
                  <a16:creationId xmlns:a16="http://schemas.microsoft.com/office/drawing/2014/main" id="{D6BF8FE6-5321-E165-A71A-06DFC09C5D00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33019302" y="2375640"/>
              <a:ext cx="18504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717780</xdr:colOff>
      <xdr:row>9</xdr:row>
      <xdr:rowOff>124269</xdr:rowOff>
    </xdr:from>
    <xdr:to>
      <xdr:col>33</xdr:col>
      <xdr:colOff>28500</xdr:colOff>
      <xdr:row>9</xdr:row>
      <xdr:rowOff>132189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EF377F31-6062-DBE5-5BBF-A013F430E453}"/>
                </a:ext>
              </a:extLst>
            </xdr14:cNvPr>
            <xdr14:cNvContentPartPr/>
          </xdr14:nvContentPartPr>
          <xdr14:nvPr macro=""/>
          <xdr14:xfrm>
            <a:off x="33146742" y="2718000"/>
            <a:ext cx="72720" cy="7920"/>
          </xdr14:xfrm>
        </xdr:contentPart>
      </mc:Choice>
      <mc:Fallback xmlns="">
        <xdr:pic>
          <xdr:nvPicPr>
            <xdr:cNvPr id="53" name="Entrada de lápiz 52">
              <a:extLst>
                <a:ext uri="{FF2B5EF4-FFF2-40B4-BE49-F238E27FC236}">
                  <a16:creationId xmlns:a16="http://schemas.microsoft.com/office/drawing/2014/main" id="{EF377F31-6062-DBE5-5BBF-A013F430E453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33092742" y="2610000"/>
              <a:ext cx="18036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725340</xdr:colOff>
      <xdr:row>10</xdr:row>
      <xdr:rowOff>87681</xdr:rowOff>
    </xdr:from>
    <xdr:to>
      <xdr:col>33</xdr:col>
      <xdr:colOff>36060</xdr:colOff>
      <xdr:row>10</xdr:row>
      <xdr:rowOff>95601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54" name="Entrada de lápiz 53">
              <a:extLst>
                <a:ext uri="{FF2B5EF4-FFF2-40B4-BE49-F238E27FC236}">
                  <a16:creationId xmlns:a16="http://schemas.microsoft.com/office/drawing/2014/main" id="{3C2E6C58-A842-3D27-0303-F18101B27BD1}"/>
                </a:ext>
              </a:extLst>
            </xdr14:cNvPr>
            <xdr14:cNvContentPartPr/>
          </xdr14:nvContentPartPr>
          <xdr14:nvPr macro=""/>
          <xdr14:xfrm>
            <a:off x="33154302" y="2923200"/>
            <a:ext cx="72720" cy="7920"/>
          </xdr14:xfrm>
        </xdr:contentPart>
      </mc:Choice>
      <mc:Fallback xmlns=""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3C2E6C58-A842-3D27-0303-F18101B27BD1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33100302" y="2815200"/>
              <a:ext cx="18036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493500</xdr:colOff>
      <xdr:row>3</xdr:row>
      <xdr:rowOff>155792</xdr:rowOff>
    </xdr:from>
    <xdr:to>
      <xdr:col>33</xdr:col>
      <xdr:colOff>65940</xdr:colOff>
      <xdr:row>6</xdr:row>
      <xdr:rowOff>234586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0C47D55B-6076-2B4E-DDBE-2977378B0863}"/>
                </a:ext>
              </a:extLst>
            </xdr14:cNvPr>
            <xdr14:cNvContentPartPr/>
          </xdr14:nvContentPartPr>
          <xdr14:nvPr macro=""/>
          <xdr14:xfrm>
            <a:off x="32922462" y="1137600"/>
            <a:ext cx="334440" cy="1016640"/>
          </xdr14:xfrm>
        </xdr:contentPart>
      </mc:Choice>
      <mc:Fallback xmlns="">
        <xdr:pic>
          <xdr:nvPicPr>
            <xdr:cNvPr id="58" name="Entrada de lápiz 57">
              <a:extLst>
                <a:ext uri="{FF2B5EF4-FFF2-40B4-BE49-F238E27FC236}">
                  <a16:creationId xmlns:a16="http://schemas.microsoft.com/office/drawing/2014/main" id="{0C47D55B-6076-2B4E-DDBE-2977378B0863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32904462" y="1119600"/>
              <a:ext cx="370080" cy="105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694020</xdr:colOff>
      <xdr:row>1</xdr:row>
      <xdr:rowOff>263019</xdr:rowOff>
    </xdr:from>
    <xdr:to>
      <xdr:col>33</xdr:col>
      <xdr:colOff>402900</xdr:colOff>
      <xdr:row>3</xdr:row>
      <xdr:rowOff>220592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63" name="Entrada de lápiz 62">
              <a:extLst>
                <a:ext uri="{FF2B5EF4-FFF2-40B4-BE49-F238E27FC236}">
                  <a16:creationId xmlns:a16="http://schemas.microsoft.com/office/drawing/2014/main" id="{14B4F2F0-2D21-AEE5-87FE-6C79F5DE4E86}"/>
                </a:ext>
              </a:extLst>
            </xdr14:cNvPr>
            <xdr14:cNvContentPartPr/>
          </xdr14:nvContentPartPr>
          <xdr14:nvPr macro=""/>
          <xdr14:xfrm>
            <a:off x="33122982" y="666000"/>
            <a:ext cx="470880" cy="536400"/>
          </xdr14:xfrm>
        </xdr:contentPart>
      </mc:Choice>
      <mc:Fallback xmlns="">
        <xdr:pic>
          <xdr:nvPicPr>
            <xdr:cNvPr id="63" name="Entrada de lápiz 62">
              <a:extLst>
                <a:ext uri="{FF2B5EF4-FFF2-40B4-BE49-F238E27FC236}">
                  <a16:creationId xmlns:a16="http://schemas.microsoft.com/office/drawing/2014/main" id="{14B4F2F0-2D21-AEE5-87FE-6C79F5DE4E86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33105342" y="648348"/>
              <a:ext cx="506520" cy="572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424733</xdr:colOff>
      <xdr:row>3</xdr:row>
      <xdr:rowOff>165512</xdr:rowOff>
    </xdr:from>
    <xdr:to>
      <xdr:col>26</xdr:col>
      <xdr:colOff>456413</xdr:colOff>
      <xdr:row>3</xdr:row>
      <xdr:rowOff>176312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1D45BBB0-D30F-6830-FBE9-A1AD7954C447}"/>
                </a:ext>
              </a:extLst>
            </xdr14:cNvPr>
            <xdr14:cNvContentPartPr/>
          </xdr14:nvContentPartPr>
          <xdr14:nvPr macro=""/>
          <xdr14:xfrm>
            <a:off x="25863810" y="1147320"/>
            <a:ext cx="31680" cy="10800"/>
          </xdr14:xfrm>
        </xdr:contentPart>
      </mc:Choice>
      <mc:Fallback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1D45BBB0-D30F-6830-FBE9-A1AD7954C447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25809810" y="1039320"/>
              <a:ext cx="139320" cy="22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468653</xdr:colOff>
      <xdr:row>4</xdr:row>
      <xdr:rowOff>182924</xdr:rowOff>
    </xdr:from>
    <xdr:to>
      <xdr:col>26</xdr:col>
      <xdr:colOff>481973</xdr:colOff>
      <xdr:row>4</xdr:row>
      <xdr:rowOff>183284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CBA592C4-8788-56AA-014C-38DD72457BC9}"/>
                </a:ext>
              </a:extLst>
            </xdr14:cNvPr>
            <xdr14:cNvContentPartPr/>
          </xdr14:nvContentPartPr>
          <xdr14:nvPr macro=""/>
          <xdr14:xfrm>
            <a:off x="25907730" y="1406520"/>
            <a:ext cx="13320" cy="360"/>
          </xdr14:xfrm>
        </xdr:contentPart>
      </mc:Choice>
      <mc:Fallback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CBA592C4-8788-56AA-014C-38DD72457BC9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25853730" y="1298520"/>
              <a:ext cx="12096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417533</xdr:colOff>
      <xdr:row>5</xdr:row>
      <xdr:rowOff>307255</xdr:rowOff>
    </xdr:from>
    <xdr:to>
      <xdr:col>26</xdr:col>
      <xdr:colOff>478013</xdr:colOff>
      <xdr:row>5</xdr:row>
      <xdr:rowOff>307615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A56508E2-9772-BC99-1D5E-50B7F6CD0331}"/>
                </a:ext>
              </a:extLst>
            </xdr14:cNvPr>
            <xdr14:cNvContentPartPr/>
          </xdr14:nvContentPartPr>
          <xdr14:nvPr macro=""/>
          <xdr14:xfrm>
            <a:off x="25856610" y="1772640"/>
            <a:ext cx="60480" cy="36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A56508E2-9772-BC99-1D5E-50B7F6CD0331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25802610" y="1665000"/>
              <a:ext cx="16812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453893</xdr:colOff>
      <xdr:row>6</xdr:row>
      <xdr:rowOff>153755</xdr:rowOff>
    </xdr:from>
    <xdr:to>
      <xdr:col>26</xdr:col>
      <xdr:colOff>526973</xdr:colOff>
      <xdr:row>6</xdr:row>
      <xdr:rowOff>174995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9C3AE656-FEC9-F103-138A-9B01BDA042EC}"/>
                </a:ext>
              </a:extLst>
            </xdr14:cNvPr>
            <xdr14:cNvContentPartPr/>
          </xdr14:nvContentPartPr>
          <xdr14:nvPr macro=""/>
          <xdr14:xfrm>
            <a:off x="25892970" y="2022120"/>
            <a:ext cx="73080" cy="2124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9C3AE656-FEC9-F103-138A-9B01BDA042EC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5839330" y="1914120"/>
              <a:ext cx="180720" cy="23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453893</xdr:colOff>
      <xdr:row>7</xdr:row>
      <xdr:rowOff>197446</xdr:rowOff>
    </xdr:from>
    <xdr:to>
      <xdr:col>26</xdr:col>
      <xdr:colOff>541733</xdr:colOff>
      <xdr:row>7</xdr:row>
      <xdr:rowOff>205366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9506B1AC-03BA-B1AC-2D83-28F507C9F307}"/>
                </a:ext>
              </a:extLst>
            </xdr14:cNvPr>
            <xdr14:cNvContentPartPr/>
          </xdr14:nvContentPartPr>
          <xdr14:nvPr macro=""/>
          <xdr14:xfrm>
            <a:off x="25892970" y="2307600"/>
            <a:ext cx="87840" cy="7920"/>
          </xdr14:xfrm>
        </xdr:contentPart>
      </mc:Choice>
      <mc:Fallback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9506B1AC-03BA-B1AC-2D83-28F507C9F307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25839330" y="2199600"/>
              <a:ext cx="19548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446693</xdr:colOff>
      <xdr:row>8</xdr:row>
      <xdr:rowOff>153658</xdr:rowOff>
    </xdr:from>
    <xdr:to>
      <xdr:col>26</xdr:col>
      <xdr:colOff>584213</xdr:colOff>
      <xdr:row>8</xdr:row>
      <xdr:rowOff>159778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BE9BFD05-24C2-73DE-2096-2C8C79CFD0DD}"/>
                </a:ext>
              </a:extLst>
            </xdr14:cNvPr>
            <xdr14:cNvContentPartPr/>
          </xdr14:nvContentPartPr>
          <xdr14:nvPr macro=""/>
          <xdr14:xfrm>
            <a:off x="25885770" y="2505600"/>
            <a:ext cx="137520" cy="6120"/>
          </xdr14:xfrm>
        </xdr:contentPart>
      </mc:Choice>
      <mc:Fallback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BE9BFD05-24C2-73DE-2096-2C8C79CFD0DD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25832130" y="2397600"/>
              <a:ext cx="245160" cy="22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487655</xdr:colOff>
      <xdr:row>3</xdr:row>
      <xdr:rowOff>153632</xdr:rowOff>
    </xdr:from>
    <xdr:to>
      <xdr:col>21</xdr:col>
      <xdr:colOff>490895</xdr:colOff>
      <xdr:row>3</xdr:row>
      <xdr:rowOff>153992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8470B453-E801-C93F-410F-849B734924BD}"/>
                </a:ext>
              </a:extLst>
            </xdr14:cNvPr>
            <xdr14:cNvContentPartPr/>
          </xdr14:nvContentPartPr>
          <xdr14:nvPr macro=""/>
          <xdr14:xfrm>
            <a:off x="21156905" y="1135440"/>
            <a:ext cx="3240" cy="36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8470B453-E801-C93F-410F-849B734924BD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21103265" y="1027440"/>
              <a:ext cx="1108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395495</xdr:colOff>
      <xdr:row>4</xdr:row>
      <xdr:rowOff>72764</xdr:rowOff>
    </xdr:from>
    <xdr:to>
      <xdr:col>21</xdr:col>
      <xdr:colOff>461375</xdr:colOff>
      <xdr:row>4</xdr:row>
      <xdr:rowOff>153764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8E6F5334-0B73-EA88-22BC-2196BE0E274D}"/>
                </a:ext>
              </a:extLst>
            </xdr14:cNvPr>
            <xdr14:cNvContentPartPr/>
          </xdr14:nvContentPartPr>
          <xdr14:nvPr macro=""/>
          <xdr14:xfrm>
            <a:off x="21064745" y="1296360"/>
            <a:ext cx="65880" cy="81000"/>
          </xdr14:xfrm>
        </xdr:contentPart>
      </mc:Choice>
      <mc:Fallback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8E6F5334-0B73-EA88-22BC-2196BE0E274D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21011038" y="1188720"/>
              <a:ext cx="172935" cy="2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431855</xdr:colOff>
      <xdr:row>5</xdr:row>
      <xdr:rowOff>253255</xdr:rowOff>
    </xdr:from>
    <xdr:to>
      <xdr:col>21</xdr:col>
      <xdr:colOff>432215</xdr:colOff>
      <xdr:row>5</xdr:row>
      <xdr:rowOff>256495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B535B17B-4A77-A034-62B3-FE74F917B1ED}"/>
                </a:ext>
              </a:extLst>
            </xdr14:cNvPr>
            <xdr14:cNvContentPartPr/>
          </xdr14:nvContentPartPr>
          <xdr14:nvPr macro=""/>
          <xdr14:xfrm>
            <a:off x="21101105" y="1718640"/>
            <a:ext cx="360" cy="3240"/>
          </xdr14:xfrm>
        </xdr:contentPart>
      </mc:Choice>
      <mc:Fallback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B535B17B-4A77-A034-62B3-FE74F917B1ED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21047465" y="1610640"/>
              <a:ext cx="108000" cy="21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388295</xdr:colOff>
      <xdr:row>6</xdr:row>
      <xdr:rowOff>116675</xdr:rowOff>
    </xdr:from>
    <xdr:to>
      <xdr:col>21</xdr:col>
      <xdr:colOff>388655</xdr:colOff>
      <xdr:row>6</xdr:row>
      <xdr:rowOff>117035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8B722A47-C125-9C6A-F545-6D97ECEA3BAE}"/>
                </a:ext>
              </a:extLst>
            </xdr14:cNvPr>
            <xdr14:cNvContentPartPr/>
          </xdr14:nvContentPartPr>
          <xdr14:nvPr macro=""/>
          <xdr14:xfrm>
            <a:off x="21057545" y="1985040"/>
            <a:ext cx="360" cy="360"/>
          </xdr14:xfrm>
        </xdr:contentPart>
      </mc:Choice>
      <mc:Fallback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8B722A47-C125-9C6A-F545-6D97ECEA3BAE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21003545" y="187740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446615</xdr:colOff>
      <xdr:row>7</xdr:row>
      <xdr:rowOff>124366</xdr:rowOff>
    </xdr:from>
    <xdr:to>
      <xdr:col>21</xdr:col>
      <xdr:colOff>468935</xdr:colOff>
      <xdr:row>7</xdr:row>
      <xdr:rowOff>168646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964B37DF-E7C7-D531-0892-325C6387F75F}"/>
                </a:ext>
              </a:extLst>
            </xdr14:cNvPr>
            <xdr14:cNvContentPartPr/>
          </xdr14:nvContentPartPr>
          <xdr14:nvPr macro=""/>
          <xdr14:xfrm>
            <a:off x="21115865" y="2234520"/>
            <a:ext cx="22320" cy="44280"/>
          </xdr14:xfrm>
        </xdr:contentPart>
      </mc:Choice>
      <mc:Fallback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964B37DF-E7C7-D531-0892-325C6387F75F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21062722" y="2126520"/>
              <a:ext cx="128251" cy="25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475775</xdr:colOff>
      <xdr:row>8</xdr:row>
      <xdr:rowOff>160858</xdr:rowOff>
    </xdr:from>
    <xdr:to>
      <xdr:col>21</xdr:col>
      <xdr:colOff>476135</xdr:colOff>
      <xdr:row>8</xdr:row>
      <xdr:rowOff>161218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0B9C459E-46A7-D7B9-7BAE-73F714F2F37F}"/>
                </a:ext>
              </a:extLst>
            </xdr14:cNvPr>
            <xdr14:cNvContentPartPr/>
          </xdr14:nvContentPartPr>
          <xdr14:nvPr macro=""/>
          <xdr14:xfrm>
            <a:off x="21145025" y="2512800"/>
            <a:ext cx="360" cy="360"/>
          </xdr14:xfrm>
        </xdr:contentPart>
      </mc:Choice>
      <mc:Fallback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0B9C459E-46A7-D7B9-7BAE-73F714F2F37F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21091385" y="240480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681321</xdr:colOff>
      <xdr:row>11</xdr:row>
      <xdr:rowOff>64052</xdr:rowOff>
    </xdr:from>
    <xdr:to>
      <xdr:col>25</xdr:col>
      <xdr:colOff>222529</xdr:colOff>
      <xdr:row>12</xdr:row>
      <xdr:rowOff>73183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68" name="Entrada de lápiz 67">
              <a:extLst>
                <a:ext uri="{FF2B5EF4-FFF2-40B4-BE49-F238E27FC236}">
                  <a16:creationId xmlns:a16="http://schemas.microsoft.com/office/drawing/2014/main" id="{02059F81-ADD5-9FC7-CD7A-E4D7BD7DCC90}"/>
                </a:ext>
              </a:extLst>
            </xdr14:cNvPr>
            <xdr14:cNvContentPartPr/>
          </xdr14:nvContentPartPr>
          <xdr14:nvPr macro=""/>
          <xdr14:xfrm>
            <a:off x="24032225" y="3141360"/>
            <a:ext cx="464400" cy="250920"/>
          </xdr14:xfrm>
        </xdr:contentPart>
      </mc:Choice>
      <mc:Fallback>
        <xdr:pic>
          <xdr:nvPicPr>
            <xdr:cNvPr id="68" name="Entrada de lápiz 67">
              <a:extLst>
                <a:ext uri="{FF2B5EF4-FFF2-40B4-BE49-F238E27FC236}">
                  <a16:creationId xmlns:a16="http://schemas.microsoft.com/office/drawing/2014/main" id="{02059F81-ADD5-9FC7-CD7A-E4D7BD7DCC90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24023225" y="3132347"/>
              <a:ext cx="482040" cy="2685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373369</xdr:colOff>
      <xdr:row>11</xdr:row>
      <xdr:rowOff>72332</xdr:rowOff>
    </xdr:from>
    <xdr:to>
      <xdr:col>25</xdr:col>
      <xdr:colOff>577129</xdr:colOff>
      <xdr:row>12</xdr:row>
      <xdr:rowOff>22783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195D9662-358D-62AC-951F-B68AD25EFE44}"/>
                </a:ext>
              </a:extLst>
            </xdr14:cNvPr>
            <xdr14:cNvContentPartPr/>
          </xdr14:nvContentPartPr>
          <xdr14:nvPr macro=""/>
          <xdr14:xfrm>
            <a:off x="24647465" y="3149640"/>
            <a:ext cx="203760" cy="192240"/>
          </xdr14:xfrm>
        </xdr:contentPart>
      </mc:Choice>
      <mc:Fallback>
        <xdr:pic>
          <xdr:nvPicPr>
            <xdr:cNvPr id="69" name="Entrada de lápiz 68">
              <a:extLst>
                <a:ext uri="{FF2B5EF4-FFF2-40B4-BE49-F238E27FC236}">
                  <a16:creationId xmlns:a16="http://schemas.microsoft.com/office/drawing/2014/main" id="{195D9662-358D-62AC-951F-B68AD25EFE44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24638465" y="3140640"/>
              <a:ext cx="221400" cy="20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776209</xdr:colOff>
      <xdr:row>11</xdr:row>
      <xdr:rowOff>42092</xdr:rowOff>
    </xdr:from>
    <xdr:to>
      <xdr:col>25</xdr:col>
      <xdr:colOff>933529</xdr:colOff>
      <xdr:row>12</xdr:row>
      <xdr:rowOff>73903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72" name="Entrada de lápiz 71">
              <a:extLst>
                <a:ext uri="{FF2B5EF4-FFF2-40B4-BE49-F238E27FC236}">
                  <a16:creationId xmlns:a16="http://schemas.microsoft.com/office/drawing/2014/main" id="{67772810-E12A-AC86-716D-BDFAFE1702EF}"/>
                </a:ext>
              </a:extLst>
            </xdr14:cNvPr>
            <xdr14:cNvContentPartPr/>
          </xdr14:nvContentPartPr>
          <xdr14:nvPr macro=""/>
          <xdr14:xfrm>
            <a:off x="25050305" y="3119400"/>
            <a:ext cx="157320" cy="273600"/>
          </xdr14:xfrm>
        </xdr:contentPart>
      </mc:Choice>
      <mc:Fallback>
        <xdr:pic>
          <xdr:nvPicPr>
            <xdr:cNvPr id="72" name="Entrada de lápiz 71">
              <a:extLst>
                <a:ext uri="{FF2B5EF4-FFF2-40B4-BE49-F238E27FC236}">
                  <a16:creationId xmlns:a16="http://schemas.microsoft.com/office/drawing/2014/main" id="{67772810-E12A-AC86-716D-BDFAFE1702EF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25041665" y="3110400"/>
              <a:ext cx="174960" cy="29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1205329</xdr:colOff>
      <xdr:row>11</xdr:row>
      <xdr:rowOff>51092</xdr:rowOff>
    </xdr:from>
    <xdr:to>
      <xdr:col>25</xdr:col>
      <xdr:colOff>1538689</xdr:colOff>
      <xdr:row>12</xdr:row>
      <xdr:rowOff>28543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C593C171-EB6B-EF1B-776A-6A983325C7A2}"/>
                </a:ext>
              </a:extLst>
            </xdr14:cNvPr>
            <xdr14:cNvContentPartPr/>
          </xdr14:nvContentPartPr>
          <xdr14:nvPr macro=""/>
          <xdr14:xfrm>
            <a:off x="25479425" y="3128400"/>
            <a:ext cx="333360" cy="219240"/>
          </xdr14:xfrm>
        </xdr:contentPart>
      </mc:Choice>
      <mc:Fallback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C593C171-EB6B-EF1B-776A-6A983325C7A2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25461425" y="3110400"/>
              <a:ext cx="369000" cy="25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152294</xdr:colOff>
      <xdr:row>11</xdr:row>
      <xdr:rowOff>53972</xdr:rowOff>
    </xdr:from>
    <xdr:to>
      <xdr:col>26</xdr:col>
      <xdr:colOff>384134</xdr:colOff>
      <xdr:row>12</xdr:row>
      <xdr:rowOff>38623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0820657C-BEFE-B2BD-58DC-298B735BBF22}"/>
                </a:ext>
              </a:extLst>
            </xdr14:cNvPr>
            <xdr14:cNvContentPartPr/>
          </xdr14:nvContentPartPr>
          <xdr14:nvPr macro=""/>
          <xdr14:xfrm>
            <a:off x="25987025" y="3131280"/>
            <a:ext cx="231840" cy="226440"/>
          </xdr14:xfrm>
        </xdr:contentPart>
      </mc:Choice>
      <mc:Fallback>
        <xdr:pic>
          <xdr:nvPicPr>
            <xdr:cNvPr id="78" name="Entrada de lápiz 77">
              <a:extLst>
                <a:ext uri="{FF2B5EF4-FFF2-40B4-BE49-F238E27FC236}">
                  <a16:creationId xmlns:a16="http://schemas.microsoft.com/office/drawing/2014/main" id="{0820657C-BEFE-B2BD-58DC-298B735BBF22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25969385" y="3113640"/>
              <a:ext cx="267480" cy="26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906321</xdr:colOff>
      <xdr:row>10</xdr:row>
      <xdr:rowOff>189921</xdr:rowOff>
    </xdr:from>
    <xdr:to>
      <xdr:col>25</xdr:col>
      <xdr:colOff>139369</xdr:colOff>
      <xdr:row>12</xdr:row>
      <xdr:rowOff>143744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AA6CD1D8-DF6E-6145-6BDC-890080FF5974}"/>
                </a:ext>
              </a:extLst>
            </xdr14:cNvPr>
            <xdr14:cNvContentPartPr/>
          </xdr14:nvContentPartPr>
          <xdr14:nvPr macro=""/>
          <xdr14:xfrm>
            <a:off x="24257225" y="3025440"/>
            <a:ext cx="156240" cy="437400"/>
          </xdr14:xfrm>
        </xdr:contentPart>
      </mc:Choice>
      <mc:Fallback>
        <xdr:pic>
          <xdr:nvPicPr>
            <xdr:cNvPr id="80" name="Entrada de lápiz 79">
              <a:extLst>
                <a:ext uri="{FF2B5EF4-FFF2-40B4-BE49-F238E27FC236}">
                  <a16:creationId xmlns:a16="http://schemas.microsoft.com/office/drawing/2014/main" id="{AA6CD1D8-DF6E-6145-6BDC-890080FF5974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24248585" y="3016800"/>
              <a:ext cx="173880" cy="45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909409</xdr:colOff>
      <xdr:row>10</xdr:row>
      <xdr:rowOff>170121</xdr:rowOff>
    </xdr:from>
    <xdr:to>
      <xdr:col>25</xdr:col>
      <xdr:colOff>1077169</xdr:colOff>
      <xdr:row>12</xdr:row>
      <xdr:rowOff>161024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82" name="Entrada de lápiz 81">
              <a:extLst>
                <a:ext uri="{FF2B5EF4-FFF2-40B4-BE49-F238E27FC236}">
                  <a16:creationId xmlns:a16="http://schemas.microsoft.com/office/drawing/2014/main" id="{6CB02770-C270-D117-9BFE-AD64537FCDD1}"/>
                </a:ext>
              </a:extLst>
            </xdr14:cNvPr>
            <xdr14:cNvContentPartPr/>
          </xdr14:nvContentPartPr>
          <xdr14:nvPr macro=""/>
          <xdr14:xfrm>
            <a:off x="25183505" y="3005640"/>
            <a:ext cx="167760" cy="474480"/>
          </xdr14:xfrm>
        </xdr:contentPart>
      </mc:Choice>
      <mc:Fallback>
        <xdr:pic>
          <xdr:nvPicPr>
            <xdr:cNvPr id="82" name="Entrada de lápiz 81">
              <a:extLst>
                <a:ext uri="{FF2B5EF4-FFF2-40B4-BE49-F238E27FC236}">
                  <a16:creationId xmlns:a16="http://schemas.microsoft.com/office/drawing/2014/main" id="{6CB02770-C270-D117-9BFE-AD64537FCDD1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25174865" y="2997000"/>
              <a:ext cx="185400" cy="49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871761</xdr:colOff>
      <xdr:row>12</xdr:row>
      <xdr:rowOff>212144</xdr:rowOff>
    </xdr:from>
    <xdr:to>
      <xdr:col>25</xdr:col>
      <xdr:colOff>1023529</xdr:colOff>
      <xdr:row>13</xdr:row>
      <xdr:rowOff>206347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83" name="Entrada de lápiz 82">
              <a:extLst>
                <a:ext uri="{FF2B5EF4-FFF2-40B4-BE49-F238E27FC236}">
                  <a16:creationId xmlns:a16="http://schemas.microsoft.com/office/drawing/2014/main" id="{E3574689-B368-9FAC-E96B-C0EC47FA5D67}"/>
                </a:ext>
              </a:extLst>
            </xdr14:cNvPr>
            <xdr14:cNvContentPartPr/>
          </xdr14:nvContentPartPr>
          <xdr14:nvPr macro=""/>
          <xdr14:xfrm>
            <a:off x="24222665" y="3531240"/>
            <a:ext cx="1074960" cy="287280"/>
          </xdr14:xfrm>
        </xdr:contentPart>
      </mc:Choice>
      <mc:Fallback>
        <xdr:pic>
          <xdr:nvPicPr>
            <xdr:cNvPr id="83" name="Entrada de lápiz 82">
              <a:extLst>
                <a:ext uri="{FF2B5EF4-FFF2-40B4-BE49-F238E27FC236}">
                  <a16:creationId xmlns:a16="http://schemas.microsoft.com/office/drawing/2014/main" id="{E3574689-B368-9FAC-E96B-C0EC47FA5D67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24204665" y="3513240"/>
              <a:ext cx="1110600" cy="32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307489</xdr:colOff>
      <xdr:row>14</xdr:row>
      <xdr:rowOff>100618</xdr:rowOff>
    </xdr:from>
    <xdr:to>
      <xdr:col>25</xdr:col>
      <xdr:colOff>558769</xdr:colOff>
      <xdr:row>15</xdr:row>
      <xdr:rowOff>115150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86" name="Entrada de lápiz 85">
              <a:extLst>
                <a:ext uri="{FF2B5EF4-FFF2-40B4-BE49-F238E27FC236}">
                  <a16:creationId xmlns:a16="http://schemas.microsoft.com/office/drawing/2014/main" id="{A6E74AFA-D930-7F11-77A6-19E863C376D6}"/>
                </a:ext>
              </a:extLst>
            </xdr14:cNvPr>
            <xdr14:cNvContentPartPr/>
          </xdr14:nvContentPartPr>
          <xdr14:nvPr macro=""/>
          <xdr14:xfrm>
            <a:off x="24581585" y="3976560"/>
            <a:ext cx="251280" cy="256320"/>
          </xdr14:xfrm>
        </xdr:contentPart>
      </mc:Choice>
      <mc:Fallback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A6E74AFA-D930-7F11-77A6-19E863C376D6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24563585" y="3958895"/>
              <a:ext cx="286920" cy="2920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908329</xdr:colOff>
      <xdr:row>12</xdr:row>
      <xdr:rowOff>234104</xdr:rowOff>
    </xdr:from>
    <xdr:to>
      <xdr:col>26</xdr:col>
      <xdr:colOff>417974</xdr:colOff>
      <xdr:row>14</xdr:row>
      <xdr:rowOff>235258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1E683563-64F4-A0FF-8D86-D5538B531F41}"/>
                </a:ext>
              </a:extLst>
            </xdr14:cNvPr>
            <xdr14:cNvContentPartPr/>
          </xdr14:nvContentPartPr>
          <xdr14:nvPr macro=""/>
          <xdr14:xfrm>
            <a:off x="25182425" y="3553200"/>
            <a:ext cx="1070280" cy="558000"/>
          </xdr14:xfrm>
        </xdr:contentPart>
      </mc:Choice>
      <mc:Fallback>
        <xdr:pic>
          <xdr:nvPicPr>
            <xdr:cNvPr id="93" name="Entrada de lápiz 92">
              <a:extLst>
                <a:ext uri="{FF2B5EF4-FFF2-40B4-BE49-F238E27FC236}">
                  <a16:creationId xmlns:a16="http://schemas.microsoft.com/office/drawing/2014/main" id="{1E683563-64F4-A0FF-8D86-D5538B531F41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25173425" y="3544200"/>
              <a:ext cx="1087920" cy="57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1510849</xdr:colOff>
      <xdr:row>17</xdr:row>
      <xdr:rowOff>43175</xdr:rowOff>
    </xdr:from>
    <xdr:to>
      <xdr:col>26</xdr:col>
      <xdr:colOff>758414</xdr:colOff>
      <xdr:row>18</xdr:row>
      <xdr:rowOff>46187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96" name="Entrada de lápiz 95">
              <a:extLst>
                <a:ext uri="{FF2B5EF4-FFF2-40B4-BE49-F238E27FC236}">
                  <a16:creationId xmlns:a16="http://schemas.microsoft.com/office/drawing/2014/main" id="{6B35E0E0-1510-5027-CE7F-DA88A4AC11B2}"/>
                </a:ext>
              </a:extLst>
            </xdr14:cNvPr>
            <xdr14:cNvContentPartPr/>
          </xdr14:nvContentPartPr>
          <xdr14:nvPr macro=""/>
          <xdr14:xfrm>
            <a:off x="25784945" y="4695771"/>
            <a:ext cx="808200" cy="244800"/>
          </xdr14:xfrm>
        </xdr:contentPart>
      </mc:Choice>
      <mc:Fallback>
        <xdr:pic>
          <xdr:nvPicPr>
            <xdr:cNvPr id="96" name="Entrada de lápiz 95">
              <a:extLst>
                <a:ext uri="{FF2B5EF4-FFF2-40B4-BE49-F238E27FC236}">
                  <a16:creationId xmlns:a16="http://schemas.microsoft.com/office/drawing/2014/main" id="{6B35E0E0-1510-5027-CE7F-DA88A4AC11B2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25767305" y="4678131"/>
              <a:ext cx="843840" cy="28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204769</xdr:colOff>
      <xdr:row>17</xdr:row>
      <xdr:rowOff>105815</xdr:rowOff>
    </xdr:from>
    <xdr:to>
      <xdr:col>25</xdr:col>
      <xdr:colOff>479809</xdr:colOff>
      <xdr:row>17</xdr:row>
      <xdr:rowOff>146855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4">
          <xdr14:nvContentPartPr>
            <xdr14:cNvPr id="97" name="Entrada de lápiz 96">
              <a:extLst>
                <a:ext uri="{FF2B5EF4-FFF2-40B4-BE49-F238E27FC236}">
                  <a16:creationId xmlns:a16="http://schemas.microsoft.com/office/drawing/2014/main" id="{6DF32080-A94B-A7CE-D7FA-1906413AA111}"/>
                </a:ext>
              </a:extLst>
            </xdr14:cNvPr>
            <xdr14:cNvContentPartPr/>
          </xdr14:nvContentPartPr>
          <xdr14:nvPr macro=""/>
          <xdr14:xfrm>
            <a:off x="24478865" y="4758411"/>
            <a:ext cx="275040" cy="41040"/>
          </xdr14:xfrm>
        </xdr:contentPart>
      </mc:Choice>
      <mc:Fallback>
        <xdr:pic>
          <xdr:nvPicPr>
            <xdr:cNvPr id="97" name="Entrada de lápiz 96">
              <a:extLst>
                <a:ext uri="{FF2B5EF4-FFF2-40B4-BE49-F238E27FC236}">
                  <a16:creationId xmlns:a16="http://schemas.microsoft.com/office/drawing/2014/main" id="{6DF32080-A94B-A7CE-D7FA-1906413AA111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24425225" y="4650771"/>
              <a:ext cx="38268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746929</xdr:colOff>
      <xdr:row>17</xdr:row>
      <xdr:rowOff>94655</xdr:rowOff>
    </xdr:from>
    <xdr:to>
      <xdr:col>25</xdr:col>
      <xdr:colOff>966169</xdr:colOff>
      <xdr:row>17</xdr:row>
      <xdr:rowOff>124535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98" name="Entrada de lápiz 97">
              <a:extLst>
                <a:ext uri="{FF2B5EF4-FFF2-40B4-BE49-F238E27FC236}">
                  <a16:creationId xmlns:a16="http://schemas.microsoft.com/office/drawing/2014/main" id="{10F77CA9-373A-26CB-0A6A-316A4B7F67B4}"/>
                </a:ext>
              </a:extLst>
            </xdr14:cNvPr>
            <xdr14:cNvContentPartPr/>
          </xdr14:nvContentPartPr>
          <xdr14:nvPr macro=""/>
          <xdr14:xfrm>
            <a:off x="25021025" y="4747251"/>
            <a:ext cx="219240" cy="29880"/>
          </xdr14:xfrm>
        </xdr:contentPart>
      </mc:Choice>
      <mc:Fallback>
        <xdr:pic>
          <xdr:nvPicPr>
            <xdr:cNvPr id="98" name="Entrada de lápiz 97">
              <a:extLst>
                <a:ext uri="{FF2B5EF4-FFF2-40B4-BE49-F238E27FC236}">
                  <a16:creationId xmlns:a16="http://schemas.microsoft.com/office/drawing/2014/main" id="{10F77CA9-373A-26CB-0A6A-316A4B7F67B4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24967385" y="4639611"/>
              <a:ext cx="326880" cy="24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278209</xdr:colOff>
      <xdr:row>18</xdr:row>
      <xdr:rowOff>84706</xdr:rowOff>
    </xdr:from>
    <xdr:to>
      <xdr:col>25</xdr:col>
      <xdr:colOff>1057969</xdr:colOff>
      <xdr:row>18</xdr:row>
      <xdr:rowOff>146626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99" name="Entrada de lápiz 98">
              <a:extLst>
                <a:ext uri="{FF2B5EF4-FFF2-40B4-BE49-F238E27FC236}">
                  <a16:creationId xmlns:a16="http://schemas.microsoft.com/office/drawing/2014/main" id="{F33BED04-3196-ADA9-8A47-AF9B60EB7F58}"/>
                </a:ext>
              </a:extLst>
            </xdr14:cNvPr>
            <xdr14:cNvContentPartPr/>
          </xdr14:nvContentPartPr>
          <xdr14:nvPr macro=""/>
          <xdr14:xfrm>
            <a:off x="24552305" y="4979091"/>
            <a:ext cx="779760" cy="61920"/>
          </xdr14:xfrm>
        </xdr:contentPart>
      </mc:Choice>
      <mc:Fallback>
        <xdr:pic>
          <xdr:nvPicPr>
            <xdr:cNvPr id="99" name="Entrada de lápiz 98">
              <a:extLst>
                <a:ext uri="{FF2B5EF4-FFF2-40B4-BE49-F238E27FC236}">
                  <a16:creationId xmlns:a16="http://schemas.microsoft.com/office/drawing/2014/main" id="{F33BED04-3196-ADA9-8A47-AF9B60EB7F58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24498665" y="4871091"/>
              <a:ext cx="887400" cy="277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503891" cy="781111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62000" y="190500"/>
          <a:ext cx="2503891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44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Confiteria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871536</xdr:colOff>
      <xdr:row>9</xdr:row>
      <xdr:rowOff>14139</xdr:rowOff>
    </xdr:from>
    <xdr:to>
      <xdr:col>5</xdr:col>
      <xdr:colOff>70114</xdr:colOff>
      <xdr:row>9</xdr:row>
      <xdr:rowOff>117099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9194F3-CB04-C08F-07F0-45FCA9E8A4FF}"/>
                </a:ext>
              </a:extLst>
            </xdr14:cNvPr>
            <xdr14:cNvContentPartPr/>
          </xdr14:nvContentPartPr>
          <xdr14:nvPr macro=""/>
          <xdr14:xfrm>
            <a:off x="4139344" y="1919139"/>
            <a:ext cx="407520" cy="102960"/>
          </xdr14:xfrm>
        </xdr:contentPart>
      </mc:Choice>
      <mc:Fallback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9194F3-CB04-C08F-07F0-45FCA9E8A4F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21344" y="1901202"/>
              <a:ext cx="443160" cy="1384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234084</xdr:colOff>
      <xdr:row>8</xdr:row>
      <xdr:rowOff>59220</xdr:rowOff>
    </xdr:from>
    <xdr:to>
      <xdr:col>7</xdr:col>
      <xdr:colOff>46473</xdr:colOff>
      <xdr:row>10</xdr:row>
      <xdr:rowOff>64500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8CB33AEA-C675-1FF4-5E30-ED17CA82D5F7}"/>
                </a:ext>
              </a:extLst>
            </xdr14:cNvPr>
            <xdr14:cNvContentPartPr/>
          </xdr14:nvContentPartPr>
          <xdr14:nvPr macro=""/>
          <xdr14:xfrm>
            <a:off x="4710834" y="1773720"/>
            <a:ext cx="1644120" cy="386280"/>
          </xdr14:xfrm>
        </xdr:contentPart>
      </mc:Choice>
      <mc:Fallback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8CB33AEA-C675-1FF4-5E30-ED17CA82D5F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693194" y="1755720"/>
              <a:ext cx="1679760" cy="42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253239</xdr:colOff>
      <xdr:row>8</xdr:row>
      <xdr:rowOff>175477</xdr:rowOff>
    </xdr:from>
    <xdr:to>
      <xdr:col>7</xdr:col>
      <xdr:colOff>292839</xdr:colOff>
      <xdr:row>10</xdr:row>
      <xdr:rowOff>50437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0AF69B9E-71E8-9B14-F51E-D2507E3ADCCE}"/>
                </a:ext>
              </a:extLst>
            </xdr14:cNvPr>
            <xdr14:cNvContentPartPr/>
          </xdr14:nvContentPartPr>
          <xdr14:nvPr macro=""/>
          <xdr14:xfrm>
            <a:off x="6561720" y="1787400"/>
            <a:ext cx="39600" cy="255960"/>
          </xdr14:xfrm>
        </xdr:contentPart>
      </mc:Choice>
      <mc:Fallback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0AF69B9E-71E8-9B14-F51E-D2507E3ADC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552720" y="1778760"/>
              <a:ext cx="57240" cy="27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641044</xdr:colOff>
      <xdr:row>8</xdr:row>
      <xdr:rowOff>24427</xdr:rowOff>
    </xdr:from>
    <xdr:to>
      <xdr:col>8</xdr:col>
      <xdr:colOff>307864</xdr:colOff>
      <xdr:row>10</xdr:row>
      <xdr:rowOff>73269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005BCB18-B6D2-22BC-3B52-D768AEA66940}"/>
                </a:ext>
              </a:extLst>
            </xdr14:cNvPr>
            <xdr14:cNvContentPartPr/>
          </xdr14:nvContentPartPr>
          <xdr14:nvPr macro=""/>
          <xdr14:xfrm>
            <a:off x="6949525" y="1738927"/>
            <a:ext cx="582685" cy="429842"/>
          </xdr14:xfrm>
        </xdr:contentPart>
      </mc:Choice>
      <mc:Fallback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005BCB18-B6D2-22BC-3B52-D768AEA6694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931530" y="1720912"/>
              <a:ext cx="618316" cy="4655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71322</xdr:colOff>
      <xdr:row>2</xdr:row>
      <xdr:rowOff>79611</xdr:rowOff>
    </xdr:from>
    <xdr:to>
      <xdr:col>2</xdr:col>
      <xdr:colOff>589722</xdr:colOff>
      <xdr:row>4</xdr:row>
      <xdr:rowOff>77204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12255472-3B63-0777-1847-B7D4CCC40186}"/>
                </a:ext>
              </a:extLst>
            </xdr14:cNvPr>
            <xdr14:cNvContentPartPr/>
          </xdr14:nvContentPartPr>
          <xdr14:nvPr macro=""/>
          <xdr14:xfrm>
            <a:off x="2313360" y="533880"/>
            <a:ext cx="518400" cy="385920"/>
          </xdr14:xfrm>
        </xdr:contentPart>
      </mc:Choice>
      <mc:Fallback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12255472-3B63-0777-1847-B7D4CCC4018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295372" y="516224"/>
              <a:ext cx="554015" cy="4215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160770</xdr:colOff>
      <xdr:row>19</xdr:row>
      <xdr:rowOff>211627</xdr:rowOff>
    </xdr:from>
    <xdr:to>
      <xdr:col>6</xdr:col>
      <xdr:colOff>13865</xdr:colOff>
      <xdr:row>19</xdr:row>
      <xdr:rowOff>256627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4138D928-5F72-7EBB-F68A-9B92C6A68303}"/>
                </a:ext>
              </a:extLst>
            </xdr14:cNvPr>
            <xdr14:cNvContentPartPr/>
          </xdr14:nvContentPartPr>
          <xdr14:nvPr macro=""/>
          <xdr14:xfrm>
            <a:off x="4637520" y="4292723"/>
            <a:ext cx="768960" cy="45000"/>
          </xdr14:xfrm>
        </xdr:contentPart>
      </mc:Choice>
      <mc:Fallback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4138D928-5F72-7EBB-F68A-9B92C6A6830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583855" y="4185083"/>
              <a:ext cx="876650" cy="26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358745</xdr:colOff>
      <xdr:row>19</xdr:row>
      <xdr:rowOff>219547</xdr:rowOff>
    </xdr:from>
    <xdr:to>
      <xdr:col>6</xdr:col>
      <xdr:colOff>610385</xdr:colOff>
      <xdr:row>19</xdr:row>
      <xdr:rowOff>219907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405B5FE7-E6C1-700C-E748-07F8D3F6FC22}"/>
                </a:ext>
              </a:extLst>
            </xdr14:cNvPr>
            <xdr14:cNvContentPartPr/>
          </xdr14:nvContentPartPr>
          <xdr14:nvPr macro=""/>
          <xdr14:xfrm>
            <a:off x="5751360" y="4300643"/>
            <a:ext cx="251640" cy="360"/>
          </xdr14:xfrm>
        </xdr:contentPart>
      </mc:Choice>
      <mc:Fallback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405B5FE7-E6C1-700C-E748-07F8D3F6FC22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697360" y="4193003"/>
              <a:ext cx="3592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307599</xdr:colOff>
      <xdr:row>19</xdr:row>
      <xdr:rowOff>145387</xdr:rowOff>
    </xdr:from>
    <xdr:to>
      <xdr:col>8</xdr:col>
      <xdr:colOff>89774</xdr:colOff>
      <xdr:row>19</xdr:row>
      <xdr:rowOff>219907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C030FC89-FABF-5114-74FB-8118FB3B5D40}"/>
                </a:ext>
              </a:extLst>
            </xdr14:cNvPr>
            <xdr14:cNvContentPartPr/>
          </xdr14:nvContentPartPr>
          <xdr14:nvPr macro=""/>
          <xdr14:xfrm>
            <a:off x="6616080" y="4226483"/>
            <a:ext cx="698040" cy="74520"/>
          </xdr14:xfrm>
        </xdr:contentPart>
      </mc:Choice>
      <mc:Fallback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C030FC89-FABF-5114-74FB-8118FB3B5D4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562080" y="4118483"/>
              <a:ext cx="805680" cy="29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190290</xdr:colOff>
      <xdr:row>22</xdr:row>
      <xdr:rowOff>226931</xdr:rowOff>
    </xdr:from>
    <xdr:to>
      <xdr:col>6</xdr:col>
      <xdr:colOff>30425</xdr:colOff>
      <xdr:row>22</xdr:row>
      <xdr:rowOff>227291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7" name="Entrada de lápiz 46">
              <a:extLst>
                <a:ext uri="{FF2B5EF4-FFF2-40B4-BE49-F238E27FC236}">
                  <a16:creationId xmlns:a16="http://schemas.microsoft.com/office/drawing/2014/main" id="{E7B9F24C-9BA5-1C2B-5660-1E38FFFBC1D8}"/>
                </a:ext>
              </a:extLst>
            </xdr14:cNvPr>
            <xdr14:cNvContentPartPr/>
          </xdr14:nvContentPartPr>
          <xdr14:nvPr macro=""/>
          <xdr14:xfrm>
            <a:off x="4667040" y="5128643"/>
            <a:ext cx="756000" cy="360"/>
          </xdr14:xfrm>
        </xdr:contentPart>
      </mc:Choice>
      <mc:Fallback>
        <xdr:pic>
          <xdr:nvPicPr>
            <xdr:cNvPr id="47" name="Entrada de lápiz 46">
              <a:extLst>
                <a:ext uri="{FF2B5EF4-FFF2-40B4-BE49-F238E27FC236}">
                  <a16:creationId xmlns:a16="http://schemas.microsoft.com/office/drawing/2014/main" id="{E7B9F24C-9BA5-1C2B-5660-1E38FFFBC1D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613040" y="5021003"/>
              <a:ext cx="86364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344345</xdr:colOff>
      <xdr:row>22</xdr:row>
      <xdr:rowOff>197771</xdr:rowOff>
    </xdr:from>
    <xdr:to>
      <xdr:col>6</xdr:col>
      <xdr:colOff>572225</xdr:colOff>
      <xdr:row>22</xdr:row>
      <xdr:rowOff>198131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AEB743E3-1192-7936-6764-1A8D89BD5781}"/>
                </a:ext>
              </a:extLst>
            </xdr14:cNvPr>
            <xdr14:cNvContentPartPr/>
          </xdr14:nvContentPartPr>
          <xdr14:nvPr macro=""/>
          <xdr14:xfrm>
            <a:off x="5736960" y="5099483"/>
            <a:ext cx="227880" cy="360"/>
          </xdr14:xfrm>
        </xdr:contentPart>
      </mc:Choice>
      <mc:Fallback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AEB743E3-1192-7936-6764-1A8D89BD5781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682960" y="4991483"/>
              <a:ext cx="33552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256119</xdr:colOff>
      <xdr:row>22</xdr:row>
      <xdr:rowOff>211811</xdr:rowOff>
    </xdr:from>
    <xdr:to>
      <xdr:col>8</xdr:col>
      <xdr:colOff>60614</xdr:colOff>
      <xdr:row>22</xdr:row>
      <xdr:rowOff>227651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84C50624-6307-B302-E3E9-A7C129C5E7D4}"/>
                </a:ext>
              </a:extLst>
            </xdr14:cNvPr>
            <xdr14:cNvContentPartPr/>
          </xdr14:nvContentPartPr>
          <xdr14:nvPr macro=""/>
          <xdr14:xfrm>
            <a:off x="6564600" y="5113523"/>
            <a:ext cx="720360" cy="15840"/>
          </xdr14:xfrm>
        </xdr:contentPart>
      </mc:Choice>
      <mc:Fallback>
        <xdr:pic>
          <xdr:nvPicPr>
            <xdr:cNvPr id="49" name="Entrada de lápiz 48">
              <a:extLst>
                <a:ext uri="{FF2B5EF4-FFF2-40B4-BE49-F238E27FC236}">
                  <a16:creationId xmlns:a16="http://schemas.microsoft.com/office/drawing/2014/main" id="{84C50624-6307-B302-E3E9-A7C129C5E7D4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510600" y="5005523"/>
              <a:ext cx="82800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201906</xdr:colOff>
      <xdr:row>7</xdr:row>
      <xdr:rowOff>138690</xdr:rowOff>
    </xdr:from>
    <xdr:to>
      <xdr:col>8</xdr:col>
      <xdr:colOff>111161</xdr:colOff>
      <xdr:row>11</xdr:row>
      <xdr:rowOff>107682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5C197BE3-AC1E-ED03-7878-E06AF6A80AB1}"/>
                </a:ext>
              </a:extLst>
            </xdr14:cNvPr>
            <xdr14:cNvContentPartPr/>
          </xdr14:nvContentPartPr>
          <xdr14:nvPr macro=""/>
          <xdr14:xfrm>
            <a:off x="6510387" y="1611402"/>
            <a:ext cx="825120" cy="782280"/>
          </xdr14:xfrm>
        </xdr:contentPart>
      </mc:Choice>
      <mc:Fallback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5C197BE3-AC1E-ED03-7878-E06AF6A80AB1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501387" y="1602758"/>
              <a:ext cx="842760" cy="7999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424650</xdr:colOff>
      <xdr:row>6</xdr:row>
      <xdr:rowOff>140317</xdr:rowOff>
    </xdr:from>
    <xdr:to>
      <xdr:col>5</xdr:col>
      <xdr:colOff>753690</xdr:colOff>
      <xdr:row>6</xdr:row>
      <xdr:rowOff>168397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57" name="Entrada de lápiz 56">
              <a:extLst>
                <a:ext uri="{FF2B5EF4-FFF2-40B4-BE49-F238E27FC236}">
                  <a16:creationId xmlns:a16="http://schemas.microsoft.com/office/drawing/2014/main" id="{99287C6B-F57B-866A-51DC-B1C271A643C4}"/>
                </a:ext>
              </a:extLst>
            </xdr14:cNvPr>
            <xdr14:cNvContentPartPr/>
          </xdr14:nvContentPartPr>
          <xdr14:nvPr macro=""/>
          <xdr14:xfrm>
            <a:off x="4901400" y="1371240"/>
            <a:ext cx="329040" cy="28080"/>
          </xdr14:xfrm>
        </xdr:contentPart>
      </mc:Choice>
      <mc:Fallback>
        <xdr:pic>
          <xdr:nvPicPr>
            <xdr:cNvPr id="57" name="Entrada de lápiz 56">
              <a:extLst>
                <a:ext uri="{FF2B5EF4-FFF2-40B4-BE49-F238E27FC236}">
                  <a16:creationId xmlns:a16="http://schemas.microsoft.com/office/drawing/2014/main" id="{99287C6B-F57B-866A-51DC-B1C271A643C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847400" y="1263600"/>
              <a:ext cx="436680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476105</xdr:colOff>
      <xdr:row>6</xdr:row>
      <xdr:rowOff>138877</xdr:rowOff>
    </xdr:from>
    <xdr:to>
      <xdr:col>6</xdr:col>
      <xdr:colOff>827465</xdr:colOff>
      <xdr:row>6</xdr:row>
      <xdr:rowOff>175597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D88FDEF4-65B9-984B-2077-9B125982612B}"/>
                </a:ext>
              </a:extLst>
            </xdr14:cNvPr>
            <xdr14:cNvContentPartPr/>
          </xdr14:nvContentPartPr>
          <xdr14:nvPr macro=""/>
          <xdr14:xfrm>
            <a:off x="5868720" y="1369800"/>
            <a:ext cx="351360" cy="36720"/>
          </xdr14:xfrm>
        </xdr:contentPart>
      </mc:Choice>
      <mc:Fallback>
        <xdr:pic>
          <xdr:nvPicPr>
            <xdr:cNvPr id="58" name="Entrada de lápiz 57">
              <a:extLst>
                <a:ext uri="{FF2B5EF4-FFF2-40B4-BE49-F238E27FC236}">
                  <a16:creationId xmlns:a16="http://schemas.microsoft.com/office/drawing/2014/main" id="{D88FDEF4-65B9-984B-2077-9B125982612B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814720" y="1262160"/>
              <a:ext cx="459000" cy="25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519999</xdr:colOff>
      <xdr:row>6</xdr:row>
      <xdr:rowOff>146077</xdr:rowOff>
    </xdr:from>
    <xdr:to>
      <xdr:col>7</xdr:col>
      <xdr:colOff>849759</xdr:colOff>
      <xdr:row>6</xdr:row>
      <xdr:rowOff>161197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8152B293-551D-42E2-ABA6-1900D4D05709}"/>
                </a:ext>
              </a:extLst>
            </xdr14:cNvPr>
            <xdr14:cNvContentPartPr/>
          </xdr14:nvContentPartPr>
          <xdr14:nvPr macro=""/>
          <xdr14:xfrm>
            <a:off x="6828480" y="1377000"/>
            <a:ext cx="329760" cy="15120"/>
          </xdr14:xfrm>
        </xdr:contentPart>
      </mc:Choice>
      <mc:Fallback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8152B293-551D-42E2-ABA6-1900D4D05709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774480" y="1269360"/>
              <a:ext cx="43740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402614</xdr:colOff>
      <xdr:row>6</xdr:row>
      <xdr:rowOff>182797</xdr:rowOff>
    </xdr:from>
    <xdr:to>
      <xdr:col>8</xdr:col>
      <xdr:colOff>696734</xdr:colOff>
      <xdr:row>6</xdr:row>
      <xdr:rowOff>198277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8C180C7F-D8AA-7111-5066-7B9F1A5103DC}"/>
                </a:ext>
              </a:extLst>
            </xdr14:cNvPr>
            <xdr14:cNvContentPartPr/>
          </xdr14:nvContentPartPr>
          <xdr14:nvPr macro=""/>
          <xdr14:xfrm>
            <a:off x="7626960" y="1413720"/>
            <a:ext cx="294120" cy="15480"/>
          </xdr14:xfrm>
        </xdr:contentPart>
      </mc:Choice>
      <mc:Fallback>
        <xdr:pic>
          <xdr:nvPicPr>
            <xdr:cNvPr id="60" name="Entrada de lápiz 59">
              <a:extLst>
                <a:ext uri="{FF2B5EF4-FFF2-40B4-BE49-F238E27FC236}">
                  <a16:creationId xmlns:a16="http://schemas.microsoft.com/office/drawing/2014/main" id="{8C180C7F-D8AA-7111-5066-7B9F1A5103DC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573320" y="1305720"/>
              <a:ext cx="401760" cy="231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1069378</xdr:colOff>
      <xdr:row>15</xdr:row>
      <xdr:rowOff>80541</xdr:rowOff>
    </xdr:from>
    <xdr:to>
      <xdr:col>4</xdr:col>
      <xdr:colOff>882563</xdr:colOff>
      <xdr:row>19</xdr:row>
      <xdr:rowOff>153465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78967519-E08C-7A4D-25A3-5A20954324A5}"/>
                </a:ext>
              </a:extLst>
            </xdr14:cNvPr>
            <xdr14:cNvContentPartPr/>
          </xdr14:nvContentPartPr>
          <xdr14:nvPr macro=""/>
          <xdr14:xfrm>
            <a:off x="2659320" y="2725560"/>
            <a:ext cx="3469320" cy="747000"/>
          </xdr14:xfrm>
        </xdr:contentPart>
      </mc:Choice>
      <mc:Fallback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78967519-E08C-7A4D-25A3-5A20954324A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641680" y="2707569"/>
              <a:ext cx="3504960" cy="7826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417464</xdr:colOff>
      <xdr:row>20</xdr:row>
      <xdr:rowOff>154632</xdr:rowOff>
    </xdr:from>
    <xdr:to>
      <xdr:col>4</xdr:col>
      <xdr:colOff>270563</xdr:colOff>
      <xdr:row>23</xdr:row>
      <xdr:rowOff>49775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2D5D398B-7F07-0858-37FC-ADF33A49FBFB}"/>
                </a:ext>
              </a:extLst>
            </xdr14:cNvPr>
            <xdr14:cNvContentPartPr/>
          </xdr14:nvContentPartPr>
          <xdr14:nvPr macro=""/>
          <xdr14:xfrm>
            <a:off x="4498560" y="3634920"/>
            <a:ext cx="1018080" cy="378720"/>
          </xdr14:xfrm>
        </xdr:contentPart>
      </mc:Choice>
      <mc:Fallback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2D5D398B-7F07-0858-37FC-ADF33A49FBF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480560" y="3616937"/>
              <a:ext cx="1053720" cy="4143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373498</xdr:colOff>
      <xdr:row>8</xdr:row>
      <xdr:rowOff>100507</xdr:rowOff>
    </xdr:from>
    <xdr:to>
      <xdr:col>1</xdr:col>
      <xdr:colOff>683098</xdr:colOff>
      <xdr:row>11</xdr:row>
      <xdr:rowOff>132388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BD3C8750-E7F5-80AB-462B-AA434E221714}"/>
                </a:ext>
              </a:extLst>
            </xdr14:cNvPr>
            <xdr14:cNvContentPartPr/>
          </xdr14:nvContentPartPr>
          <xdr14:nvPr macro=""/>
          <xdr14:xfrm>
            <a:off x="1963440" y="1426680"/>
            <a:ext cx="309600" cy="581400"/>
          </xdr14:xfrm>
        </xdr:contentPart>
      </mc:Choice>
      <mc:Fallback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BD3C8750-E7F5-80AB-462B-AA434E22171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954440" y="1417680"/>
              <a:ext cx="327240" cy="59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194218</xdr:colOff>
      <xdr:row>8</xdr:row>
      <xdr:rowOff>43627</xdr:rowOff>
    </xdr:from>
    <xdr:to>
      <xdr:col>1</xdr:col>
      <xdr:colOff>432538</xdr:colOff>
      <xdr:row>11</xdr:row>
      <xdr:rowOff>50308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7FCF4B4F-2605-D59F-8049-727AB2C80620}"/>
                </a:ext>
              </a:extLst>
            </xdr14:cNvPr>
            <xdr14:cNvContentPartPr/>
          </xdr14:nvContentPartPr>
          <xdr14:nvPr macro=""/>
          <xdr14:xfrm>
            <a:off x="1784160" y="1369800"/>
            <a:ext cx="238320" cy="556200"/>
          </xdr14:xfrm>
        </xdr:contentPart>
      </mc:Choice>
      <mc:Fallback>
        <xdr:pic>
          <xdr:nvPicPr>
            <xdr:cNvPr id="35" name="Entrada de lápiz 34">
              <a:extLst>
                <a:ext uri="{FF2B5EF4-FFF2-40B4-BE49-F238E27FC236}">
                  <a16:creationId xmlns:a16="http://schemas.microsoft.com/office/drawing/2014/main" id="{7FCF4B4F-2605-D59F-8049-727AB2C8062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766160" y="1352160"/>
              <a:ext cx="273960" cy="59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48782</xdr:colOff>
      <xdr:row>0</xdr:row>
      <xdr:rowOff>65520</xdr:rowOff>
    </xdr:from>
    <xdr:to>
      <xdr:col>8</xdr:col>
      <xdr:colOff>167942</xdr:colOff>
      <xdr:row>1</xdr:row>
      <xdr:rowOff>95213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4E7753AB-7C28-D77D-1D71-3EFCED971154}"/>
                </a:ext>
              </a:extLst>
            </xdr14:cNvPr>
            <xdr14:cNvContentPartPr/>
          </xdr14:nvContentPartPr>
          <xdr14:nvPr macro=""/>
          <xdr14:xfrm>
            <a:off x="8745840" y="65520"/>
            <a:ext cx="119160" cy="227520"/>
          </xdr14:xfrm>
        </xdr:contentPart>
      </mc:Choice>
      <mc:Fallback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4E7753AB-7C28-D77D-1D71-3EFCED97115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737174" y="56894"/>
              <a:ext cx="136853" cy="2451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616022</xdr:colOff>
      <xdr:row>0</xdr:row>
      <xdr:rowOff>74880</xdr:rowOff>
    </xdr:from>
    <xdr:to>
      <xdr:col>8</xdr:col>
      <xdr:colOff>31142</xdr:colOff>
      <xdr:row>1</xdr:row>
      <xdr:rowOff>127613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E6A0C880-CD11-B20E-0D75-1A4D1EE457BD}"/>
                </a:ext>
              </a:extLst>
            </xdr14:cNvPr>
            <xdr14:cNvContentPartPr/>
          </xdr14:nvContentPartPr>
          <xdr14:nvPr macro=""/>
          <xdr14:xfrm>
            <a:off x="8551080" y="74880"/>
            <a:ext cx="177120" cy="250560"/>
          </xdr14:xfrm>
        </xdr:contentPart>
      </mc:Choice>
      <mc:Fallback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E6A0C880-CD11-B20E-0D75-1A4D1EE457B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533080" y="57240"/>
              <a:ext cx="212760" cy="28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702062</xdr:colOff>
      <xdr:row>0</xdr:row>
      <xdr:rowOff>7200</xdr:rowOff>
    </xdr:from>
    <xdr:to>
      <xdr:col>7</xdr:col>
      <xdr:colOff>711062</xdr:colOff>
      <xdr:row>2</xdr:row>
      <xdr:rowOff>124821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1427AD41-2343-FFEB-E0D4-A5F30DD1DA0D}"/>
                </a:ext>
              </a:extLst>
            </xdr14:cNvPr>
            <xdr14:cNvContentPartPr/>
          </xdr14:nvContentPartPr>
          <xdr14:nvPr macro=""/>
          <xdr14:xfrm>
            <a:off x="8637120" y="7200"/>
            <a:ext cx="9000" cy="476640"/>
          </xdr14:xfrm>
        </xdr:contentPart>
      </mc:Choice>
      <mc:Fallback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1427AD41-2343-FFEB-E0D4-A5F30DD1DA0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619120" y="-10800"/>
              <a:ext cx="44640" cy="51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300845</xdr:colOff>
      <xdr:row>9</xdr:row>
      <xdr:rowOff>160715</xdr:rowOff>
    </xdr:from>
    <xdr:to>
      <xdr:col>2</xdr:col>
      <xdr:colOff>483725</xdr:colOff>
      <xdr:row>9</xdr:row>
      <xdr:rowOff>168635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D1EC83D3-7095-C524-A4A7-F673FCC1C779}"/>
                </a:ext>
              </a:extLst>
            </xdr14:cNvPr>
            <xdr14:cNvContentPartPr/>
          </xdr14:nvContentPartPr>
          <xdr14:nvPr macro=""/>
          <xdr14:xfrm>
            <a:off x="3216960" y="1648080"/>
            <a:ext cx="182880" cy="7920"/>
          </xdr14:xfrm>
        </xdr:contentPart>
      </mc:Choice>
      <mc:Fallback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D1EC83D3-7095-C524-A4A7-F673FCC1C77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162960" y="1540080"/>
              <a:ext cx="29052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754279</xdr:colOff>
      <xdr:row>9</xdr:row>
      <xdr:rowOff>145934</xdr:rowOff>
    </xdr:from>
    <xdr:to>
      <xdr:col>2</xdr:col>
      <xdr:colOff>911959</xdr:colOff>
      <xdr:row>9</xdr:row>
      <xdr:rowOff>153854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61E3D588-15D2-D1CC-84D3-264A4A2BE48A}"/>
                </a:ext>
              </a:extLst>
            </xdr14:cNvPr>
            <xdr14:cNvContentPartPr/>
          </xdr14:nvContentPartPr>
          <xdr14:nvPr macro=""/>
          <xdr14:xfrm>
            <a:off x="3670394" y="1633299"/>
            <a:ext cx="157680" cy="7920"/>
          </xdr14:xfrm>
        </xdr:contentPart>
      </mc:Choice>
      <mc:Fallback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61E3D588-15D2-D1CC-84D3-264A4A2BE48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616394" y="1525659"/>
              <a:ext cx="265320" cy="223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300166</xdr:colOff>
      <xdr:row>15</xdr:row>
      <xdr:rowOff>22761</xdr:rowOff>
    </xdr:from>
    <xdr:to>
      <xdr:col>5</xdr:col>
      <xdr:colOff>738286</xdr:colOff>
      <xdr:row>19</xdr:row>
      <xdr:rowOff>21969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DA8524D3-8857-41C5-CD44-294286CE4F29}"/>
                </a:ext>
              </a:extLst>
            </xdr14:cNvPr>
            <xdr14:cNvContentPartPr/>
          </xdr14:nvContentPartPr>
          <xdr14:nvPr macro=""/>
          <xdr14:xfrm>
            <a:off x="6601320" y="3239280"/>
            <a:ext cx="438120" cy="709920"/>
          </xdr14:xfrm>
        </xdr:contentPart>
      </mc:Choice>
      <mc:Fallback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DA8524D3-8857-41C5-CD44-294286CE4F2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583680" y="3221640"/>
              <a:ext cx="473760" cy="74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656806</xdr:colOff>
      <xdr:row>10</xdr:row>
      <xdr:rowOff>108212</xdr:rowOff>
    </xdr:from>
    <xdr:to>
      <xdr:col>8</xdr:col>
      <xdr:colOff>487726</xdr:colOff>
      <xdr:row>14</xdr:row>
      <xdr:rowOff>59753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322A176E-23F0-6128-2804-55F7E6908080}"/>
                </a:ext>
              </a:extLst>
            </xdr14:cNvPr>
            <xdr14:cNvContentPartPr/>
          </xdr14:nvContentPartPr>
          <xdr14:nvPr macro=""/>
          <xdr14:xfrm>
            <a:off x="8481960" y="2423520"/>
            <a:ext cx="592920" cy="69156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322A176E-23F0-6128-2804-55F7E690808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463960" y="2405880"/>
              <a:ext cx="628560" cy="72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207646</xdr:colOff>
      <xdr:row>1</xdr:row>
      <xdr:rowOff>146423</xdr:rowOff>
    </xdr:from>
    <xdr:to>
      <xdr:col>9</xdr:col>
      <xdr:colOff>167086</xdr:colOff>
      <xdr:row>3</xdr:row>
      <xdr:rowOff>2792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24BC0E5E-0B18-58CA-34E7-7232ECE8C826}"/>
                </a:ext>
              </a:extLst>
            </xdr14:cNvPr>
            <xdr14:cNvContentPartPr/>
          </xdr14:nvContentPartPr>
          <xdr14:nvPr macro=""/>
          <xdr14:xfrm>
            <a:off x="8794800" y="630000"/>
            <a:ext cx="721440" cy="354600"/>
          </xdr14:xfrm>
        </xdr:contentPart>
      </mc:Choice>
      <mc:Fallback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24BC0E5E-0B18-58CA-34E7-7232ECE8C82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776809" y="612000"/>
              <a:ext cx="757062" cy="390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526685</xdr:colOff>
      <xdr:row>8</xdr:row>
      <xdr:rowOff>70786</xdr:rowOff>
    </xdr:from>
    <xdr:to>
      <xdr:col>4</xdr:col>
      <xdr:colOff>433701</xdr:colOff>
      <xdr:row>17</xdr:row>
      <xdr:rowOff>66175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E040C77C-A2BB-1777-FBC1-799A715713CC}"/>
                </a:ext>
              </a:extLst>
            </xdr14:cNvPr>
            <xdr14:cNvContentPartPr/>
          </xdr14:nvContentPartPr>
          <xdr14:nvPr macro=""/>
          <xdr14:xfrm>
            <a:off x="1918800" y="1990440"/>
            <a:ext cx="1159920" cy="144612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E040C77C-A2BB-1777-FBC1-799A715713C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09800" y="1981440"/>
              <a:ext cx="1177560" cy="146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626400</xdr:colOff>
      <xdr:row>8</xdr:row>
      <xdr:rowOff>102466</xdr:rowOff>
    </xdr:from>
    <xdr:to>
      <xdr:col>4</xdr:col>
      <xdr:colOff>1125621</xdr:colOff>
      <xdr:row>19</xdr:row>
      <xdr:rowOff>140151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DDDA41A0-C7AC-1B32-DF53-4FBFC11583D1}"/>
                </a:ext>
              </a:extLst>
            </xdr14:cNvPr>
            <xdr14:cNvContentPartPr/>
          </xdr14:nvContentPartPr>
          <xdr14:nvPr macro=""/>
          <xdr14:xfrm>
            <a:off x="626400" y="2022120"/>
            <a:ext cx="3144240" cy="1810800"/>
          </xdr14:xfrm>
        </xdr:contentPart>
      </mc:Choice>
      <mc:Fallback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DDDA41A0-C7AC-1B32-DF53-4FBFC11583D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17400" y="2013120"/>
              <a:ext cx="3161880" cy="18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131885</xdr:colOff>
      <xdr:row>3</xdr:row>
      <xdr:rowOff>73268</xdr:rowOff>
    </xdr:from>
    <xdr:to>
      <xdr:col>11</xdr:col>
      <xdr:colOff>578827</xdr:colOff>
      <xdr:row>5</xdr:row>
      <xdr:rowOff>135953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CE1AD1FB-781F-B739-0B13-6F25D8B05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92712" y="864576"/>
          <a:ext cx="446942" cy="546262"/>
        </a:xfrm>
        <a:prstGeom prst="rect">
          <a:avLst/>
        </a:prstGeom>
      </xdr:spPr>
    </xdr:pic>
    <xdr:clientData/>
  </xdr:twoCellAnchor>
  <xdr:twoCellAnchor editAs="oneCell">
    <xdr:from>
      <xdr:col>0</xdr:col>
      <xdr:colOff>542160</xdr:colOff>
      <xdr:row>4</xdr:row>
      <xdr:rowOff>100904</xdr:rowOff>
    </xdr:from>
    <xdr:to>
      <xdr:col>1</xdr:col>
      <xdr:colOff>13059</xdr:colOff>
      <xdr:row>4</xdr:row>
      <xdr:rowOff>233744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34654468-8A11-73C9-7F9C-1EE1EEDAB99A}"/>
                </a:ext>
              </a:extLst>
            </xdr14:cNvPr>
            <xdr14:cNvContentPartPr/>
          </xdr14:nvContentPartPr>
          <xdr14:nvPr macro=""/>
          <xdr14:xfrm>
            <a:off x="542160" y="1134000"/>
            <a:ext cx="254880" cy="132840"/>
          </xdr14:xfrm>
        </xdr:contentPart>
      </mc:Choice>
      <mc:Fallback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34654468-8A11-73C9-7F9C-1EE1EEDAB99A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24160" y="1116360"/>
              <a:ext cx="29052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1047501</xdr:colOff>
      <xdr:row>3</xdr:row>
      <xdr:rowOff>234332</xdr:rowOff>
    </xdr:from>
    <xdr:to>
      <xdr:col>4</xdr:col>
      <xdr:colOff>1485621</xdr:colOff>
      <xdr:row>5</xdr:row>
      <xdr:rowOff>2035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E996200B-B859-6316-258A-5CFC65EE880B}"/>
                </a:ext>
              </a:extLst>
            </xdr14:cNvPr>
            <xdr14:cNvContentPartPr/>
          </xdr14:nvContentPartPr>
          <xdr14:nvPr macro=""/>
          <xdr14:xfrm>
            <a:off x="3692520" y="1025640"/>
            <a:ext cx="438120" cy="251280"/>
          </xdr14:xfrm>
        </xdr:contentPart>
      </mc:Choice>
      <mc:Fallback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E996200B-B859-6316-258A-5CFC65EE880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674880" y="1007640"/>
              <a:ext cx="473760" cy="2869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725365</xdr:colOff>
      <xdr:row>1</xdr:row>
      <xdr:rowOff>212481</xdr:rowOff>
    </xdr:from>
    <xdr:to>
      <xdr:col>10</xdr:col>
      <xdr:colOff>410307</xdr:colOff>
      <xdr:row>4</xdr:row>
      <xdr:rowOff>33378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7F0B70-2BD4-41CB-9ADB-F036ADAAC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4077" y="505558"/>
          <a:ext cx="446942" cy="546262"/>
        </a:xfrm>
        <a:prstGeom prst="rect">
          <a:avLst/>
        </a:prstGeom>
      </xdr:spPr>
    </xdr:pic>
    <xdr:clientData/>
  </xdr:twoCellAnchor>
  <xdr:twoCellAnchor editAs="oneCell">
    <xdr:from>
      <xdr:col>3</xdr:col>
      <xdr:colOff>776160</xdr:colOff>
      <xdr:row>1</xdr:row>
      <xdr:rowOff>126323</xdr:rowOff>
    </xdr:from>
    <xdr:to>
      <xdr:col>4</xdr:col>
      <xdr:colOff>57939</xdr:colOff>
      <xdr:row>2</xdr:row>
      <xdr:rowOff>153095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5A0681C7-0682-39CB-6AF7-9BE9C4056135}"/>
                </a:ext>
              </a:extLst>
            </xdr14:cNvPr>
            <xdr14:cNvContentPartPr/>
          </xdr14:nvContentPartPr>
          <xdr14:nvPr macro=""/>
          <xdr14:xfrm>
            <a:off x="3062160" y="419400"/>
            <a:ext cx="446760" cy="268560"/>
          </xdr14:xfrm>
        </xdr:contentPart>
      </mc:Choice>
      <mc:Fallback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0681C7-0682-39CB-6AF7-9BE9C405613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044520" y="401400"/>
              <a:ext cx="482400" cy="30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813240</xdr:colOff>
      <xdr:row>2</xdr:row>
      <xdr:rowOff>176495</xdr:rowOff>
    </xdr:from>
    <xdr:to>
      <xdr:col>3</xdr:col>
      <xdr:colOff>1056240</xdr:colOff>
      <xdr:row>3</xdr:row>
      <xdr:rowOff>130186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812DDB94-0A08-0110-64AD-DF096B924B4F}"/>
                </a:ext>
              </a:extLst>
            </xdr14:cNvPr>
            <xdr14:cNvContentPartPr/>
          </xdr14:nvContentPartPr>
          <xdr14:nvPr macro=""/>
          <xdr14:xfrm>
            <a:off x="3099240" y="711360"/>
            <a:ext cx="243000" cy="19548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812DDB94-0A08-0110-64AD-DF096B924B4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081240" y="693720"/>
              <a:ext cx="278640" cy="231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2:41:18.50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1 301 24575,'54'-2'0,"73"-12"0,6-2 0,666-17 0,16 37 0,-803-4 0,0-2 0,1 1 0,-2-2 0,1 0 0,22-8 0,-20 6 0,1 1 0,28-6 0,85 4 0,-84 6 0,79-12 0,-22-1 0,0 5 0,138 5 0,-232 3 0,-5 0 0,1 1 0,0-1 0,-1 0 0,1 0 0,0 0 0,-1 0 0,1-1 0,-1 1 0,1-1 0,0 0 0,-1 0 0,1 1 0,-1-2 0,4-1 0,-8 2 0,-1-1 0,1 0 0,0 1 0,-1 0 0,0 0 0,1 0 0,-1 0 0,0 0 0,0 0 0,-2 0 0,0 0 0,-23-9 0,0 1 0,-1 2 0,0 1 0,-38-3 0,27 3 30,1-1-1,0-2 0,-53-19 0,-36-8-1511,87 27-5344</inkml:trace>
  <inkml:trace contextRef="#ctx0" brushRef="#br0" timeOffset="686.22">2911 159 24575,'0'4'0,"0"4"0,-7 8 0,-9 1 0,-9 8 0,-17 7 0,-20 8 0,-29 18 0,-10 3 0,-2 1 0,0 1 0,9-11 0,22-14-8191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45:37.125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  <inkml:brushProperty name="ignorePressure" value="1"/>
    </inkml:brush>
  </inkml:definitions>
  <inkml:trace contextRef="#ctx0" brushRef="#br0">1 24,'92'-16,"382"8,-274 11,2715-3,-2871 4,-26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45:43.657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  <inkml:brushProperty name="ignorePressure" value="1"/>
    </inkml:brush>
  </inkml:definitions>
  <inkml:trace contextRef="#ctx0" brushRef="#br0">0 8,'7'0,"13"0,10 0,20 0,9 0,8 0,10 0,6 0,9 0,0 0,-13 0,-12-3,-18-2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45:44.814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  <inkml:brushProperty name="ignorePressure" value="1"/>
    </inkml:brush>
  </inkml:definitions>
  <inkml:trace contextRef="#ctx0" brushRef="#br0">1 350,'132'-66,"4"7,2 5,201-50,-323 99,1-1,-1 0,26-15,-8 4,-9 6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46:07.861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33,'222'-15,"1063"7,-732 11,-252-1,322-4,-517-6,-69 4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46:13.051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75,'7'-4,"0"0,0 0,1 1,0-1,-1 2,1-1,0 1,0 1,0-1,10 0,-1 0,22-3,73 0,-72 4,69-8,-26 2,-59 6,-1-1,27-5,-32 3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46:14.474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78,'33'-2,"1"-1,-1-3,42-11,54-8,209 4,-296 18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46:15.913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32,'3'0,"5"0,5 0,3-4,6 0,2-4,2 0,-5 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46:16.770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82,'3'0,"9"0,5-3,3-2,2-3,1 0,3 1,1 2,-5-2,-2 1,-1-3,0-3,-4 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46:23.47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86,'263'1,"831"-17,-1092 15,64-1,0-3,129-28,-154 24,0 1,0 2,49-1,128 9,-87 1,257-5,264 5,-226 18,1-2,229 35,-397-46,-219-9,-14 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46:26.95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84,'38'-25,"-18"19,1 2,0 0,-1 1,1 1,0 1,30 3,11-2,264-18,40-1,887 15,-690 6,-542-2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44:49.38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1,'2085'0,"-1736"10,5 1,205 0,-218-1,-61-1,139 1,-177 1,-27-1,-87-8,227-5,-344 2,0 0,0-1,-1 0,1-1,19-7,-16 3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2:47:27.69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1856 204 24575,'-7'0'0,"-9"0"0,-12 0 0,-19 0 0,-33 0 0,-57 0 0,-17 0 0,-16 0 0,-21 0 0,-19 0 0,-37 0 0,14 0 0,39 0 0,53 0-8191</inkml:trace>
  <inkml:trace contextRef="#ctx0" brushRef="#br0" timeOffset="1297.58">1531 0 24575,'32'1'0,"0"2"0,0 1 0,0 1 0,51 15 0,114 53 0,-94-32 0,-96-38 0,2 0 0,-1 0 0,1 1 0,-1 0 0,11 8 0,-18-12 0,0 1 0,0-1 0,0 1 0,0 0 0,0-1 0,0 1 0,-1 0 0,1 0 0,0 0 0,0 0 0,-1 0 0,1-1 0,-1 1 0,1 0 0,-1 0 0,1 1 0,-1-1 0,0 0 0,1 0 0,-1 0 0,0 0 0,0 0 0,0 0 0,0 0 0,0 0 0,0 0 0,0 1 0,0-1 0,0 0 0,-1 0 0,1 0 0,0 0 0,-1 0 0,1 0 0,-1 0 0,1 0 0,-1 0 0,1 0 0,-1 0 0,0 0 0,0-1 0,1 1 0,-1 0 0,0 0 0,-1 0 0,-54 56-273,-3-4 0,-1-1 0,-4-4 0,-77 46 0,119-81-6553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55:52.97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0,'4'3,"0"-1,-1-1,1 1,0 0,0-1,0 0,1 0,-1 0,0 0,0-1,0 0,9 0,6 2,600 22,-493-23,2347 0,-1185-3,-1239 9,-24 2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2:57:58.64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 1 24575,'3'0'0,"5"0"0,8 0 0,5 0 0,-2 0-8191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2:57:59.83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 0 24575,'3'0'0,"5"0"0,5 0 0,3 0 0,2 0 0,6 0 0,1 0 0,1 0 0,-1 0 0,-2 0 0,0 0 0,-2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2:58:01.020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 22 24575,'7'0'0,"5"-4"0,9 0 0,6-1 0,3 2 0,3 0 0,0 1 0,-3 2 0,0-1 0,0 1 0,-3 0 0,-3 1 0,-1-1 0,2 0 0,-3 0-8191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2:58:02.081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37 24575,'1'-1'0,"-1"0"0,1 0 0,-1 0 0,1 1 0,0-1 0,-1 0 0,1 0 0,0 0 0,-1 1 0,1-1 0,0 1 0,0-1 0,0 0 0,0 1 0,0-1 0,0 1 0,-1 0 0,1-1 0,0 1 0,0 0 0,0 0 0,0-1 0,0 1 0,2 0 0,29-5 0,-30 5 0,130-3 67,-97 4-425,1-2 0,-1-1 0,39-7 0,-57 5-6468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58:15.45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426 3,'-124'-2,"-136"4,238 1,3 2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58:17.14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84,'12'-1,"0"-1,0 0,0 0,21-8,20-4,-17 10,59 2,-55 2,42-5,-8-15,-58 15,-1 1,1 0,28-3,-27 6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58:18.28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1,'489'0,"-471"0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58:19.34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0,'733'0,"-722"1,0-1,-1 1,1 1,-1 0,12 3,14 9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2:45:00.818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1147 733 24575,'3'-1'0,"0"0"0,0 0 0,0 0 0,-1 0 0,1-1 0,-1 1 0,1-1 0,-1 1 0,1-1 0,-1 0 0,0 0 0,0 0 0,0 0 0,0-1 0,0 1 0,1-4 0,28-41 0,-24 32 0,0 0 0,-1 0 0,-1-1 0,0 0 0,-1 0 0,2-25 0,4-100 0,-9 119 0,-2 0 0,0 0 0,-1 0 0,-1 0 0,-1 1 0,-11-32 0,12 42 0,-1 1 0,-1 1 0,0-1 0,0 1 0,-1 0 0,0 0 0,0 0 0,-1 1 0,-1 0 0,1 0 0,-1 1 0,0 0 0,-1 0 0,0 1 0,-12-7 0,3 4 0,0 1 0,0 1 0,-1 0 0,0 2 0,0 0 0,-30-3 0,-3 4 0,-60 2 0,67 3 0,31-2 0,1 2 0,-1 0 0,1 0 0,-1 1 0,-24 8 0,33-8 0,-1 1 0,0-1 0,1 1 0,-1 1 0,1-1 0,0 1 0,0 0 0,0 0 0,1 0 0,0 1 0,-1-1 0,1 1 0,1 0 0,-1 0 0,-2 7 0,-5 9 0,2 1 0,0 0 0,1 1 0,2 0 0,0 0 0,2 1 0,-4 38 0,8 176 0,3-117 0,-3-110 0,1 0 0,0 1 0,1-1 0,0 0 0,1 0 0,0 0 0,1 0 0,0-1 0,1 1 0,0-1 0,0 0 0,1-1 0,1 1 0,0-1 0,0 0 0,0-1 0,1 0 0,1 0 0,-1-1 0,1 1 0,0-2 0,1 0 0,-1 0 0,1 0 0,1-1 0,-1-1 0,1 0 0,0 0 0,-1-1 0,20 3 0,-16-4 0,1-1 0,-1 0 0,1 0 0,-1-2 0,1 0 0,-1 0 0,0-2 0,0 0 0,1 0 0,-2-1 0,1-1 0,0 0 0,-1-1 0,0 0 0,-1-1 0,1-1 0,-1 0 0,-1-1 0,1 0 0,9-10 0,-2 1-124,0-1 0,-1 0 0,-2-2 0,0 0 0,-1 0 0,-1-1-1,-1-1 1,-1-1 0,-1 1 0,12-37 0,-19 37-6702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58:20.36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1,'3'0,"6"0,6 0,13 0,7 0,9 0,7 0,-1 0,-3 0,-6 0,1 0,-4 0,-4 0,-8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58:22.19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531 26,'-1'-1,"1"0,-1 0,1 0,-1 0,0 0,1 0,-1 0,0 0,0 0,0 0,0 0,0 1,0-1,0 0,0 1,0-1,0 1,0-1,0 1,0 0,0-1,0 1,-1 0,1 0,0 0,0 0,-2 0,-41-3,37 2,6 1,-104-4,0 3,-105 14,180-8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58:23.66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70,'143'-11,"-8"0,56 2,34-1,-211 9,1 0,-1 0,0-1,0-1,0-1,18-6,-19 4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58:24.86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17,'579'0,"-573"0,0 0,0-1,0 1,-1-1,1-1,7-1,7-6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58:29.609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0,'11'0,"6"0,4 0,2 0,1 0,-1 0,-1 0,0 0,0 0,-2 0,-3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58:31.500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0,'4'0,"4"0,5 0,3 0,2 0,2 0,1 0,0 0,1 0,2 0,2 0,-4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58:32.799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21,'4'0,"4"0,4 0,4 0,3 0,1-4,1 0,0 0,0 0,0 2,0 0,-3 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58:33.879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0,'3'0,"5"0,5 0,3 0,2 0,2 0,-2 4,-2 0,1 1,1-2,0 0,1-2,-2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2:58:36.380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13 2823 24575,'-4'0'0,"0"-3"0,-1-12 0,19-62 0,10-32 0,11-35 0,14-32 0,6-13 0,20-71 0,5-16 0,6-17 0,2-2 0,-3 9 0,-13 38 0,-18 56 0,-19 58 0,-12 51 0,-9 40-8191</inkml:trace>
  <inkml:trace contextRef="#ctx0" brushRef="#br0" timeOffset="1340.82">929 2782 24575,'-4'-13'0,"-4"-23"0,-4-29 0,-8-55 0,1-18 0,2-9 0,2-12 0,-1-9 0,-4-28 0,1 2 0,-3-4 0,-2-11 0,4 1 0,2-18 0,3 20 0,5 42 0,4 48-8191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2:58:38.62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901 429 24575,'0'0'0,"0"0"0,0 1 0,0-1 0,0 0 0,0 0 0,0 0 0,0 0 0,0 0 0,0 0 0,0 0 0,-1 0 0,1 0 0,0 1 0,0-1 0,0 0 0,0 0 0,0 0 0,0 0 0,0 0 0,0 0 0,0 0 0,0 0 0,-1 0 0,1 0 0,0 0 0,0 0 0,0 0 0,0 0 0,0 0 0,0 0 0,0 0 0,0 0 0,-1 0 0,1 0 0,0 0 0,0 0 0,0 0 0,0 0 0,0 0 0,0 0 0,0 0 0,-1 0 0,1 0 0,0 0 0,0 0 0,0 0 0,0 0 0,0 0 0,0 0 0,-10 20 0,-9 32 0,9-6 0,1 1 0,3 0 0,2 0 0,2 86 0,2-131 0,0 0 0,0 0 0,0 0 0,0 0 0,1-1 0,-1 1 0,0 0 0,1 0 0,0 0 0,-1 0 0,1-1 0,0 1 0,0 0 0,0-1 0,0 1 0,0 0 0,0-1 0,0 1 0,0-1 0,1 0 0,-1 1 0,1-1 0,-1 0 0,1 0 0,-1 0 0,1 0 0,0 0 0,-1 0 0,1-1 0,0 1 0,0 0 0,0-1 0,-1 0 0,1 1 0,4-1 0,-2 0 0,0 0 0,0-1 0,0 1 0,-1-1 0,1 0 0,0 0 0,0-1 0,0 1 0,-1-1 0,1 0 0,-1 0 0,1 0 0,-1 0 0,0 0 0,0-1 0,4-3 0,4-7 0,-1-1 0,0 0 0,-1 0 0,-1-1 0,0 0 0,6-17 0,31-100 0,-36 95 0,-1 1 0,-2-1 0,3-54 0,-8 77 0,-1-1 0,-1 0 0,0 0 0,-1 1 0,0-1 0,-1 0 0,-1 1 0,0 0 0,-1 0 0,0 0 0,-12-19 0,16 30 0,-1 1 0,0-1 0,0 1 0,0 0 0,0-1 0,0 1 0,0 0 0,-1 0 0,1 1 0,0-1 0,-1 0 0,0 1 0,1-1 0,-1 1 0,0 0 0,0 0 0,0 0 0,0 0 0,1 1 0,-1-1 0,0 1 0,0 0 0,0 0 0,-1 0 0,1 0 0,0 0 0,0 0 0,1 1 0,-1 0 0,0 0 0,0-1 0,0 2 0,0-1 0,0 0 0,1 0 0,-1 1 0,-2 2 0,-12 7 0,2 0 0,-1 1 0,2 1 0,-21 22 0,31-30 0,-28 29-124,2 1 0,1 1 0,2 2 0,1 1 0,2 1 0,2 1-1,2 1 1,2 0 0,1 2 0,-17 74 0,16-18-6702</inkml:trace>
  <inkml:trace contextRef="#ctx0" brushRef="#br0" timeOffset="2643.93">290 225 24575,'-29'-22'0,"27"20"0,-1-1 0,0 1 0,0-1 0,1 1 0,-1 0 0,-1 0 0,1 0 0,0 1 0,-6-3 0,7 4 0,0 0 0,0 0 0,0 0 0,0 0 0,0 0 0,0 1 0,0-1 0,0 1 0,0 0 0,0-1 0,0 1 0,0 0 0,0 0 0,1 0 0,-1 0 0,0 1 0,1-1 0,-1 0 0,1 1 0,-1-1 0,1 1 0,0-1 0,-2 3 0,-17 21 0,1 0 0,1 1 0,2 1 0,1 0 0,1 2 0,1-1 0,1 2 0,-9 38 0,10-25 0,3 1 0,1 0 0,3 0 0,1 0 0,5 63 0,-2-103 0,0-1 0,0 0 0,1 0 0,0 0 0,0 0 0,0 0 0,0-1 0,0 1 0,0 0 0,1 0 0,-1-1 0,1 1 0,0 0 0,0-1 0,0 0 0,0 1 0,0-1 0,0 0 0,1 0 0,-1 0 0,1-1 0,-1 1 0,1-1 0,0 1 0,-1-1 0,1 0 0,0 0 0,0 0 0,0 0 0,0-1 0,5 1 0,10 2 0,1-2 0,-1 0 0,1-2 0,23-2 0,-1 0 0,-17 0 0,0-1 0,0-1 0,-1-1 0,1-1 0,-1-1 0,-1-1 0,1 0 0,-2-2 0,1-1 0,-2-1 0,25-19 0,-34 22 0,-1 0 0,0 0 0,-1-1 0,0 0 0,0-1 0,-1 0 0,-1 0 0,0-1 0,-1 0 0,0 0 0,-1-1 0,-1 1 0,5-22 0,1-14 0,-3-1 0,3-72 0,-10 112 0,1 0 0,-1 1 0,-1-1 0,0 1 0,0-1 0,-1 1 0,-6-18 0,7 23 0,-1-1 0,-1 1 0,1 0 0,-1 1 0,1-1 0,-1 0 0,0 1 0,-1-1 0,1 1 0,0 0 0,-1 0 0,0 0 0,0 1 0,0-1 0,0 1 0,0 0 0,0 0 0,-7-1 0,-20-9 0,0-2 0,0 0 0,1-2 0,1-2 0,1 0 0,0-2 0,-46-43 0,73 61 0,0 1 0,0-1 0,-1 1 0,1 0 0,0-1 0,-1 1 0,1 0 0,-1 0 0,1 0 0,-1 0 0,1 0 0,-1 0 0,0 1 0,1-1 0,-1 1 0,0-1 0,0 1 0,1-1 0,-1 1 0,0 0 0,0 0 0,0 0 0,1 0 0,-1 0 0,0 0 0,0 1 0,0-1 0,-2 1 0,0 2 0,0 0 0,0 0 0,1 0 0,-1 1 0,1-1 0,0 1 0,0 0 0,0 0 0,0 0 0,-2 6 0,-14 25-341,2 0 0,1 1-1,-15 52 1,11-16-6485</inkml:trace>
  <inkml:trace contextRef="#ctx0" brushRef="#br0" timeOffset="3736.57">738 470 24575,'0'10'0,"0"18"0,0 7 0,0 11 0,0 9 0,0 12 0,0 23 0,0 2 0,0-4 0,0-6 0,0-10 0,0-1 0,0-5 0,0-6 0,0-8 0,0-8 0,0-8 0,0-11-8191</inkml:trace>
  <inkml:trace contextRef="#ctx0" brushRef="#br0" timeOffset="4097.2">1308 1182 24575,'0'0'-8191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7T02:45:10.07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376 0 24575,'-16'10'0,"1"0"0,0 1 0,-25 24 0,17-15 0,-5 5 0,-11 7 0,2 2 0,-41 48 0,69-71 0,-1 1 0,2 1 0,0-1 0,1 1 0,0 0 0,1 1 0,0 0 0,1 0 0,1 0 0,0 1 0,1-1 0,-2 18 0,3 0 0,2-1 0,1 1 0,1-1 0,11 51 0,-9-64 0,1 0 0,0 0 0,2-1 0,0 0 0,1 0 0,0 0 0,2-1 0,0-1 0,14 19 0,-18-29 0,-1-1 0,1 1 0,0-1 0,0 0 0,1 0 0,-1-1 0,1 0 0,0 0 0,0 0 0,0-1 0,0 0 0,0-1 0,13 2 0,13 1 0,54-2 0,-78-2 0,193-1-1365,-185 1-5461</inkml:trace>
  <inkml:trace contextRef="#ctx0" brushRef="#br0" timeOffset="1036.17">335 672 24575,'13'-1'0,"0"1"0,1 1 0,-1 0 0,0 0 0,-1 2 0,1-1 0,0 2 0,-1 0 0,22 9 0,-25-9 0,0 1 0,1 0 0,-2 1 0,1-1 0,0 2 0,-1-1 0,-1 1 0,13 14 0,-16-15 0,0 0 0,-1 0 0,1 1 0,-1-1 0,-1 1 0,1 0 0,-1 0 0,-1 0 0,1 0 0,-1 0 0,0 0 0,-1 1 0,0 9 0,0 7 0,0 1 0,-6 30 0,4-46 0,0 0 0,-1 0 0,0-1 0,0 1 0,-1-1 0,0 0 0,0 0 0,-1 0 0,-7 9 0,-27 31-1365,22-28-5461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0:22:45.36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29,'4'0,"11"-4,6-4,4-1,-3 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0:22:46.37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0,'4'0,"4"0,4 0,1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0:22:47.40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1,'3'0,"5"0,5 0,3 0,2 0,6 0,5 0,1 0,-4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0:22:48.51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0,'3'0,"9"4,8 4,5 1,2-1,-1-2,-1 1,-2 0,0-1,-5-3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0:22:49.99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21,'0'-3,"3"-2,5 1,8 0,5 2,2 0,0 1,1 1,-2 0,0 0,0 0,-1 1,-1-1,-3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0:22:50.99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0,'3'0,"8"0,10 0,4 0,1 0,4 0,3 0,-1 0,-1 0,-4 0,-2 0,-2 0,2 4,0 0,-1 0,-4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0:26:07.71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9 0,'-4'0,"0"0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0:26:08.75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1,'4'0,"4"0,1 0</inkml:trace>
  <inkml:trace contextRef="#ctx0" brushRef="#br0" timeOffset="1106.16">183 225,'-3'-7,"-5"-3,-1 2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0:26:10.72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9,'0'-4,"0"-1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0:26:11.76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45:19.14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42,'980'-16,"-691"9,-42-1,117-2,2265 10,-2606 0</inkml:trace>
  <inkml:trace contextRef="#ctx0" brushRef="#br0" timeOffset="720.64">4763 1,'-171'10,"16"0,-75 11,209-21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0:26:12.53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62 122</inkml:trace>
  <inkml:trace contextRef="#ctx0" brushRef="#br0" timeOffset="501.86">0 0,'0'0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0:26:14.98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0,'0'0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0:28:17.24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41 229 24575,'53'0'0,"0"1"0,0-2 0,76-12 0,1-8-1365,-108 17-5461</inkml:trace>
  <inkml:trace contextRef="#ctx0" brushRef="#br0" timeOffset="1196.2">0 392 24575,'4'0'0,"4"0"0,4 0 0,4 0 0,2 0 0,6 0 0,8 0 0,3 0 0,2 0 0,2 0 0,4 0 0,-1 0 0,-4 0 0,-3 0 0,-6 0-8191</inkml:trace>
  <inkml:trace contextRef="#ctx0" brushRef="#br0" timeOffset="2553.34">1119 5 24575,'-3'-4'0,"-2"3"0,-3 2 0,0 6 0,-6 14 0,-7 23 0,0 12 0,0 6 0,0-1 0,3-3 0,2-1 0,4-7 0,-1-9 0,0-7 0,-2-7 0,1 0 0,0 1 0,3-3-8191</inkml:trace>
  <inkml:trace contextRef="#ctx0" brushRef="#br0" timeOffset="4173.81">1201 25 24575,'-1'43'0,"3"0"0,1 0 0,2 0 0,2 0 0,16 54 0,-15-66 33,-2-1 0,-2 1 0,3 57 0,-6-53-532,2 0 0,10 49 0,-6-59-6327</inkml:trace>
  <inkml:trace contextRef="#ctx0" brushRef="#br0" timeOffset="5088.55">977 371 24575,'3'0'0,"9"0"0,8 0 0,9 0 0,5 0 0,1 0 0,-2 0 0,-3 0 0,-4 0 0,-2 0 0,-5 0-8191</inkml:trace>
  <inkml:trace contextRef="#ctx0" brushRef="#br0" timeOffset="6492.81">1201 87 24575,'0'-7'0,"-4"-3"0,-4-2 0,-1 0-8191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0:28:26.33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 24575,'43'-1'0,"-18"0"0,46 4 0,-64-2 0,1 1 0,0-1 0,-1 1 0,0 1 0,0-1 0,1 1 0,-1 0 0,-1 1 0,1 0 0,8 6 0,6 5 0,1-1 0,46 21 0,-44-23 0,0 0 0,33 24 0,-18-12 0,19 13 0,-56-36 0,0 1 0,0 0 0,0 0 0,0 0 0,0 0 0,0 1 0,0-1 0,-1 1 0,0-1 0,1 1 0,-1-1 0,0 1 0,0 0 0,0-1 0,0 1 0,-1 0 0,1 0 0,0 5 0,-2-6 0,1-1 0,0 1 0,-1-1 0,1 1 0,-1-1 0,1 0 0,-1 1 0,0-1 0,1 0 0,-1 1 0,0-1 0,0 0 0,0 0 0,0 0 0,0 0 0,0 0 0,0 0 0,0 0 0,0 0 0,-1 0 0,1-1 0,0 1 0,-1 0 0,1-1 0,0 1 0,-1-1 0,-1 1 0,-48 8 0,28-6 0,-122 33 0,130-30 0,0 0 0,0 0 0,1 2 0,0 0 0,-21 15 0,-30 17 0,37-26-98,9-6-219,0 2 1,1 0-1,-25 19 0,29-16-6509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0:28:27.42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66 24575,'4'95'0,"23"131"0,-12-129 0,2 116 0,-14-155 0,1-54 0,-1-19 0,1-25 0,0-85-1365,-3 61-5461</inkml:trace>
  <inkml:trace contextRef="#ctx0" brushRef="#br0" timeOffset="1932.18">41 107 24575,'1'-2'0,"-1"0"0,1 0 0,0 1 0,0-1 0,0 0 0,0 1 0,0-1 0,0 0 0,0 1 0,0-1 0,1 1 0,-1 0 0,0-1 0,1 1 0,-1 0 0,1 0 0,0 0 0,2-1 0,31-17 0,-3 6 0,0 1 0,48-12 0,-68 21 0,-1 0 0,1 2 0,-1-1 0,1 1 0,0 1 0,0 0 0,-1 1 0,1 0 0,0 1 0,21 6 0,-30-7 0,-1 0 0,1 0 0,-1 1 0,1 0 0,-1-1 0,0 1 0,0 0 0,1 0 0,-1 0 0,-1 0 0,1 0 0,0 1 0,0-1 0,-1 0 0,1 1 0,-1 0 0,0-1 0,0 1 0,0 0 0,0-1 0,0 1 0,-1 0 0,1 0 0,-1 0 0,0 0 0,0-1 0,0 1 0,0 0 0,0 0 0,0 0 0,-1 0 0,0 0 0,-1 4 0,-1 5 0,-1 0 0,0 0 0,-1-1 0,0 1 0,-1-1 0,-11 16 0,11-18 0,-16 22 0,-29 32 0,44-55 0,-1 0 0,0 0 0,-1-1 0,1 0 0,-2-1 0,1 0 0,0 0 0,-19 7 0,-105 44 0,129-57 0,8-5 0,17-17 0,36-25 0,-44 38 0,1 1 0,0 1 0,0 0 0,0 1 0,1 0 0,0 1 0,0 1 0,1 0 0,-1 1 0,1 1 0,0 1 0,0 0 0,25 2 0,-40-1 0,1 0 0,0 1 0,0-1 0,0 1 0,0 0 0,-1-1 0,1 1 0,0 0 0,-1 0 0,1 0 0,-1 0 0,1 0 0,-1 0 0,1 1 0,-1-1 0,0 0 0,0 1 0,1-1 0,-1 1 0,0-1 0,1 4 0,0 0 0,-1-1 0,1 1 0,-1 0 0,0-1 0,0 1 0,-1 0 0,0 0 0,0 7 0,-1 2 0,-1 1 0,0-1 0,-1 1 0,-9 26 0,4-23 0,0 0 0,0-1 0,-2 0 0,0 0 0,-1-1 0,-21 24 0,25-33 0,0 0 0,0 0 0,-1 0 0,0-1 0,0 0 0,-1-1 0,0 0 0,0 0 0,0-1 0,0 0 0,-1-1 0,0 0 0,1 0 0,-17 2 0,-29 5-1365,28-2-5461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0:28:35.82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355 0 24575,'-3'1'0,"-1"-1"0,0 1 0,0 0 0,1 0 0,-1 1 0,1-1 0,-1 1 0,1-1 0,-1 1 0,1 0 0,-6 5 0,-34 31 0,34-29 0,-41 37 0,4-3 0,-45 52 0,78-79 0,5-8 0,0 1 0,1 0 0,0 0 0,1 1 0,-8 15 0,13-23 0,1 0 0,-1 0 0,0 0 0,1 0 0,-1 0 0,1 0 0,0 0 0,0 1 0,-1-1 0,1 0 0,1 0 0,-1 0 0,0 1 0,1-1 0,-1 0 0,1 0 0,-1 0 0,1 0 0,0 0 0,0 0 0,0 0 0,0 0 0,0 0 0,1 0 0,-1-1 0,0 1 0,1 0 0,0-1 0,-1 1 0,1-1 0,0 0 0,-1 1 0,1-1 0,3 1 0,43 26 32,63 24 0,-73-36-318,-2 1 0,0 2 1,-1 2-1,39 29 0</inkml:trace>
  <inkml:trace contextRef="#ctx0" brushRef="#br0" timeOffset="1356.3">925 183 24575,'-3'0'0,"-12"-10"0,-7-4 0,-2 1 0,-2 3 0,1 2 0,1 3 0,1 3 0,-2 1 0,-1 1 0,1 0 0,-2 4 0,-1 1 0,2 0 0,2 3 0,-3-1 0,4-1-8191</inkml:trace>
  <inkml:trace contextRef="#ctx0" brushRef="#br0" timeOffset="2276.42">559 366 24575,'4'0'0,"4"0"0,4 0 0,4 0 0,3 0 0,1 0 0,1 0 0,0 0 0,0 0 0,0 0 0,0 0 0,3 0 0,1 0 0,0 0 0,3 0 0,-1 0 0,-1 0 0,-4 0-8191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0:28:39.915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492 74 24575,'-12'-1'0,"0"-1"0,0 0 0,0 0 0,1-1 0,-1-1 0,1 0 0,-1 0 0,-18-12 0,-33-11 0,59 25 0,1 1 0,-1 0 0,0 0 0,1 0 0,-1 0 0,0 1 0,0-1 0,0 1 0,1 0 0,-1 0 0,0 0 0,0 1 0,0-1 0,1 1 0,-1 0 0,0 0 0,1 0 0,-5 2 0,4 1 0,-1-1 0,1 1 0,0 0 0,0 0 0,1 0 0,-1 0 0,1 1 0,0-1 0,0 1 0,0 0 0,-3 9 0,-20 39 0,-63 94 0,80-134 0,1 0 0,0 1 0,1 0 0,0 1 0,1 0 0,1 0 0,0 0 0,1 0 0,1 1 0,0 0 0,1 0 0,1-1 0,1 1 0,2 28 0,-2-41 0,1 0 0,-1 0 0,1 0 0,0 0 0,1 0 0,-1 0 0,0 0 0,1 0 0,-1-1 0,1 1 0,0 0 0,0-1 0,0 1 0,1-1 0,-1 0 0,0 0 0,1 0 0,-1 0 0,1 0 0,0 0 0,0-1 0,5 3 0,7 2 0,0-2 0,0 1 0,25 3 0,4 1 0,-22-4 0,1 0 0,0-2 0,0-1 0,0 0 0,0-2 0,35-3 0,-6-4 0,90-23 0,-89 6 44,-30 12-1453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0:29:10.1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434 1 24575,'-4'1'0,"0"1"0,1-1 0,-1 1 0,1 0 0,0 0 0,0 1 0,-1-1 0,1 0 0,1 1 0,-1 0 0,0 0 0,1 0 0,-4 6 0,-11 8 0,-30 27 0,2 3 0,1 1 0,3 2 0,2 2 0,2 2 0,-35 68 0,64-102 0,0-1 0,2 1 0,0 0 0,1 1 0,1 0 0,1-1 0,0 1 0,2 0 0,1 1 0,0-1 0,2 0 0,0 0 0,1-1 0,1 1 0,12 34 0,-7-37 0,0 0 0,2 0 0,0-1 0,1 0 0,0-1 0,17 16 0,-1 1 0,-5-4-227,1-1-1,1-1 1,1-1-1,1-1 1,57 38-1,-62-52-6598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0:29:14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181 16 24575,'0'-1'0,"1"0"0,-1 0 0,1 0 0,-1 0 0,1 0 0,0 0 0,-1 1 0,1-1 0,0 0 0,0 0 0,0 1 0,0-1 0,-1 0 0,1 1 0,0-1 0,0 1 0,0-1 0,0 1 0,0 0 0,0-1 0,1 1 0,-1 0 0,0 0 0,0 0 0,0 0 0,0 0 0,0 0 0,0 0 0,0 0 0,2 1 0,35 2 0,-32 0 0,0 0 0,0 0 0,0 0 0,0 1 0,0 0 0,-1 0 0,0 0 0,0 1 0,0 0 0,0 0 0,-1 0 0,1 0 0,-1 1 0,-1 0 0,1 0 0,-1 0 0,0 0 0,3 10 0,6 16 0,-2 1 0,9 48 0,-14-53 0,29 88 0,-23-83 0,-2 0 0,0 1 0,6 64 0,-15 227 0,-2-316 0,0-1 0,-1 0 0,1 0 0,-1 0 0,-1 0 0,0-1 0,0 1 0,0-1 0,-1 0 0,0 0 0,-10 10 0,-3 3 0,-1-1 0,-29 22 0,-129 79 131,49-36-1627,107-69-5330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0:29:23.886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0 24575,'10'273'0,"-6"-228"0,2-1 0,3 0 0,1 0 0,16 43 0,-24-83 0,0 0 0,0-1 0,0 1 0,0 0 0,1-1 0,0 0 0,-1 1 0,1-1 0,0 0 0,0-1 0,1 1 0,-1 0 0,1-1 0,-1 0 0,1 0 0,0 0 0,0 0 0,0-1 0,0 1 0,0-1 0,0 0 0,0 0 0,7 0 0,12 1 0,-1-1 0,1-1 0,33-4 0,0 0 0,903 3 0,-858 9 0,-1 4 0,155 40 0,-159-29 0,1-4 0,176 11 0,-107-17 0,-100-6 0,-50-5 0,-1 1 0,-1 1 0,19 6 0,-19-5 0,1-1 0,-1 0 0,21 2 0,-27-5 0,7 1 0,-1-1 0,1-1 0,0 0 0,20-3 0,-30 2 0,-1 0 0,1 0 0,-1-1 0,0 1 0,0-1 0,1 0 0,-1 0 0,-1-1 0,1 1 0,0-1 0,-1 0 0,1 0 0,-1 0 0,0 0 0,0-1 0,0 1 0,0-1 0,3-6 0,15-32 0,-1-2 0,-3 0 0,-2-1 0,11-48 0,9-31 0,36-140-1365,-65 242-5461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45:23.61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1,'2469'0,"-2443"0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0:29:25.212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0 290 24575,'35'-32'0,"-24"23"0,0-1 0,0 0 0,-1 0 0,-1-1 0,0-1 0,0 0 0,-1 0 0,13-25 0,-12 9 0,-1-1 0,6-46 0,-16 783-1365</inkml:trace>
  <inkml:trace contextRef="#ctx0" brushRef="#br0" timeOffset="1594.58">549 26 24575,'0'32'0,"-1"-10"0,1 1 0,1 0 0,1-1 0,6 31 0,-7-49 0,0 1 0,0-1 0,0 0 0,1 1 0,0-1 0,0 0 0,0 0 0,0 0 0,1 0 0,-1-1 0,1 1 0,0 0 0,0-1 0,1 0 0,-1 0 0,1 0 0,-1 0 0,1-1 0,0 1 0,0-1 0,0 0 0,0 0 0,0-1 0,1 1 0,-1-1 0,0 0 0,8 1 0,-10-1 0,0-2 0,0 1 0,0 0 0,0 0 0,-1-1 0,1 1 0,0-1 0,0 1 0,-1-1 0,1 0 0,0 1 0,-1-1 0,1 0 0,0 0 0,-1 0 0,1-1 0,-1 1 0,0 0 0,1 0 0,-1-1 0,0 1 0,0-1 0,0 1 0,0-1 0,0 0 0,0 1 0,-1-1 0,1 0 0,0 1 0,-1-1 0,1 0 0,-1 0 0,0 0 0,0 0 0,1 1 0,-2-3 0,3-13 0,-1 1 0,0 0 0,-3-20 0,1 20 0,1 4 17,0 1 0,-1 0 1,0 0-1,-1 0 0,0 0 0,-4-12 0,4 20-79,1 0 0,-1 0 0,0 0 0,0 0 1,0 0-1,0 0 0,-1 1 0,1-1 0,-1 1 0,1 0 0,-1 0 0,0 0 1,0 0-1,0 0 0,0 0 0,0 1 0,-1 0 0,1-1 0,0 1 0,-1 0 1,1 1-1,0-1 0,-5 0 0,-22-2-6764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0:29:33.35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1527 24575,'175'11'0,"3"-1"0,-127-10 0,8 1 0,1-3 0,75-11 0,-115 9 0,0-1 0,-1 0 0,0-1 0,0-1 0,-1-1 0,0-1 0,0 0 0,-1-1 0,-1-1 0,29-24 0,173-164 0,-180 158 0,-2-3 0,51-80 0,-30 41 0,115-148 0,-148 202-1365,-4 2-5461</inkml:trace>
  <inkml:trace contextRef="#ctx0" brushRef="#br0" timeOffset="1436.04">937 469 24575,'1293'0'0,"-1271"-1"0,0 0 0,-1-1 0,1-1 0,0-2 0,-1 0 0,0-1 0,0-1 0,-1-1 0,0 0 0,0-2 0,-1 0 0,0-2 0,-1 0 0,0-1 0,28-26 0,141-122 0,-82 76 0,-60 51 0,-7 8-1365,-22 16-5461</inkml:trace>
  <inkml:trace contextRef="#ctx0" brushRef="#br0" timeOffset="2642.11">692 0 24575,'2'1'0,"1"-1"0,-1 1 0,0 0 0,0-1 0,0 1 0,0 0 0,0 0 0,0 1 0,0-1 0,0 0 0,0 1 0,0-1 0,0 1 0,-1-1 0,1 1 0,1 2 0,26 36 0,-22-29 0,12 17 0,23 31 0,-3 1 0,-3 1 0,33 78 0,-36-68-1365,-25-53-5461</inkml:trace>
  <inkml:trace contextRef="#ctx0" brushRef="#br0" timeOffset="4451.99">916 998 24575,'14'-2'0,"-1"-1"0,1 0 0,0-1 0,-1 0 0,0-1 0,0-1 0,-1 0 0,1-1 0,14-10 0,16-7 0,4-3 0,80-62 0,-35 22 0,-90 65 0,1 0 0,0 0 0,-1 0 0,1 1 0,0-1 0,0 1 0,0-1 0,1 1 0,-1 0 0,0 0 0,0 0 0,1 1 0,-1-1 0,0 1 0,1 0 0,-1 0 0,0 0 0,1 0 0,-1 1 0,0-1 0,1 1 0,-1 0 0,4 1 0,-4 0 0,0 0 0,-1 1 0,1-1 0,0 1 0,-1 0 0,1 0 0,-1 0 0,0 0 0,0 0 0,0 0 0,0 0 0,-1 1 0,1-1 0,-1 1 0,0-1 0,0 1 0,0 0 0,-1-1 0,1 1 0,-1 4 0,4 53 0,-6 89 0,-1-41 0,-5-8-1365,4-76-5461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0:32:30.25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158 287 24575,'0'-4'0,"11"0"0,23-1 0,48 2 0,14 0 0,21 2 0,29 0 0,25 1 0,55 0 0,3 0 0,5 0 0,-7 0 0,-17 0 0,-35 1 0,-46-1-8191</inkml:trace>
  <inkml:trace contextRef="#ctx0" brushRef="#br0" timeOffset="1153.71">586 43 24575,'-2'-4'0,"-1"1"0,1 0 0,-1 0 0,0 0 0,0 1 0,0-1 0,0 0 0,0 1 0,-1 0 0,1 0 0,-1 0 0,1 0 0,-1 1 0,0-1 0,1 1 0,-1 0 0,0 0 0,0 0 0,0 1 0,0-1 0,0 1 0,0 0 0,0 0 0,-6 1 0,-10 1 0,1 0 0,-1 1 0,-27 9 0,2 3 0,1 1 0,0 3 0,2 1 0,0 2 0,1 2 0,-59 46 0,98-68 0,0-1 0,0 1 0,0-1 0,0 1 0,0-1 0,1 1 0,-1 0 0,0 0 0,1 0 0,-1 0 0,1 0 0,0 1 0,0-1 0,-1 0 0,2 0 0,-1 1 0,0-1 0,0 1 0,1-1 0,-1 1 0,1-1 0,0 1 0,0-1 0,0 1 0,0-1 0,0 1 0,0-1 0,1 1 0,0-1 0,0 3 0,3 3 0,1 0 0,-1 0 0,1 0 0,1-1 0,0 0 0,0 0 0,12 10 0,191 166 0,-179-160 0,2-2 0,0 0 0,1-3 0,1 0 0,50 17 0,-72-32-195,0 1 0,0-2 0,1 0 0,-1 0 0,1-1 0,18-1 0,-10-2-6631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0:32:38.66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1 113,'3'0,"80"1,-1-3,1-4,101-20,16-28,-96 34,-80 15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0:32:40.75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83,'48'-3,"0"-2,57-13,-24 4,-42 7,-3 1,72-4,-38 1,-13 0,-41 8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0:33:25.06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1 171,'508'-23,"-394"13,124 6,-3 0,-45-17,-116 13,99-4,-131 9,0-1,72-17,-1 0,8 9,54-10,-149 16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0:44:26.088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82 24575,'4'0'0,"4"0"0,5-3 0,3-2 0,9-3 0,15 0 0,24 2 0,15 1 0,16-2 0,15-3 0,9 0 0,10 2 0,-11 2 0,-22 2 0,-27 2-8191</inkml:trace>
  <inkml:trace contextRef="#ctx0" brushRef="#br0" timeOffset="777.64">163 286 24575,'7'0'0,"16"0"0,25 0 0,39 0 0,12 0 0,9 0 0,11 0 0,13 0 0,4 0 0,-16 0 0,-30 0-8191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0:44:30.550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1 161 24575,'10'225'0,"0"14"0,-10-223-118,-1 3-194,2 0 1,0 1-1,6 33 0,-3-35-6514</inkml:trace>
  <inkml:trace contextRef="#ctx0" brushRef="#br0" timeOffset="1389.93">245 262 24575,'1'20'0,"0"0"0,10 37 0,0 11 0,7 577 0,-20-1213 0,2 565 0,0 1 0,0-1 0,0 1 0,0-1 0,0 1 0,1-1 0,-1 0 0,1 1 0,-1-1 0,1 1 0,0 0 0,0-1 0,0 1 0,0 0 0,2-3 0,-2 5 0,-1-1 0,1 1 0,-1 0 0,0 0 0,1 0 0,-1 0 0,1 0 0,-1-1 0,1 1 0,-1 0 0,1 0 0,-1 0 0,0 0 0,1 0 0,-1 0 0,1 0 0,-1 1 0,1-1 0,-1 0 0,1 0 0,-1 0 0,0 0 0,1 0 0,-1 1 0,1-1 0,-1 0 0,0 0 0,1 1 0,18 22 0,206 357 0,-204-342 0,2-1 0,51 64 0,-73-99 0,0 0 0,0-1 0,1 1 0,-1 0 0,0-1 0,1 0 0,0 1 0,-1-1 0,1 0 0,0 0 0,0 1 0,-1-1 0,1-1 0,0 1 0,0 0 0,0 0 0,0-1 0,0 1 0,4 0 0,-5-2 0,1 1 0,-1-1 0,0 0 0,0 1 0,0-1 0,0 0 0,0 0 0,0 1 0,0-1 0,0 0 0,0 0 0,0 0 0,0 0 0,0 0 0,-1-1 0,1 1 0,0 0 0,-1 0 0,1 0 0,-1-1 0,0 1 0,1-2 0,2-11 0,0-1 0,-1 1 0,-1 0 0,0-16 0,-2-422 118,-2 172-1601,3 241-5343</inkml:trace>
  <inkml:trace contextRef="#ctx0" brushRef="#br0" timeOffset="3405.92">1283 242 24575,'0'-1'0,"-1"1"0,0-1 0,1 0 0,-1 0 0,0 0 0,1 0 0,-1 0 0,0 1 0,0-1 0,0 0 0,0 1 0,0-1 0,0 0 0,0 1 0,0-1 0,0 1 0,0 0 0,0-1 0,0 1 0,0 0 0,0 0 0,0-1 0,0 1 0,-2 0 0,-34-4 0,33 4 0,-21-2 0,-70-4 0,87 6 0,0 1 0,0-1 0,0 1 0,0 0 0,0 1 0,0 0 0,1 0 0,-1 1 0,-7 3 0,12-3 0,0 0 0,-1 0 0,1 0 0,0 0 0,0 1 0,1-1 0,-1 1 0,1-1 0,-1 1 0,1 0 0,0 0 0,1 0 0,-1 0 0,1 1 0,0-1 0,-2 9 0,0 10 0,-2 47 0,3-39 0,-3 24 0,3 0 0,2 0 0,12 93 0,-12-142 0,2 0 0,-1 0 0,1 0 0,0 0 0,0 0 0,1 0 0,-1 0 0,1-1 0,1 1 0,-1-1 0,1 0 0,0 0 0,0 0 0,0-1 0,1 1 0,-1-1 0,6 4 0,-5-6 0,0 1 0,0-1 0,0 0 0,0 0 0,1-1 0,-1 0 0,0 0 0,1 0 0,-1 0 0,1-1 0,-1 0 0,1 0 0,-1-1 0,1 1 0,-1-1 0,0 0 0,1-1 0,-1 1 0,9-5 0,-10 4 0,0-1 0,1 0 0,-1 0 0,-1 0 0,1 0 0,0-1 0,-1 1 0,0-1 0,0 0 0,0 0 0,0-1 0,-1 1 0,1 0 0,-1-1 0,2-5 0,25-80 0,-25 76 0,2-9 0,12-33 0,-19 56 0,1 0 0,0 1 0,0-1 0,0 0 0,0 0 0,0 0 0,0 0 0,0 0 0,0 0 0,0 1 0,0-1 0,0 0 0,0 0 0,0 0 0,0 0 0,0 0 0,0 0 0,0 1 0,0-1 0,1 0 0,-1 0 0,0 0 0,0 0 0,0 0 0,0 0 0,0 0 0,0 1 0,0-1 0,0 0 0,0 0 0,0 0 0,1 0 0,-1 0 0,0 0 0,0 0 0,0 0 0,0 0 0,0 0 0,0 0 0,0 0 0,1 0 0,-1 0 0,0 0 0,0 0 0,0 0 0,0 0 0,0 0 0,0 0 0,1 0 0,-1 0 0,0 0 0,0 0 0,0 0 0,0 0 0,0 0 0,0 0 0,1 0 0,-1 0 0,0 0 0,0 0 0,0 0 0,0 0 0,0 0 0,0 0 0,0-1 0,5 24 0,-1 27 0,-6 234 0,2-323 0,-2 0 0,-2 0 0,-14-63 0,13 84 0,0 1 0,-1-1 0,-1 1 0,0 0 0,-1 1 0,-1 0 0,-1 0 0,0 1 0,-1 1 0,-14-16 0,24 30 0,1-1 0,-1 1 0,1 0 0,0 0 0,-1-1 0,1 1 0,0 0 0,-1-1 0,1 1 0,0 0 0,-1-1 0,1 1 0,0 0 0,0-1 0,0 1 0,-1 0 0,1-1 0,0 1 0,0-1 0,0 1 0,0-1 0,0 1 0,0 0 0,0-1 0,0 1 0,0-1 0,0 1 0,0-1 0,0 1 0,0 0 0,0-1 0,0 1 0,0-1 0,0 1 0,0-1 0,1 1 0,-1 0 0,0-1 0,0 1 0,1-1 0,22-6 0,47 9 0,-56-1 0,30-4-1365,-25-1-5461</inkml:trace>
  <inkml:trace contextRef="#ctx0" brushRef="#br0" timeOffset="4046.45">1486 303 24575,'4'0'0,"0"14"0,1 15 0,2 23 0,0 6 0,-1 8 0,-2-5 0,-1-5 0,-1 8 0,-2-3 0,4-5 0,0-9 0,-3-18 0</inkml:trace>
  <inkml:trace contextRef="#ctx0" brushRef="#br0" timeOffset="5124.42">1466 385 24575,'1'-3'0,"-1"0"0,1 0 0,0 1 0,0-1 0,1 0 0,-1 1 0,0-1 0,1 0 0,-1 1 0,1 0 0,0-1 0,0 1 0,0 0 0,0 0 0,0 0 0,1 0 0,-1 1 0,0-1 0,1 1 0,0-1 0,-1 1 0,1 0 0,0 0 0,4-1 0,8-4 0,1 1 0,29-5 0,-22 5 0,0 2 0,0 0 0,1 2 0,-1 1 0,41 4 0,-62-3 0,1 0 0,0 0 0,-1 0 0,1 1 0,-1-1 0,0 1 0,1 0 0,-1 0 0,0 0 0,0 0 0,0 0 0,0 0 0,0 0 0,-1 1 0,1-1 0,-1 1 0,0-1 0,1 1 0,-1-1 0,0 1 0,0 0 0,-1 0 0,1-1 0,-1 1 0,1 0 0,-1 0 0,0 4 0,1 10 0,0 1 0,-1-1 0,-3 19 0,2-30 0,0 1 0,0-1 0,0 0 0,-1 0 0,0 0 0,0 0 0,0 0 0,-1 0 0,0 0 0,0-1 0,0 1 0,-1-1 0,0 0 0,0 0 0,0-1 0,-1 1 0,1-1 0,-11 8 0,-1-3 0,0-1 0,-1 0 0,0-1 0,-36 10 0,15-5 0,-4 7 0,40-19 0,1 0 0,0 1 0,0-1 0,0 1 0,-1-1 0,1 1 0,0 0 0,0-1 0,0 1 0,0 0 0,0 0 0,0 0 0,0 0 0,0-1 0,0 1 0,1 1 0,-1-1 0,0 0 0,1 0 0,-1 0 0,0 0 0,1 0 0,-1 1 0,1-1 0,0 0 0,-1 0 0,1 1 0,0-1 0,0 2 0,2-1 0,0 0 0,1-1 0,-1 1 0,0-1 0,1 0 0,-1 0 0,1 0 0,-1 0 0,1 0 0,0 0 0,-1-1 0,1 1 0,0-1 0,0 0 0,-1 0 0,1 0 0,3 0 0,10 1 0,101 24 0,-73-14 0,49 6 0,-91-17 5,1 0 0,-1 0 0,0 1-1,1-2 1,-1 1 0,1 0 0,-1 0 0,1-1-1,-1 1 1,0-1 0,1 0 0,-1 0 0,0 0-1,0 0 1,1 0 0,-1 0 0,0-1-1,0 1 1,0-1 0,-1 1 0,1-1 0,0 0-1,-1 0 1,4-3 0,-2-2-217,1 0 0,-1 0 0,0-1-1,0 1 1,-1-1 0,2-10 0,2-10-6614</inkml:trace>
  <inkml:trace contextRef="#ctx0" brushRef="#br0" timeOffset="5808.77">2036 303 24575,'2'2'0,"-1"-1"0,1 1 0,-1-1 0,0 1 0,0 0 0,0 0 0,0 0 0,0 0 0,0-1 0,0 1 0,-1 0 0,1 0 0,0 0 0,-1 1 0,0-1 0,0 0 0,1 0 0,-2 4 0,3 3 0,23 79 0,-14-55 0,10 55 0,-16-51 0,9 49 0,-12-79 0,-1 0 0,2 0 0,-1-1 0,1 1 0,0-1 0,0 0 0,1 0 0,0 0 0,8 9 0,-9-12 0,0-1 0,1 1 0,-1-1 0,1 0 0,0 0 0,-1 0 0,1-1 0,0 1 0,0-1 0,0 0 0,1 0 0,-1 0 0,0-1 0,7 1 0,66-5 0,-44 1 0,-22 3-91,-1 0 0,1-1 0,-1-1 0,0 1 0,0-2 0,0 1 0,0-2 0,0 1 0,0-1 0,-1-1 0,1 0 0,-1 0 0,-1-1 0,16-11 0,-4-1-6735</inkml:trace>
  <inkml:trace contextRef="#ctx0" brushRef="#br0" timeOffset="6626.59">2097 385 24575,'3'-4'0,"6"0"0,0-4 0,2 0 0,3-3 0,2-2 0,3 1 0,7-5 0,4 1 0,0 3 0,-2 4 0,1 3 0,-1-4 0,-1-1 0,-2-1 0,1 1 0,4 2 0,-4 3-8191</inkml:trace>
  <inkml:trace contextRef="#ctx0" brushRef="#br0" timeOffset="7187.49">2198 649 24575,'-3'0'0,"-1"-3"0,3-5 0,9-1 0,6-3 0,9-2 0,-1-2 0,10-10 0,4 1 0,-2 0 0,4 2 0,0 4 0,-8 2 0,-5 4 0</inkml:trace>
  <inkml:trace contextRef="#ctx0" brushRef="#br0" timeOffset="8154.5">2972 262 24575,'3'-8'0,"-14"6"0,-15 7 0,10 2 0,1 2 0,0 0 0,1 0 0,0 2 0,1 0 0,0 0 0,0 1 0,2 1 0,-1 0 0,1 0 0,1 1 0,1 1 0,0-1 0,-11 27 0,19-40 0,1 0 0,0 1 0,-1-1 0,1 0 0,0 1 0,0-1 0,0 1 0,0-1 0,0 1 0,0-1 0,0 0 0,1 1 0,-1-1 0,0 0 0,1 1 0,-1-1 0,1 0 0,0 1 0,-1-1 0,1 0 0,0 0 0,0 0 0,0 0 0,0 1 0,0-1 0,0 0 0,0-1 0,0 1 0,0 0 0,0 0 0,0 0 0,1-1 0,-1 1 0,0-1 0,0 1 0,1-1 0,-1 1 0,1-1 0,-1 0 0,0 1 0,1-1 0,-1 0 0,1 0 0,1 0 0,11 1 0,0 0 0,0-1 0,22-3 0,-21 1 0,61-5 0,-50 3 0,0 1 0,0 2 0,1 0 0,-1 2 0,33 5 0,-54-5 0,-1 1 0,0 0 0,0 0 0,0 0 0,0 1 0,-1-1 0,1 1 0,-1 0 0,1 0 0,-1 0 0,0 0 0,0 1 0,0-1 0,-1 1 0,1 0 0,-1-1 0,0 1 0,0 0 0,0 1 0,-1-1 0,1 0 0,-1 0 0,1 9 0,3 11 0,-1 0 0,-2 0 0,0 26 0,-2-46 0,1 14 0,0-1 0,-1 1 0,0-1 0,-2 0 0,-2 17 0,3-30 0,0-1 0,0 1 0,0-1 0,0 1 0,0-1 0,-1 1 0,0-1 0,1 0 0,-1 0 0,0 0 0,-1 0 0,1 0 0,0 0 0,-1 0 0,0-1 0,0 0 0,1 1 0,-1-1 0,-1 0 0,1 0 0,0-1 0,0 1 0,-1 0 0,-5 1 0,-21 2 0,1-2 0,-1 0 0,0-2 0,-57-5 0,11 0 0,9 6 0,41-1 0,0 0 0,0-2 0,0-1 0,-35-6 0,60 7-29,0 1 0,0 0 0,0-1 0,0 1 0,0 0 0,0-1 0,0 1 0,1-1 0,-1 1 0,0-1 0,0 0 0,0 1 0,1-1 0,-1 0 0,0 0-1,1 1 1,-1-1 0,1 0 0,-1 0 0,1 0 0,-1 0 0,1 0 0,-1 0 0,1 0 0,0 0 0,0 0 0,-1 0 0,1 0 0,0 0 0,0 0 0,0 0 0,0 0 0,0 0 0,0 0 0,1 0 0,-1 0-1,0 0 1,0 0 0,1 0 0,-1 1 0,1-1 0,-1 0 0,1 0 0,-1 0 0,1 0 0,0-1 0,15-28-6797</inkml:trace>
  <inkml:trace contextRef="#ctx0" brushRef="#br0" timeOffset="9199.7">3685 303 24575,'-18'16'0,"1"1"0,1 1 0,1 0 0,-20 30 0,31-40 0,1-1 0,-1 1 0,1 0 0,0 0 0,1 0 0,0 1 0,0-1 0,1 0 0,0 1 0,0-1 0,1 1 0,0-1 0,0 1 0,1-1 0,0 0 0,3 10 0,-3-14 0,0 0 0,1 1 0,0-1 0,-1 0 0,1-1 0,1 1 0,-1 0 0,0 0 0,1-1 0,0 1 0,0-1 0,0 0 0,0 0 0,0 0 0,1-1 0,7 5 0,-5-3 0,1-1 0,-1 0 0,1-1 0,0 0 0,0 0 0,0 0 0,0-1 0,0 0 0,0-1 0,8 1 0,-8-1 0,1 0 0,-1-1 0,1 0 0,0 0 0,-1 0 0,0-1 0,1 0 0,-1 0 0,0-1 0,0 0 0,0-1 0,0 1 0,-1-1 0,1 0 0,-1-1 0,0 0 0,-1 0 0,1 0 0,-1 0 0,8-11 0,-5 1 0,0-1 0,-1 0 0,9-34 0,-14 45 0,-1 0 0,0-1 0,0 1 0,0-1 0,0 1 0,-1-1 0,0 1 0,0-1 0,0 1 0,-1 0 0,0-1 0,0 1 0,0-1 0,-1 1 0,0 0 0,-3-8 0,2 10-56,0 0-1,-1 1 1,1-1-1,-1 1 1,1 0-1,-1 0 1,0 0-1,0 1 1,0-1-1,0 1 1,0 0-1,0 0 1,0 0-1,0 1 1,0-1-1,0 1 1,0 0-1,-8 1 1,9-1-236,-28 0-6534</inkml:trace>
  <inkml:trace contextRef="#ctx0" brushRef="#br0" timeOffset="10777.07">4214 242 24575,'-74'66'0,"73"-66"0,1 1 0,-1-1 0,1 1 0,-1-1 0,1 1 0,0-1 0,-1 1 0,1-1 0,0 1 0,-1-1 0,1 1 0,0-1 0,0 1 0,0 0 0,-1-1 0,1 1 0,0-1 0,0 1 0,0 0 0,0-1 0,0 1 0,0 0 0,0-1 0,0 1 0,0-1 0,1 1 0,-1 0 0,0-1 0,1 2 0,17 9 0,40 0 0,-44-9 0,3 1 0,0 1 0,-1 0 0,0 1 0,1 1 0,-2 0 0,1 1 0,-1 1 0,0 0 0,-1 1 0,0 1 0,0 0 0,-1 1 0,0 0 0,-1 1 0,-1 1 0,14 18 0,-12-12 0,0 0 0,-2 1 0,15 34 0,-23-47 0,0 1 0,0 0 0,-1-1 0,0 1 0,0 1 0,-1-1 0,0 0 0,-1 0 0,1 0 0,-2 0 0,1 1 0,-1-1 0,-3 12 0,3-18 0,0 1 0,0-1 0,0 0 0,-1 0 0,1 0 0,-1 0 0,1 0 0,-1-1 0,0 1 0,0 0 0,0-1 0,0 1 0,0-1 0,0 0 0,0 0 0,0 1 0,-1-1 0,1-1 0,0 1 0,-1 0 0,1-1 0,0 1 0,-1-1 0,1 0 0,-3 1 0,-11 0 0,-1-1 0,-30-4 0,6 2 0,16 4 0,0 1 0,-42 11 0,44-8 0,0-1 0,-1-1 0,-34 1 0,7-5-1365,27-1-5461</inkml:trace>
  <inkml:trace contextRef="#ctx0" brushRef="#br0" timeOffset="11790.43">4152 181 24575,'4'0'0,"4"-3"0,1-6 0,2 0 0,0-2 0,1-3 0,-1-3 0,0 3 0,3-2 0,1 4 0,6-1 0,-1-1 0,3 2 0,2-1 0,-1 3 0,-1 1 0,0 4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0:44:46.53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90 1 24575,'3'0'0,"2"7"0,0 5 0,-2 8 0,0 15 0,-9 15 0,-2 9 0,-4 15 0,0 3 0,-1 1 0,-2 2 0,-2 4 0,2-8 0,4-18-8191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0:45:06.645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173 124 24575,'-3'46'0,"-2"0"0,-19 83 0,3-27 0,-2 38-455,7 1 0,1 151 0,15-265-6371</inkml:trace>
  <inkml:trace contextRef="#ctx0" brushRef="#br0" timeOffset="2340.15">120 203 24575,'0'-6'0,"2"-1"0,-1 1 0,1-1 0,0 1 0,0-1 0,1 1 0,-1 0 0,1 0 0,1 0 0,-1 1 0,1-1 0,0 1 0,1 0 0,-1 0 0,1 0 0,0 0 0,6-4 0,11-8 0,1 0 0,41-22 0,-59 36 0,-1 0 0,1 1 0,0 0 0,0-1 0,0 1 0,0 1 0,0-1 0,0 1 0,0 0 0,1 0 0,-1 1 0,0-1 0,1 1 0,-1 0 0,0 1 0,1-1 0,-1 1 0,0 0 0,0 0 0,1 1 0,8 4 0,-7-2 0,-1 1 0,0 0 0,0 0 0,0 1 0,-1-1 0,0 1 0,0 0 0,0 1 0,-1-1 0,0 1 0,0 0 0,0 0 0,-1 0 0,3 10 0,2 6 0,-1 1 0,-1-1 0,-1 1 0,3 38 0,-7-54 0,0 0 0,-1 1 0,0-1 0,-1 1 0,0-1 0,0 0 0,0 1 0,-1-1 0,-1 0 0,1 0 0,-1 0 0,0 0 0,-1-1 0,0 1 0,0-1 0,-9 11 0,8-14 0,0 0 0,0-1 0,-1 1 0,1-1 0,-1 0 0,0 0 0,0-1 0,0 0 0,0 0 0,0 0 0,0-1 0,0 0 0,-1 0 0,-7 0 0,-102-4 0,71 0 0,31 2 0,0 1 0,0 1 0,0 0 0,0 1 0,0 1 0,-18 5 0,106 3 0,38-14 0,-76 0 0,0 2 0,1 2 0,-1 1 0,38 7 0,-69-7 0,0-1 0,0 1 0,-1 0 0,1 1 0,-1-1 0,0 1 0,1 0 0,-1 0 0,0 0 0,-1 1 0,1-1 0,-1 1 0,1 0 0,-1 0 0,0 0 0,-1 0 0,1 1 0,-1-1 0,0 1 0,0 0 0,0-1 0,0 1 0,-1 0 0,0 0 0,1 10 0,2 14 0,-2 0 0,-1 0 0,-3 41 0,0-33 0,2 38 0,1-33 0,-9 76 0,7-111 0,-1-1 0,1 1 0,-1-1 0,-1 0 0,1 0 0,-1 0 0,0 0 0,-1 0 0,0-1 0,1 1 0,-2-1 0,1 0 0,0 0 0,-6 4 0,-1-1 0,1 0 0,-2 0 0,1-1 0,-1-1 0,0 0 0,-20 7 0,4-4 0,0-1 0,0-2 0,-1-1 0,0-1 0,-54 0 0,70-3 0,0-1 0,0 0 0,0 0 0,0-2 0,0 0 0,0 0 0,1-1 0,-1-1 0,1 0 0,-1-1 0,1 0 0,1 0 0,-1-2 0,-14-9 0,8 3-1365</inkml:trace>
  <inkml:trace contextRef="#ctx0" brushRef="#br0" timeOffset="3570.23">997 71 24575,'4'0'0,"7"0"0,10 0 0,6 0 0,7 0 0,3 0 0,-1 0 0,-1-5 0,-3-1 0,-7 0-8191</inkml:trace>
  <inkml:trace contextRef="#ctx0" brushRef="#br0" timeOffset="5367.03">997 97 24575,'-1'0'0,"-1"1"0,1 0 0,0 0 0,0 0 0,0-1 0,0 1 0,-1 0 0,1 0 0,1 0 0,-1 1 0,0-1 0,0 0 0,0 0 0,1 0 0,-1 1 0,0-1 0,1 0 0,-1 1 0,1-1 0,0 0 0,-1 1 0,1-1 0,0 1 0,0-1 0,0 3 0,-5 46 0,4-42 0,-4 106 0,8 118 0,-3-228 0,0 0 0,1 0 0,-1-1 0,1 1 0,0 0 0,0-1 0,0 1 0,0-1 0,0 1 0,1-1 0,4 7 0,-6-9 0,1 0 0,0 0 0,1 0 0,-1 0 0,0-1 0,0 1 0,0 0 0,0 0 0,1-1 0,-1 1 0,0-1 0,1 1 0,-1-1 0,0 1 0,1-1 0,-1 0 0,0 0 0,1 0 0,-1 0 0,1 0 0,1 0 0,6-2 0,-1-1 0,0 1 0,-1-2 0,1 1 0,-1-1 0,1 0 0,-1-1 0,10-8 0,-11 9 0,-1 0 0,1 0 0,0 1 0,1-1 0,-1 1 0,0 0 0,1 1 0,0 0 0,0 0 0,-1 0 0,1 1 0,0 0 0,0 0 0,0 1 0,1 0 0,-1 0 0,0 1 0,0-1 0,0 2 0,-1-1 0,1 1 0,0 0 0,0 0 0,-1 1 0,1 0 0,-1 0 0,0 0 0,0 1 0,0 0 0,0 0 0,-1 1 0,0 0 0,0 0 0,0 0 0,0 0 0,3 7 0,4 5 0,6 10 0,-1 1 0,-1 1 0,-2 0 0,13 37 0,-17-39 0,-2 0 0,-1 1 0,-2-1 0,0 2 0,1 52 0,-6-74 0,0-1 0,-1 1 0,0 0 0,0-1 0,0 1 0,-1-1 0,0 1 0,0-1 0,-1 0 0,0 0 0,0 0 0,0 0 0,-1 0 0,1-1 0,-1 0 0,-1 1 0,1-1 0,-1-1 0,0 1 0,0-1 0,0 0 0,-1 0 0,1 0 0,-1-1 0,0 0 0,0 0 0,0 0 0,-1-1 0,1 0 0,-11 2 0,-17 2 0,0-2 0,-53 1 0,3-1 0,-125 6-1365,179-10-5461</inkml:trace>
  <inkml:trace contextRef="#ctx0" brushRef="#br0" timeOffset="6624.19">1157 124 24575,'9'-5'0,"7"-1"0,11 0 0,4 2 0,7 0 0,0 2 0,0-3 0,1-2 0,4-3 0,-1 0 0,-4 1 0,-3 2 0,1-6 0,-5-1-8191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45:25.27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51,'7'-4,"13"-1,6 1,6 0,4 2,-1-3,8-1,4 2,-3 0,-6 2,-5 1,-6 0,-3-3,-6 0</inkml:trace>
  <inkml:trace contextRef="#ctx0" brushRef="#br0" timeOffset="730.66">876 30,'3'0,"5"0,4 0,8 0,10 0,14 0,3 0,-3 0,-6 0,-2 0,-4 0,-7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0:45:16.96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127 918 24575,'0'-7'0,"3"-6"0,13-14 0,23-20 0,26-19 0,47-27 0,11-3 0,10 0 0,8-1 0,3 2 0,3 7 0,-15 19 0,-31 17 0,-26 18 0,-25 11 0,-18 9 0</inkml:trace>
  <inkml:trace contextRef="#ctx0" brushRef="#br0" timeOffset="1916.59">86 491 24575,'1'36'0,"-2"0"0,-1 0 0,-2-1 0,-1 1 0,-2-1 0,-2 0 0,-1-1 0,-18 44 0,23-65 0,1 0 0,1 0 0,0 0 0,0 0 0,2 1 0,0-1 0,0 1 0,1-1 0,1 1 0,0-1 0,6 25 0,-7-36 0,1 0 0,0 0 0,0 0 0,0 0 0,0 0 0,0-1 0,0 1 0,1 0 0,-1 0 0,0-1 0,1 1 0,0-1 0,-1 1 0,1-1 0,0 0 0,0 0 0,-1 0 0,1 0 0,0 0 0,0 0 0,0 0 0,0-1 0,0 1 0,1-1 0,-1 1 0,0-1 0,0 0 0,0 0 0,0 0 0,0 0 0,1 0 0,2-1 0,10-1 0,0-1 0,0-1 0,26-9 0,-3 0 0,19 4 0,0 3 0,1 2 0,-1 2 0,77 9 0,-111-5-273,0 1 0,0 1 0,0 1 0,32 12 0,-27-6-6553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0:51:54.22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1 124,'248'-10,"-18"0,-143 5,97-17,-72 7,-59 8,-12 1,63-1,-87 6,-1-1,1 0,-1-1,28-10,-26 8,0 0,1 1,19-2,-20 6</inkml:trace>
  <inkml:trace contextRef="#ctx0" brushRef="#br0" timeOffset="2168.44">1140 63,'964'0,"-933"0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0:51:57.25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1,'4'0,"7"0,10 0,7 0,10 0,23 0,4 0,1 0,0 0,-4 0,5 0,-6 0,-10 0,-10 0,-8 0,-10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0:51:58.51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0 207,'165'-2,"239"-32,49-26,176-28,-567 78,0 3,80 1,-121 7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0:52:54.73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1,'2084'0,"-2068"0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0:52:55.96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0,'3'0,"5"0,5 0,13 0,6 0,9 0,10 0,7 0,15 0,1 0,-4 0,-8 0,-11 0,-10 0,-12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0:52:57.82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43,'4'0,"4"0,11 0,24-7,35-3,18 2,35 1,15 2,22 1,43 3,4 0,4 1,-9 0,-25 1,-31-1,-41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0:44:54.5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49 876 24575,'0'-3'0,"4"-2"0,11 1 0,10 1 0,15 0 0,10 2 0,12 0 0,18 4 0,0 1 0,-7 1 0,-12-2 0,-7 0 0,-5-1 0,-5-1 0,-8-1-8191</inkml:trace>
  <inkml:trace contextRef="#ctx0" brushRef="#br0" timeOffset="905.05">191 693 24575,'0'-3'0,"4"-2"0,8 4 0,8 23 0,9 18 0,5 12 0,5 9 0,-2 3 0,-3-9 0,-7-10 0,-5-13 0,-7-8 0,2-5 0,1-2 0,8 2 0,0 3 0,-5-4-8191</inkml:trace>
  <inkml:trace contextRef="#ctx0" brushRef="#br0" timeOffset="1796.37">640 734 24575,'-7'3'0,"-13"2"0,-6 6 0,-2 2 0,-7 2 0,-12 8 0,-28 19 0,-8 4 0,-2 3 0,12-5 0,7-6 0,11-9 0,15-10-8191</inkml:trace>
  <inkml:trace contextRef="#ctx0" brushRef="#br0" timeOffset="590740.04">1311 429 24575,'-7'-2'0,"-1"1"0,1-1 0,0 0 0,-1 0 0,1-1 0,-10-5 0,-22-7 0,-28-5 0,51 13 0,-1 1 0,0 1 0,-1 1 0,1 0 0,-1 1 0,0 1 0,0 1 0,-19 1 0,35 1 0,0-1 0,0 0 0,0 1 0,0 0 0,0-1 0,0 1 0,0 0 0,0 0 0,1 0 0,-1 0 0,0 1 0,1-1 0,-1 0 0,1 1 0,-1-1 0,1 1 0,0-1 0,0 1 0,-2 2 0,1 1 0,-1 0 0,1 0 0,1 0 0,-1 0 0,1 0 0,0 1 0,-1 6 0,1 3 0,1 0 0,0 0 0,1 0 0,5 24 0,-3-26 0,2 0 0,0-1 0,0 1 0,1-1 0,1 0 0,0 0 0,0-1 0,1 0 0,18 19 0,-9-12 0,1-1 0,0-1 0,2 0 0,33 20 0,-45-32 0,0-1 0,0 0 0,0 0 0,1-1 0,-1 0 0,1 0 0,-1-1 0,1 0 0,0-1 0,-1 0 0,11-1 0,-6 1 0,-1 0 0,1 0 0,-1 1 0,13 3 0,-23-3 0,1 0 0,-1 0 0,1 1 0,-1-1 0,0 0 0,0 1 0,1-1 0,-1 1 0,0 0 0,0 0 0,-1 0 0,1 0 0,0 0 0,-1 0 0,1 0 0,-1 1 0,0-1 0,1 0 0,-1 1 0,0-1 0,-1 1 0,1-1 0,0 1 0,-1 0 0,1-1 0,-1 5 0,1 10 0,0-1 0,-1 1 0,-3 20 0,1-9 0,2-11 0,-1 1 0,-1-1 0,0 1 0,-7 20 0,7-31 0,-1 0 0,0 0 0,-1 0 0,1 0 0,-1 0 0,-1-1 0,1 0 0,-1 0 0,-1 0 0,1 0 0,-1-1 0,-6 5 0,-8 5 17,0-1 0,-1 0 1,0-2-1,-1-1 0,0 0 0,-34 10 0,38-16-166,1 0 1,0-1-1,-1-1 1,0-1-1,0-1 1,0 0-1,0-1 1,0-1-1,-28-5 1,25 1-6678</inkml:trace>
  <inkml:trace contextRef="#ctx0" brushRef="#br0" timeOffset="591969.03">1108 1 24575,'-16'151'0,"9"657"0,10-456 0,-1-211 0,-5 147 0,-12-195-1365,12-75-5461</inkml:trace>
  <inkml:trace contextRef="#ctx0" brushRef="#br0" timeOffset="595070.4">2125 632 24575,'-14'-12'0,"0"2"0,-1 0 0,-1 0 0,1 2 0,-33-13 0,12 5 0,26 11 0,1 0 0,0 1 0,0 0 0,0 0 0,-1 1 0,-13-3 0,21 6 0,1 0 0,-1 0 0,0 0 0,0 0 0,1 0 0,-1 0 0,0 0 0,1 0 0,-1 1 0,0-1 0,1 1 0,-1-1 0,0 1 0,1 0 0,-1 0 0,1 0 0,-1 0 0,1 0 0,-1 0 0,1 0 0,0 0 0,0 0 0,0 0 0,-1 1 0,1-1 0,0 1 0,0-1 0,1 1 0,-1-1 0,0 1 0,0-1 0,1 1 0,-1 0 0,1-1 0,0 1 0,-1 3 0,-3 26 0,1-1 0,1 1 0,2 0 0,4 37 0,-1 2 0,-3-56 0,0-1 0,1 1 0,1 0 0,1-1 0,-1 0 0,2 1 0,7 18 0,-8-26 0,1 0 0,-1 0 0,1 0 0,0-1 0,1 1 0,-1-1 0,1 0 0,0 0 0,0-1 0,1 0 0,0 0 0,-1 0 0,1 0 0,0-1 0,1 0 0,11 4 0,2-2 0,0 0 0,0-2 0,0 0 0,1-1 0,-1-1 0,28-2 0,32 1 0,-77 0 0,1 1 0,0-1 0,-1 0 0,1 1 0,-1 0 0,1 0 0,-1 0 0,1 0 0,-1 1 0,0-1 0,0 1 0,0 0 0,0 0 0,0 0 0,0 0 0,0 0 0,0 1 0,-1-1 0,1 1 0,2 4 0,-3-3 0,1 1 0,-1 0 0,0 0 0,-1 0 0,1 1 0,-1-1 0,0 0 0,0 1 0,-1-1 0,1 0 0,-1 1 0,-1 6 0,-1 6 0,-1 0 0,-1 0 0,0 0 0,-1-1 0,-1 0 0,-16 33 0,16-40 8,-1 1 0,0-1 0,0-1 0,-1 1 0,0-1 0,-1-1 0,0 1 0,0-1 0,-1-1 0,0 0 0,0 0 0,-1-1 0,0-1 0,-21 9 0,7-6-220,1-1 0,-1-1 0,0-2-1,-1 0 1,1-2 0,-30 0 0,33-3-6614</inkml:trace>
  <inkml:trace contextRef="#ctx0" brushRef="#br0" timeOffset="596391.09">2044 82 24575,'-16'766'0,"11"-132"0,6-412 0,-12-80 0,1-11 0,10 43-1365,0-153-5461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0:55:30.13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78,'16'-1,"-1"-1,0 0,0-1,16-6,40-7,-17 12,56 3,35-2,-65-5,104-5,-150 13,0-1,57-9,-72 6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0:55:31.71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0 102,'7'-3,"-1"-1,1 1,0 0,0 1,0 0,0 0,0 0,0 1,13-1,4-2,65-14,2 3,175-6,-186 23,140-4,-114-15,-89 15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45:27.78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716 64,'-98'1,"43"2,-1-4,-89-11,57-13,72 18,0 2,-1 0,1 1,-1 1,-24-2,28 5,0 1,0 0,0 1,1 1,-1 0,1 0,-1 1,-22 11,22-9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0:55:33.31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1,'758'0,"-746"0,0 1,0 0,0 1,-1 1,1 0,13 5,36 14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0:55:34.86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42,'0'-1,"1"-1,-1 1,1 0,0 0,-1 0,1 0,0 0,0 0,0 0,0 1,-1-1,1 0,0 0,1 1,-1-1,0 1,0-1,0 1,0-1,0 1,0-1,1 1,-1 0,0 0,0 0,1 0,1 0,41-3,-39 2,113-9,16 0,335 11,-452-1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1:05:26.622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1 895 24575,'17'0'0,"16"0"0,24 0 0,36 0 0,44 0 0,57-7 0,14-2 0,-5 0 0,-16-1 0,-33-3 0,-39 1 0,-39 2-8191</inkml:trace>
  <inkml:trace contextRef="#ctx0" brushRef="#br0" timeOffset="1027.46">102 1201 24575,'286'-10'0,"-46"1"0,46 9 0,124-3 0,-385 2-682,47-9-1,-55 6-6143</inkml:trace>
  <inkml:trace contextRef="#ctx0" brushRef="#br0" timeOffset="2974.53">2524 285 24575,'-3'0'0,"-5"17"0,-1 16 0,1 27 0,2 35 0,2 31 0,1 61 0,2 8 0,1-7 0,0-19 0,0-31 0,4-33 0,1-47 0,0-34-8191</inkml:trace>
  <inkml:trace contextRef="#ctx0" brushRef="#br0" timeOffset="3725.66">2321 345 24575,'11'-18'0,"0"0"0,2 0 0,0 1 0,1 1 0,1 0 0,25-20 0,2 2 0,64-39 0,-88 63 0,0 0 0,1 1 0,0 1 0,1 0 0,0 2 0,0 0 0,21-2 0,-31 6 0,0 0 0,0 1 0,0 1 0,0 0 0,0 0 0,0 1 0,0 0 0,0 1 0,0 0 0,0 0 0,0 1 0,-1 0 0,0 1 0,1 0 0,-1 1 0,16 11 0,-2 5 0,-1 0 0,-2 2 0,0 1 0,-1 0 0,-2 2 0,0 0 0,-2 0 0,-1 2 0,-1 0 0,14 44 0,-3 1 0,-5 2 0,-2 0 0,7 82 0,-19-120 0,-2-22 0,-1 0 0,0 1 0,-1-1 0,-1 0 0,0 1 0,-1-1 0,-5 28 0,5-40 0,-1-1 0,1 1 0,0-1 0,-1 0 0,1 0 0,-1 0 0,0 0 0,0 0 0,0 0 0,0 0 0,0 0 0,0-1 0,0 1 0,-1-1 0,1 0 0,-1 0 0,1 0 0,-1 0 0,1 0 0,-1 0 0,1 0 0,-1-1 0,0 1 0,-4-1 0,-9 1 0,-1 0 0,-32-3 0,27 0 0,-459-16 0,472 17-80,0 0 0,0 0-1,0 0 1,0-1 0,1-1-1,-1 1 1,1-1 0,0-1-1,-1 0 1,1 0 0,1 0 0,-1-1-1,1 0 1,0-1 0,0 1-1,-11-13 1,6-2-6746</inkml:trace>
  <inkml:trace contextRef="#ctx0" brushRef="#br0" timeOffset="4347.69">3379 427 24575,'0'10'0,"-3"22"0,-2 45 0,1 21 0,0 18 0,2 7 0,0-1 0,-5 3 0,-3-15 0,1-21 0,2-21 0,2-47 0,2-33 0,2-36 0,0-34 0,1-3-8191</inkml:trace>
  <inkml:trace contextRef="#ctx0" brushRef="#br0" timeOffset="5174.6">3359 610 24575,'0'-1'0,"1"0"0,0-1 0,-1 1 0,1 0 0,-1 0 0,1 0 0,0 0 0,0 0 0,0 0 0,0 0 0,0 0 0,0 0 0,0 0 0,0 1 0,0-1 0,0 0 0,0 1 0,0-1 0,0 1 0,2-1 0,30-12 0,-29 11 0,18-5 0,0 1 0,0 1 0,0 1 0,1 1 0,-1 1 0,1 1 0,28 2 0,-47-1 0,0 1 0,0 0 0,0 0 0,0 0 0,0 0 0,0 1 0,0-1 0,-1 1 0,1 0 0,-1 0 0,1 1 0,-1-1 0,0 1 0,0 0 0,0-1 0,3 5 0,-1-1 0,-1 0 0,0 0 0,0 1 0,-1-1 0,0 1 0,0 0 0,0 0 0,2 11 0,-3-6 0,0 0 0,0-1 0,-1 1 0,0 0 0,-1 0 0,-1 0 0,0 0 0,0 0 0,-1-1 0,-1 1 0,-4 13 0,2-16 0,1 0 0,-1-1 0,-1 1 0,1-1 0,-2 0 0,1-1 0,-1 1 0,0-1 0,0-1 0,-1 1 0,0-1 0,-14 8 0,8-6 0,-1-1 0,1 0 0,-1-1 0,0-1 0,-1-1 0,1 0 0,-20 3 0,32-7 0,0 0 0,0 1 0,0 0 0,0-1 0,0 1 0,0 1 0,0-1 0,0 0 0,1 1 0,-1-1 0,0 1 0,1 0 0,-1 0 0,1 0 0,0 0 0,0 0 0,-3 4 0,4-4 0,0 0 0,0 0 0,0 0 0,0 0 0,1 0 0,-1 0 0,1 0 0,0 0 0,-1 0 0,1 0 0,0 1 0,0-1 0,0 0 0,1 0 0,-1 0 0,0 0 0,1 0 0,0 0 0,-1 0 0,1 0 0,0 0 0,0 0 0,0 0 0,0 0 0,0 0 0,3 2 0,9 11 0,0-1 0,1-1 0,1 0 0,0-1 0,1 0 0,0-2 0,25 13 0,-10-4 0,76 39 0,218 86 0,-319-142-100,33 10 332,-38-12-283,0 0-1,0 0 1,1 0-1,-1 0 0,0 0 1,0-1-1,0 1 0,1 0 1,-1 0-1,0-1 0,0 1 1,0-1-1,0 1 1,0-1-1,0 0 0,0 1 1,0-1-1,0 0 0,0 0 1,0 0-1,0 1 0,0-1 1,-1 0-1,1 0 1,0 0-1,-1 0 0,1 0 1,0-2-1,7-21-6774</inkml:trace>
  <inkml:trace contextRef="#ctx0" brushRef="#br0" timeOffset="5800.92">4315 549 24575,'-1'1'0,"-1"-1"0,1 1 0,0-1 0,-1 1 0,1 0 0,0 0 0,-1 0 0,1-1 0,0 1 0,0 0 0,0 0 0,0 1 0,0-1 0,0 0 0,0 0 0,0 0 0,0 1 0,1-1 0,-1 0 0,0 1 0,1-1 0,-1 1 0,1 2 0,-14 46 0,11-34 0,-9 31 0,2 0 0,2 0 0,2 1 0,2-1 0,6 96 0,-1-138 0,0 1 0,0-1 0,0 0 0,1 0 0,0 0 0,0-1 0,1 1 0,-1 0 0,1-1 0,0 1 0,0-1 0,1 0 0,-1 0 0,1-1 0,0 1 0,0 0 0,0-1 0,0 0 0,1 0 0,-1-1 0,1 1 0,-1-1 0,1 0 0,0 0 0,0 0 0,7 1 0,14 3 0,-1-2 0,1 0 0,-1-2 0,27 0 0,-40-2 0,35 2 0,7 1 0,-1-2 0,0-2 0,1-3 0,55-12 0,-93 12 20,-1 0 0,0-2 0,0 0 0,-1 0 0,19-13 0,-27 16-119,0-1 0,0 0 0,0-1 0,-1 0 0,1 0 0,-1 0 0,-1 0 0,1-1 0,-1 1 0,0-1 0,0 0 0,0-1 0,-1 1 0,3-8 0,-2-4-6727</inkml:trace>
  <inkml:trace contextRef="#ctx0" brushRef="#br0" timeOffset="6485.72">4234 570 24575,'0'-3'0,"0"0"0,1-1 0,0 1 0,0 0 0,0 0 0,0 0 0,0 0 0,1 0 0,-1 0 0,1 0 0,0 0 0,0 1 0,0-1 0,0 1 0,0-1 0,0 1 0,1 0 0,-1 0 0,1 0 0,0 0 0,0 0 0,-1 1 0,1-1 0,0 1 0,0 0 0,6-2 0,10-3 0,0 1 0,0 0 0,25-2 0,-28 5 0,108-15 0,1 6 0,236 9 0,-336 5-1365</inkml:trace>
  <inkml:trace contextRef="#ctx0" brushRef="#br0" timeOffset="6993.75">4437 814 24575,'4'0'0,"7"0"0,10-4 0,11-4 0,7-1 0,18-2 0,2 0 0,-1 3 0,3 2 0,-2 2 0,2-4 0,-8-6 0,-10 1 0,-10 2 0,-5 2 0,-2 4 0,-1 2 0,-6 2-8191</inkml:trace>
  <inkml:trace contextRef="#ctx0" brushRef="#br0" timeOffset="7628.42">5842 692 24575,'0'-9'0,"-1"0"0,-1 0 0,1 0 0,-1 1 0,-1-1 0,0 1 0,0 0 0,0-1 0,-1 1 0,0 1 0,-8-11 0,10 14 0,0 1 0,-1-1 0,0 1 0,0 0 0,0-1 0,0 1 0,0 1 0,-1-1 0,1 0 0,-1 1 0,0 0 0,0 0 0,0 0 0,0 0 0,0 1 0,0-1 0,0 1 0,0 0 0,-1 0 0,1 1 0,0-1 0,-1 1 0,1 0 0,0 0 0,-7 2 0,-19 6 0,1 3 0,0 0 0,1 2 0,1 1 0,0 1 0,1 1 0,0 1 0,1 2 0,2 0 0,0 2 0,-36 40 0,50-50 0,1-1 0,0 2 0,1-1 0,0 1 0,1 0 0,0 0 0,-6 18 0,11-25 0,0 0 0,0 0 0,0 0 0,0 0 0,1 0 0,-1 1 0,1-1 0,1 0 0,-1 0 0,1 0 0,0 0 0,0 0 0,0 0 0,1 0 0,0-1 0,0 1 0,0 0 0,0-1 0,1 1 0,0-1 0,0 0 0,6 7 0,6 3 0,0-1 0,1-1 0,0 0 0,1-1 0,0-1 0,1-1 0,0 0 0,0-1 0,1-1 0,0-1 0,0-1 0,1 0 0,33 3 0,23-2 0,0-2 0,93-9 0,-135 4 0,-24 1 0,0-1 0,0 1 0,-1-2 0,1 0 0,-1 0 0,1 0 0,-1-1 0,0-1 0,0 0 0,0 0 0,0 0 0,8-7 0,-10 5 0,0 0 0,-1-1 0,0 0 0,0 0 0,0-1 0,-1 1 0,0-1 0,-1 0 0,0 0 0,0-1 0,-1 1 0,5-18 0,-2 4-341,-1-2 0,-2 1-1,3-39 1,-6 35-6485</inkml:trace>
  <inkml:trace contextRef="#ctx0" brushRef="#br0" timeOffset="8034.7">6269 549 24575,'0'7'0,"0"16"0,0 11 0,0 35 0,0 8 0,0 6 0,0-5 0,0-9 0,0-12 0,0-13 0,4-13 0,4-13 0</inkml:trace>
  <inkml:trace contextRef="#ctx0" brushRef="#br0" timeOffset="8704.94">6737 692 24575,'-1'15'0,"-1"1"0,-1 0 0,0-1 0,-6 18 0,-4 16 0,2 3 0,-7 103 0,18-152 0,0 1 0,0 0 0,1-1 0,-1 1 0,1 0 0,0-1 0,0 1 0,0-1 0,0 1 0,1-1 0,-1 1 0,1-1 0,0 0 0,0 0 0,0 0 0,5 5 0,-2-3 0,0-1 0,0 0 0,1 0 0,-1-1 0,1 0 0,0 0 0,0 0 0,11 4 0,7-1 0,-1-1 0,1-1 0,0-1 0,26-1 0,-30 0 0,0-2 0,0 0 0,38-7 0,-51 5 0,0 1 0,0-2 0,0 1 0,0-1 0,-1 0 0,1-1 0,-1 1 0,0-1 0,0 0 0,0-1 0,-1 0 0,1 0 0,8-10 0,0-5 0,-1-1 0,-1 0 0,-1-1 0,-1 0 0,-1 0 0,-1-1 0,-1 0 0,0-1 0,-2 0 0,-1 0 0,-1 0 0,-1 0 0,-2 0 0,-2-36 0,1 47 0,-1 1 0,-1 0 0,0 0 0,-1 0 0,0 0 0,0 0 0,-1 1 0,-1 0 0,0 0 0,-1 0 0,0 1 0,0 0 0,-1 0 0,0 1 0,-1 0 0,0 1 0,-1-1 0,1 2 0,-1-1 0,-1 2 0,0-1 0,0 1 0,0 1 0,0 0 0,-1 1 0,0 0 0,0 0 0,0 1 0,0 1 0,0 0 0,-1 1 0,-18 0 0,-208 6-1365,195-4-5461</inkml:trace>
  <inkml:trace contextRef="#ctx0" brushRef="#br0" timeOffset="9859.57">8427 203 24575,'0'0'0,"0"-1"0,0 1 0,0-1 0,0 1 0,0-1 0,0 1 0,0-1 0,-1 1 0,1-1 0,0 1 0,0-1 0,0 1 0,0-1 0,-1 1 0,1 0 0,0-1 0,-1 1 0,1-1 0,0 1 0,0 0 0,-1-1 0,1 1 0,-1 0 0,1-1 0,0 1 0,-1 0 0,1 0 0,-1-1 0,1 1 0,-1 0 0,1 0 0,-1 0 0,1 0 0,-1-1 0,1 1 0,-1 0 0,-24 5 0,-20 18 0,17-4 0,1 2 0,1 1 0,1 0 0,1 2 0,0 1 0,2 1 0,2 1 0,0 1 0,-18 33 0,37-59 0,0 1 0,-1 0 0,1-1 0,0 1 0,0 0 0,0 0 0,1 0 0,-1-1 0,1 1 0,0 0 0,-1 0 0,1 0 0,1 0 0,-1 0 0,0 0 0,2 6 0,-1-8 0,0 1 0,0-1 0,0 0 0,0 1 0,0-1 0,1 0 0,-1 1 0,0-1 0,1 0 0,-1 0 0,1 0 0,0 0 0,-1-1 0,1 1 0,-1 0 0,1-1 0,0 1 0,0-1 0,-1 1 0,1-1 0,0 0 0,0 0 0,0 0 0,-1 0 0,1 0 0,0 0 0,0 0 0,2-1 0,25-4 0,50-14 0,-62 13 0,0 1 0,0 0 0,1 2 0,-1 0 0,1 1 0,0 0 0,-1 2 0,33 2 0,-47-1 0,0 0 0,0 0 0,0 1 0,0-1 0,0 1 0,0-1 0,0 1 0,0 0 0,-1 0 0,1 0 0,-1 0 0,1 1 0,-1-1 0,0 1 0,0-1 0,0 1 0,0 0 0,-1 0 0,1-1 0,-1 1 0,0 0 0,0 1 0,2 4 0,0 8 0,0 0 0,-1-1 0,1 29 0,-3-36 0,-5 338 0,4-336 0,1 0 0,-2 0 0,1 0 0,-2 0 0,1-1 0,-1 1 0,0-1 0,-1 0 0,-5 10 0,6-15 0,0-1 0,0 1 0,0 0 0,-1-1 0,1 0 0,-1 0 0,0 0 0,0 0 0,0 0 0,0-1 0,0 0 0,-1 0 0,1 0 0,-1 0 0,1-1 0,-1 0 0,0 0 0,1 0 0,-1 0 0,0-1 0,-5 0 0,-17 0 0,1-1 0,-1-2 0,1 0 0,-1-2 0,1-1 0,-36-13 0,-153-71 0,159 65 0,-75-34 0,-281-122 0,378 169 0,26 10 0,0 0 0,0-1 0,1 0 0,-1 0 0,1 0 0,0-1 0,0 0 0,0-1 0,1 0 0,-1 0 0,-5-6 0,12 11-30,0 0 0,0-1-1,0 1 1,0-1 0,0 1-1,-1-1 1,1 1 0,0 0-1,0-1 1,0 1 0,0-1-1,0 1 1,1 0-1,-1-1 1,0 1 0,0-1-1,0 1 1,0-1 0,0 1-1,1 0 1,-1-1 0,0 1-1,0 0 1,0-1 0,1 1-1,-1 0 1,0-1 0,1 1-1,-1 0 1,0 0 0,1-1-1,-1 1 1,0 0 0,1 0-1,-1-1 1,0 1 0,1 0-1,-1 0 1,1 0 0,-1 0-1,0 0 1,1 0 0,-1 0-1,1 0 1,32-7-6796</inkml:trace>
  <inkml:trace contextRef="#ctx0" brushRef="#br0" timeOffset="10507.01">8834 0 24575,'0'21'0,"-14"37"0,-8 17 0,-7 29 0,-13 26 0,-5 24 0,-31 53 0,-4-3 0,4-11 0,9-12 0,9-18 0,7-10 0,11-23 0,11-28 0,11-27 0,9-23 0,7-20-8191</inkml:trace>
  <inkml:trace contextRef="#ctx0" brushRef="#br0" timeOffset="10872.53">8894 1201 24575,'0'0'-8191</inkml:trace>
  <inkml:trace contextRef="#ctx0" brushRef="#br0" timeOffset="12398.63">1588 2075 24575,'307'-14'0,"-60"1"0,25 7 0,133 2 0,177 1-639,1008 4-2673,825-4 3428,-1746-6-1035,-110-5-2756,-133-2 2756,-395 15 917,413-31 197,-343 14 769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1:05:39.830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570 99 24575,'0'7'0,"-4"9"0,0 16 0,-4 27 0,0 20 0,1 28 0,2 6 0,2-2 0,1-9 0,1-16 0,1-12 0,0-14 0,0-15 0,1-12 0,-5-10 0,-7-17 0</inkml:trace>
  <inkml:trace contextRef="#ctx0" brushRef="#br0" timeOffset="622.05">0 160 24575,'7'0'0,"6"0"0,3 0 0,14 0 0,19-7 0,25-2 0,45-7 0,9 0 0,8-5 0,10 2 0,0 0 0,-6 0 0,-19 4 0,-27 3 0,-29 5-8191</inkml:trace>
  <inkml:trace contextRef="#ctx0" brushRef="#br0" timeOffset="1509.74">2239 59 24575,'-81'-11'0,"11"1"0,53 9 0,0 0 0,0 2 0,1 0 0,-1 0 0,-23 6 0,33-4 0,0-1 0,0 1 0,0 0 0,0 1 0,1 0 0,0 0 0,0 0 0,0 1 0,0 0 0,1 0 0,-1 0 0,1 1 0,1 0 0,-7 10 0,-6 8 0,2 0 0,1 1 0,1 1 0,2 0 0,0 1 0,2 1 0,1-1 0,1 1 0,-5 37 0,11-54 0,0 0 0,1-1 0,0 1 0,0-1 0,1 1 0,1-1 0,0 1 0,0-1 0,1 0 0,0 0 0,1 0 0,0 0 0,1 0 0,0-1 0,0 0 0,1 0 0,0 0 0,1-1 0,0 0 0,0 0 0,1-1 0,-1 0 0,2 0 0,-1-1 0,1 0 0,0 0 0,0-1 0,13 5 0,14 4 0,1-2 0,1-2 0,0-1 0,74 6 0,4 3 0,-97-14 0,-1-1 0,0-1 0,1 0 0,0-2 0,-1 0 0,1-1 0,-1 0 0,1-2 0,-1 0 0,0-1 0,0-1 0,0-1 0,-1-1 0,27-12 0,175-110-1365,-187 107-5461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1:14:33.87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346 107 24575,'0'14'0,"0"25"0,-4 38 0,-11 70 0,-3 18 0,2 9 0,2-9 0,2-7 0,-2-7 0,3-22 0,2-23 0,3-25 0,3-21 0,1-19-8191</inkml:trace>
  <inkml:trace contextRef="#ctx0" brushRef="#br0" timeOffset="2106.11">0 189 24575,'1'-3'0,"-1"1"0,1 0 0,-1 0 0,1-1 0,0 1 0,0 0 0,0 0 0,0 0 0,0 0 0,0 0 0,1 0 0,-1 0 0,1 1 0,-1-1 0,1 0 0,0 1 0,-1-1 0,4-1 0,42-26 0,-29 19 0,-8 4 0,17-12 0,1 1 0,1 2 0,0 1 0,51-17 0,-72 28 0,-1 1 0,0 1 0,1-1 0,0 1 0,-1 1 0,1-1 0,0 1 0,-1 1 0,1-1 0,-1 1 0,1 1 0,0-1 0,-1 1 0,0 1 0,0-1 0,1 1 0,-2 1 0,1-1 0,0 1 0,-1 0 0,1 1 0,-1-1 0,0 1 0,-1 0 0,9 10 0,93 118 0,-90-109 0,-1 1 0,-2 0 0,22 49 0,-34-69 0,0 0 0,-1 1 0,1-1 0,-1 1 0,-1-1 0,1 1 0,-1 0 0,0-1 0,0 1 0,-1-1 0,1 1 0,-1-1 0,0 1 0,-1-1 0,0 1 0,1-1 0,-2 0 0,1 0 0,-1 0 0,1 0 0,-6 7 0,-5 4 0,-1 0 0,-1-1 0,0 0 0,-24 17 0,27-22 0,-1-1 0,-1 0 0,0-1 0,0 0 0,-29 10 0,25-11 0,0 1 0,-27 17 0,44-25 0,1 0 0,-1 0 0,1 0 0,-1 1 0,0-1 0,1 0 0,-1 1 0,1-1 0,-1 0 0,1 1 0,-1-1 0,1 1 0,0-1 0,-1 1 0,1-1 0,-1 1 0,1-1 0,0 1 0,0-1 0,-1 1 0,1-1 0,0 1 0,0 0 0,-1-1 0,1 1 0,0-1 0,0 1 0,0 0 0,0-1 0,0 2 0,17 5 0,30-7 0,-9-6 0,42-13 0,-56 11 0,0 2 0,0 1 0,1 1 0,0 1 0,41 1 0,-60 3 0,0 0 0,0 0 0,0 0 0,-1 1 0,1 0 0,0 0 0,-1 1 0,1 0 0,-1 0 0,0 0 0,0 0 0,0 1 0,0 0 0,-1 0 0,1 0 0,-1 1 0,0-1 0,-1 1 0,1 0 0,-1 0 0,0 0 0,0 1 0,0-1 0,-1 1 0,0-1 0,0 1 0,0 0 0,1 7 0,-2-5 0,1 0 0,-1-1 0,0 1 0,-1 0 0,0 0 0,0 0 0,0 0 0,-1 0 0,0-1 0,-1 1 0,0 0 0,0-1 0,-1 1 0,1-1 0,-2 0 0,1 0 0,-1 0 0,0 0 0,-1-1 0,1 1 0,-9 8 0,-12 3 0,-1 0 0,0-2 0,-1-1 0,-1-1 0,0-1 0,-49 15 0,-18 9 0,76-29 0,0 0 0,-1-2 0,0 0 0,-1-1 0,1-1 0,-1-1 0,0 0 0,0-2 0,-24-1 0,-4-1-1365,26 0-5461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1:14:43.533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661 347 24575,'-88'-2'0,"-102"5"0,178-2 0,1 1 0,0 0 0,0 0 0,0 1 0,1 1 0,-1 0 0,1 0 0,0 1 0,-11 7 0,17-9 0,-1 0 0,1 0 0,0 0 0,0 1 0,1-1 0,-1 1 0,1 0 0,0 0 0,0 0 0,0 1 0,0-1 0,1 1 0,-1-1 0,1 1 0,1 0 0,-1 0 0,1 0 0,-1 0 0,2 0 0,-1 0 0,0 10 0,1 4 0,0-8 0,0 0 0,0 0 0,1 0 0,1 0 0,3 14 0,-4-22 0,0 0 0,0-1 0,1 1 0,-1 0 0,0-1 0,1 1 0,0-1 0,0 0 0,0 1 0,0-1 0,0 0 0,0 0 0,0-1 0,1 1 0,-1 0 0,1-1 0,-1 1 0,1-1 0,0 0 0,-1 0 0,1 0 0,0 0 0,0 0 0,4 0 0,53 16 0,-49-13 0,1 0 0,0-1 0,0-1 0,0 1 0,22 0 0,-15-3 0,-12-1 0,1 1 0,0 0 0,0 0 0,-1 1 0,1 0 0,13 4 0,-17-3 0,-1-1 0,0 1 0,0 0 0,0 0 0,0 1 0,0-1 0,0 1 0,-1-1 0,1 1 0,-1 0 0,0 0 0,0 0 0,0 0 0,0 0 0,0 1 0,-1-1 0,3 7 0,4 10 0,-1 0 0,-1 1 0,0 0 0,-2 0 0,0 1 0,-2-1 0,1 39 0,-3-54 0,-1 0 0,1 0 0,-1 0 0,-1 0 0,1 0 0,-1 0 0,0 0 0,0-1 0,0 1 0,-1-1 0,0 1 0,0-1 0,0 0 0,-1 0 0,0 0 0,1-1 0,-2 0 0,1 1 0,-1-1 0,1-1 0,-1 1 0,0-1 0,0 1 0,-1-2 0,1 1 0,-1 0 0,1-1 0,-1 0 0,0-1 0,0 1 0,0-1 0,-6 1 0,-28 3 0,-1-2 0,1-2 0,-1-2 0,-40-5 0,71 4 9,0 1 1,0-2-1,1 1 0,-1-2 0,1 1 1,-1-1-1,1 0 0,0-1 0,1 0 0,-1-1 1,1 1-1,-13-14 0,9 7-221,1 0 0,1-1 0,0 0-1,1-1 1,1 0 0,-14-29 0,8 10-6614</inkml:trace>
  <inkml:trace contextRef="#ctx0" brushRef="#br0" timeOffset="886.72">396 1 24575,'1'241'0,"-20"736"0,-5-785 108,9-81-1581,12-88-5353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1:15:12.23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210 21 24575,'0'4'0,"0"4"0,0 8 0,0 4 0,0 7 0,0 8 0,0 5 0,0 0 0,0 3 0,0-2 0,0 2 0,4 11 0,0 0 0,1-6 0,-2-7 0,0-11-8191</inkml:trace>
  <inkml:trace contextRef="#ctx0" brushRef="#br0" timeOffset="1328.54">27 632 24575,'7'0'0,"9"0"0,5 0 0,3 0 0,1 0 0,-1 0 0,-1 0 0,0 0 0,-2 0 0,0 0 0,0 0 0,-1 0 0,0 0 0,0-3 0,-3-2-8191</inkml:trace>
  <inkml:trace contextRef="#ctx0" brushRef="#br0" timeOffset="2969.48">210 1 24575,'-3'0'0,"-9"0"0,-5 3 0,-3 2 0,-2 3 0,-1 0 0,4 2 0,2 3 0,-1 3 0,1-1 0,2-1 0,1-1 0,2-4-8191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1:15:24.20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365 36 24575,'-11'-1'0,"1"-1"0,0 0 0,-1 0 0,-18-8 0,-29-6 0,55 15 0,-1 1 0,1-1 0,0 1 0,-1 0 0,1 0 0,-1 0 0,1 1 0,-1-1 0,1 1 0,0-1 0,-1 1 0,1 1 0,-4 1 0,3-1 0,0 1 0,1 0 0,0 0 0,-1 0 0,1 1 0,0-1 0,0 1 0,1 0 0,-1 0 0,1 0 0,-2 5 0,-21 53 0,17-42 0,0 3 0,1 0 0,0 1 0,2 0 0,1 0 0,1 0 0,0 0 0,2 0 0,4 44 0,-3-66 0,0 1 0,0-1 0,0 0 0,1 1 0,-1-1 0,1 0 0,-1 0 0,1 1 0,0-1 0,0 0 0,0 0 0,0 0 0,0 0 0,1 0 0,-1 0 0,4 3 0,-4-4 0,0-1 0,1 1 0,-1 0 0,0-1 0,1 0 0,-1 1 0,0-1 0,1 0 0,-1 1 0,1-1 0,-1 0 0,0 0 0,1 0 0,-1 0 0,1-1 0,-1 1 0,1 0 0,-1 0 0,0-1 0,3 0 0,7-5 0,-1 1 0,1-2 0,-1 0 0,0 0 0,11-10 0,0 0 0,-5 5 0,2 0 0,-1 2 0,1 0 0,31-12 0,-44 20 0,0 0 0,0 0 0,0 1 0,1 0 0,-1 0 0,0 1 0,0-1 0,1 1 0,-1 0 0,0 0 0,1 1 0,-1 0 0,0 0 0,0 0 0,0 0 0,0 1 0,0 0 0,0 0 0,0 0 0,-1 1 0,1-1 0,-1 1 0,6 5 0,-7-5 0,0 1 0,0-1 0,-1 1 0,0-1 0,0 1 0,0 0 0,0 0 0,0 0 0,-1 0 0,0 1 0,0-1 0,0 0 0,0 1 0,0 7 0,-2 71 0,-1-52 0,2-16 0,-1 0 0,0 1 0,-1-1 0,-1 0 0,-5 18 0,6-28 0,1-1 0,-1 0 0,0 0 0,0 0 0,-1 0 0,1 0 0,-1 0 0,0-1 0,0 1 0,0-1 0,0 0 0,-1 0 0,1 0 0,-1 0 0,0-1 0,0 1 0,0-1 0,0 0 0,0 0 0,0-1 0,-9 3 0,-16 1 0,0-2 0,-1-1 0,1-1 0,-57-6 0,-10 1 0,17 4-1365,61 0-5461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1:15:28.332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24 0 24575,'-1'1'0,"0"-1"0,0 0 0,0 1 0,1-1 0,-1 1 0,0-1 0,0 1 0,0-1 0,1 1 0,-1 0 0,0-1 0,1 1 0,-1 0 0,0 0 0,1-1 0,-1 1 0,1 0 0,-1 0 0,1 0 0,0 0 0,-1 0 0,1-1 0,0 1 0,0 0 0,-1 0 0,1 0 0,0 0 0,0 2 0,-3 37 0,3-31 0,-5 822 55,8-439-1475,-3-363-5406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1:16:22.26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507 21,'-72'-10,"2"-1,-277 12,329-1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7T02:45:28.78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1,'3'0,"9"0,5 0,3 0,2 0,1 0,6 0,2 0,0 0,-3 0,-2 0,1 0,-1 0,7 0,3 0,0 0,-7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4-29T01:16:25.09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21,'1'-1,"-1"0,1 0,0 0,-1 0,1 0,0 1,-1-1,1 0,0 0,0 0,0 1,0-1,0 0,0 1,0-1,0 1,0-1,0 1,0-1,0 1,0 0,0-1,0 1,1 0,-1 0,0 0,1 0,40-3,-36 3,223-1,-120 2,-85-1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1:38:58.262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407 1971 24575,'0'-3'0,"14"-22"0,15-38 0,16-40 0,8-39 0,12-59 0,-6-6 0,2 2 0,1 1 0,-4 11 0,3 14 0,-6 31 0,-9 33 0,-9 29 0,-7 26 0,-8 24-8191</inkml:trace>
  <inkml:trace contextRef="#ctx0" brushRef="#br0" timeOffset="1114.48">1 1321 24575,'12'0'0,"0"0"0,1 1 0,-1 0 0,0 1 0,1 1 0,15 5 0,-21-5 0,0 0 0,0 0 0,-1 1 0,1 0 0,-1 1 0,0-1 0,0 1 0,-1 0 0,0 1 0,1-1 0,-2 1 0,6 7 0,3 7 0,-1 2 0,0 0 0,-1 0 0,12 41 0,20 101 0,-13-41 0,-29-119 0,0 1 0,1-1 0,-1 1 0,1-1 0,0 0 0,0 0 0,0 0 0,0 0 0,1 0 0,-1 0 0,4 3 0,-4-6 0,0 0 0,0 0 0,0-1 0,0 1 0,0 0 0,0-1 0,1 0 0,-1 1 0,0-1 0,0 0 0,0 0 0,0 0 0,0 0 0,1 0 0,-1-1 0,0 1 0,0-1 0,0 1 0,0-1 0,0 0 0,0 0 0,0 0 0,0 0 0,0 0 0,-1 0 0,3-2 0,47-26 0,6-4 0,1 2 0,82-30 0,-40 31-455,2 3 0,127-15 0,-162 33-6371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1:39:00.67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47 1775 24575,'0'4'0,"4"0"0,11-3 0,14-6 0,12-15 0,30-36 0,13-19 0,18-27 0,18-21 0,9-20 0,18-28 0,-9 8 0,-7 1 0,1 0 0,-4 1 0,0-12 0,-14 22 0,-28 35-8191</inkml:trace>
  <inkml:trace contextRef="#ctx0" brushRef="#br0" timeOffset="1187.16">27 1287 24575,'3'143'0,"-9"188"0,-5-273 0,-1 15 0,12-72 0,-1 0 0,1 0 0,0 1 0,0-1 0,1 0 0,-1 0 0,0 0 0,0 0 0,0 0 0,1 0 0,-1 0 0,0 0 0,1 0 0,-1 0 0,1 0 0,-1 0 0,1 0 0,0-1 0,-1 1 0,1 0 0,0 0 0,0 0 0,-1-1 0,1 1 0,0 0 0,0-1 0,0 1 0,0-1 0,0 1 0,0-1 0,0 0 0,0 1 0,0-1 0,0 0 0,0 0 0,0 1 0,0-1 0,0 0 0,0 0 0,0 0 0,1 0 0,-1 0 0,0-1 0,0 1 0,0 0 0,0 0 0,0-1 0,0 1 0,0-1 0,0 1 0,1-1 0,9-4 0,0 1 0,0-2 0,15-9 0,-20 12 0,19-13 0,2 1 0,0 2 0,0 1 0,1 1 0,0 1 0,1 1 0,37-5 0,58 3 0,201 9 0,-220 4 0,-15 3-1365,-62 0-5461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1:39:03.391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420 427 24575,'73'-14'0,"61"-11"0,37-5 0,-1-1 0,12 5 0,13 3 0,9-1 0,-14 4 0,-36 4 0,-43 6-8191</inkml:trace>
  <inkml:trace contextRef="#ctx0" brushRef="#br0" timeOffset="994.31">644 0 24575,'-9'7'0,"1"0"0,-1-1 0,0 0 0,0 0 0,-19 7 0,-19 12 0,-64 56 0,-143 133 0,194-162 0,38-33 0,12-11 0,1-1 0,0 1 0,1 1 0,0-1 0,0 1 0,1 1 0,-7 10 0,13-18 0,0 0 0,1 0 0,-1 0 0,0 0 0,1 0 0,0 0 0,-1 0 0,1 0 0,0 0 0,0 1 0,0-1 0,1 0 0,-1 0 0,0 0 0,1 0 0,-1 0 0,1 0 0,0 0 0,0 0 0,-1 0 0,1 0 0,1 0 0,-1-1 0,0 1 0,3 3 0,3 2 0,1 1 0,0-1 0,0 0 0,9 5 0,-11-7 0,77 50 0,113 55 0,-81-48 0,110 57-1365,-183-97-5461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1:53:21.61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3116 2021 24575,'-1'-2'0,"-1"0"0,1 0 0,0 0 0,0 0 0,0 0 0,0 0 0,0-1 0,1 1 0,-1 0 0,0 0 0,1-1 0,0 1 0,0-1 0,0 1 0,0 0 0,0-1 0,0 1 0,1-5 0,13-50 0,-8 39 0,73-381 0,-69 317 0,-4 0 0,-9-163 0,-1 219 0,-1 0 0,-1 1 0,-2 0 0,0 0 0,-1 1 0,-2 0 0,-1 0 0,-14-22 0,-12-13 0,-79-94 0,44 67 0,-4 3 0,-147-123 0,177 171 0,-2 1 0,-2 3 0,-1 2 0,-1 2 0,-1 3 0,-80-26 0,98 42 0,0 0 0,0 3 0,-56-3 0,-114 11 0,81 0 0,83-3 0,-120 1 0,-180 23 0,287-16 0,1 3 0,0 1 0,1 3 0,1 3 0,1 1 0,0 3 0,-57 34 0,-64 64 0,26-17 0,140-99 0,0 1 0,1 0 0,-1 0 0,1 0 0,0 0 0,1 1 0,-1-1 0,1 1 0,0 1 0,-5 10 0,-1 6 0,-13 43 0,9-21 0,-8 20 0,-92 232 0,106-276 0,0 0 0,1 1 0,1 0 0,1 0 0,1 1 0,0 23 0,1 139 0,4-110 0,0 794 0,1-823 0,2 0 0,1 0 0,3 0 0,2-1 0,2 0 0,1 0 0,3-2 0,1 0 0,3-1 0,1 0 0,2-2 0,2-1 0,1 0 0,44 48 0,-18-26 0,231 250 0,-145-176 0,99 91 0,-186-183 0,2-1 0,107 62 0,-134-92 0,0-2 0,0-1 0,1-1 0,0-1 0,1-1 0,52 3 0,-36-3 0,67 15 0,-88-14 0,1-1 0,-1-2 0,1 0 0,0-2 0,0 0 0,1-2 0,-1 0 0,0-2 0,0-1 0,0 0 0,0-2 0,-1-1 0,0-1 0,0-1 0,41-20 0,-15 1 0,-2-3 0,0-2 0,-3-1 0,-1-3 0,-1-1 0,68-80 0,-75 81 0,46-36 0,-49 46 0,-2-1 0,46-53 0,-36 29 0,-3-2 0,-2-1 0,-2-2 0,45-105 0,-65 122 0,-2 0 0,7-49 0,-11 49 0,2 0 0,20-58 0,-14 53 0,-3 0 0,-1 0 0,5-48 0,-3 18 0,12-83-682,10-278-1,-34 365-6143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1:53:26.35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5180 0 24575,'10'356'0,"1"-4"0,-9-137 0,-6 295 0,2-492 0,0 1 0,-1-1 0,-1 1 0,0-1 0,-2 0 0,0-1 0,-1 1 0,-18 32 0,4-18 0,-1 0 0,-2-2 0,-37 38 0,-358 352 0,415-417 0,-169 185 0,145-153 0,1 1 0,2 1 0,-34 69 0,32-67 0,23-35 0,0 1 0,0 0 0,1 1 0,-1-1 0,-4 11 0,8-15-40,0 0 0,0 0 0,0 0 0,0 0-1,0 0 1,0 0 0,0 0 0,0 0 0,0 0 0,1 0 0,-1 0-1,0-1 1,1 1 0,-1 0 0,1 0 0,-1 0 0,1 0-1,-1-1 1,1 1 0,-1 0 0,1 0 0,0-1 0,-1 1 0,1 0-1,0-1 1,0 1 0,-1-1 0,1 1 0,0-1 0,0 0-1,0 1 1,0-1 0,1 1 0,16 5-6786</inkml:trace>
  <inkml:trace contextRef="#ctx0" brushRef="#br0" timeOffset="1141.1">5261 1486 24575,'11'26'0,"17"55"0,-12-33 0,26 83 0,53 135 0,-46-160 0,5-3 0,3-2 0,133 173 0,94 55 0,-259-305 0,0-2 0,2-1 0,48 28 0,-37-24 0,38 31 0,12 23-1365,-67-57-5461</inkml:trace>
  <inkml:trace contextRef="#ctx0" brushRef="#br0" timeOffset="3619.64">4304 2605 24575,'0'3'0,"0"5"0,-3 8 0,-9 8 0,-1 4 0,0 0 0,-3 3 0,0 2 0,0 3 0,-1 2 0,2-1 0,4-8-8191</inkml:trace>
  <inkml:trace contextRef="#ctx0" brushRef="#br0" timeOffset="3964.78">4101 3032 24575,'-4'4'0</inkml:trace>
  <inkml:trace contextRef="#ctx0" brushRef="#br0" timeOffset="6508.96">4101 610 24575,'-2'-2'0,"1"1"0,-1-1 0,0 1 0,0-1 0,0 1 0,1 0 0,-1-1 0,0 1 0,-1 0 0,1 0 0,0 1 0,0-1 0,0 0 0,0 1 0,-1-1 0,1 1 0,0 0 0,-1 0 0,1 0 0,0 0 0,0 0 0,-1 0 0,1 0 0,0 1 0,0-1 0,-1 1 0,1 0 0,0 0 0,0 0 0,0 0 0,0 0 0,0 0 0,-3 2 0,1 0 0,0 1 0,0-1 0,1 1 0,-1 0 0,1 0 0,0 0 0,0 1 0,0-1 0,0 1 0,1-1 0,0 1 0,0 0 0,-2 6 0,2 0 0,1 0 0,0 0 0,0 0 0,1 0 0,0 0 0,3 18 0,-2-27 0,-1 1 0,1 0 0,0-1 0,0 1 0,0 0 0,0-1 0,0 1 0,0-1 0,1 1 0,-1-1 0,1 0 0,0 0 0,3 4 0,-4-5 0,0-1 0,1 1 0,-1 0 0,1-1 0,-1 1 0,1-1 0,-1 1 0,1-1 0,0 0 0,-1 1 0,1-1 0,-1 0 0,1 0 0,0 0 0,-1 0 0,1-1 0,-1 1 0,1 0 0,-1-1 0,1 1 0,-1-1 0,1 1 0,-1-1 0,1 0 0,2-1 0,1-2 7,1-1 0,0 1-1,-1-1 1,0 0 0,0 0-1,-1 0 1,1-1-1,-1 0 1,0 0 0,0 0-1,-1 0 1,0-1 0,0 1-1,-1-1 1,0 0 0,0 0-1,1-8 1,1 0-219,-2-1 0,0 0 0,0 0-1,-2 0 1,0 0 0,-3-25 0,-2 17-6614</inkml:trace>
  <inkml:trace contextRef="#ctx0" brushRef="#br0" timeOffset="7337.61">4427 386 24575,'1'1'0,"0"0"0,0 0 0,-1 0 0,1 0 0,0 0 0,0 0 0,0 0 0,-1 0 0,1 0 0,-1 0 0,1 0 0,-1 0 0,1 0 0,-1 0 0,0 1 0,1-1 0,-1 0 0,0 0 0,0 1 0,0-1 0,0 0 0,0 0 0,0 0 0,0 1 0,-1 1 0,-1 19 0,-1 1 0,-1-1 0,-1 0 0,-12 33 0,-42 89 0,42-105 0,-331 662 0,242-503 0,56-105-1365,32-65-5461</inkml:trace>
  <inkml:trace contextRef="#ctx0" brushRef="#br0" timeOffset="8070.66">4406 1425 24575,'0'11'0,"-1"-2"0,1-1 0,1 1 0,-1 0 0,1 0 0,1 0 0,4 15 0,-5-22 0,0 0 0,0 0 0,0 0 0,1 0 0,-1 0 0,1 0 0,-1-1 0,1 1 0,0 0 0,0-1 0,0 1 0,0-1 0,0 0 0,0 0 0,0 0 0,0 0 0,0 0 0,1 0 0,-1 0 0,0-1 0,1 1 0,-1-1 0,0 1 0,1-1 0,-1 0 0,1 0 0,-1 0 0,0 0 0,5-2 0,-4 2 0,0-1 0,0 0 0,0 0 0,-1 0 0,1 0 0,-1-1 0,1 1 0,-1-1 0,1 1 0,-1-1 0,0 0 0,1 0 0,-1 0 0,0 0 0,-1 0 0,1-1 0,0 1 0,-1-1 0,1 1 0,-1-1 0,0 1 0,1-1 0,-1 0 0,-1 1 0,1-1 0,0 0 0,-1 0 0,1 0 0,-1 0 0,0-3 0,2-15 0,-1-1 0,-1 1 0,-2-23 0,1 23 0,1 18 0,0 0 0,0 0 0,-1 0 0,1 0 0,-1 1 0,1-1 0,-1 0 0,0 0 0,0 1 0,0-1 0,0 0 0,0 1 0,-1-1 0,1 1 0,-1 0 0,0-1 0,0 1 0,0 0 0,0 0 0,0 0 0,-3-3 0,2 4 0,0 0 0,0 0 0,0 1 0,0-1 0,0 0 0,0 1 0,0 0 0,0 0 0,0 0 0,0 0 0,0 0 0,0 0 0,0 1 0,0 0 0,0-1 0,0 1 0,0 0 0,0 1 0,0-1 0,-4 3 0,-9 7-150,0 0 1,1 1-1,0 0 0,1 1 0,-13 16 1,20-22-318,-32 34-6359</inkml:trace>
  <inkml:trace contextRef="#ctx0" brushRef="#br0" timeOffset="8771.59">3857 1018 24575,'-3'-3'0,"-1"1"0,1 0 0,0 0 0,-1 0 0,0 1 0,1-1 0,-1 1 0,0 0 0,-4-1 0,-19-7 0,-191-111 0,64 33 0,-267-107 0,341 165 0,-2 3 0,0 3 0,-117-15 0,142 30 0,1 3 0,-79 3 0,114 3 0,0 2 0,0 0 0,0 1 0,0 1 0,0 1 0,1 0 0,0 2 0,1 0 0,-28 17 0,14-3-151,0 1-1,1 2 0,1 1 0,2 1 1,0 2-1,2 0 0,2 2 1,-33 51-1,41-53-6674</inkml:trace>
  <inkml:trace contextRef="#ctx0" brushRef="#br0" timeOffset="9564.8">661 692 24575,'0'-4'0,"0"1"0,-1-1 0,0 0 0,0 1 0,0 0 0,0-1 0,0 1 0,-1 0 0,1-1 0,-1 1 0,0 0 0,0 0 0,0 0 0,0 1 0,-1-1 0,1 0 0,-1 1 0,0-1 0,1 1 0,-1 0 0,0 0 0,0 0 0,-1 1 0,1-1 0,0 1 0,-1-1 0,1 1 0,0 0 0,-6 0 0,2-1 0,0 0 0,0 1 0,-1 0 0,1 1 0,0 0 0,0 0 0,0 0 0,-1 1 0,1 0 0,0 0 0,0 1 0,0 0 0,0 0 0,-8 5 0,-3 4 0,1 1 0,1 0 0,0 2 0,1 0 0,1 0 0,-16 21 0,-74 108 0,90-122 0,-30 45 0,-64 129 0,93-162 0,2 1 0,0 1 0,3 0 0,1 0 0,1 1 0,-3 45 0,10-77 0,1 0 0,0-1 0,0 1 0,0 0 0,1 0 0,-1-1 0,1 1 0,0 0 0,0-1 0,0 1 0,1 0 0,-1-1 0,1 0 0,0 1 0,0-1 0,0 0 0,0 0 0,0 0 0,1 0 0,0 0 0,-1-1 0,1 1 0,0-1 0,0 0 0,0 0 0,0 0 0,1 0 0,-1 0 0,1-1 0,-1 1 0,1-1 0,-1 0 0,6 1 0,12 2 0,0-1 0,1-1 0,-1-1 0,38-3 0,-40 1 0,4-1 9,1-1 1,-1-1-1,0-1 0,-1-2 0,1 0 1,-1-1-1,0-1 0,-1-1 0,0-1 0,-1-1 1,0-1-1,19-16 0,-3-1-257,-1 0 1,-2-2-1,-2-2 1,-1-1-1,33-49 1,-51 66-6579</inkml:trace>
  <inkml:trace contextRef="#ctx0" brushRef="#br0" timeOffset="10029.82">1150 692 24575,'0'3'0,"3"9"0,2 15 0,3 25 0,0 27 0,-1 38 0,1 3 0,0-9 0,-2-19 0,-1-26-8191</inkml:trace>
  <inkml:trace contextRef="#ctx0" brushRef="#br0" timeOffset="11245.22">5932 1343 24575,'31'-24'0,"18"-12"0,20-9 0,31-9 0,25-1 0,33 5 0,4 11 0,2 13 0,0 9 0,1 9 0,-1 26 0,-28 14 0,-30 14 0,-22 25 0,-13 31 0,-7 36 0,-15 5 0,-15-22-8191</inkml:trace>
  <inkml:trace contextRef="#ctx0" brushRef="#br0" timeOffset="11964.61">7744 529 24575,'0'34'0,"2"0"0,12 62 0,-11-80 0,1 0 0,1 0 0,1 0 0,0-1 0,1 0 0,0 0 0,18 24 0,-23-36 0,0 0 0,0 0 0,1 0 0,-1-1 0,1 1 0,0-1 0,0 1 0,0-1 0,0 0 0,0 0 0,0 0 0,0-1 0,1 1 0,-1-1 0,1 0 0,-1 0 0,1 0 0,-1 0 0,1-1 0,4 1 0,-3-2 0,1 1 0,-1-1 0,0 0 0,0-1 0,0 1 0,0-1 0,0 0 0,0 0 0,0-1 0,0 1 0,-1-1 0,7-6 0,-1 1 0,0 0 0,-1-1 0,0-1 0,-1 0 0,0 0 0,-1 0 0,0-1 0,0 0 0,-1 0 0,-1-1 0,5-12 0,-4 1 0,-1 0 0,-1-1 0,-1 1 0,-1-1 0,-1 1 0,-1-1 0,-1 0 0,-7-39 0,8 62 0,0 0 0,0 0 0,0 0 0,0 0 0,0 0 0,0 0 0,-1 0 0,1 0 0,0 0 0,-1 0 0,1 0 0,-1 0 0,1 0 0,-1 0 0,1 0 0,-1 0 0,0 0 0,1 1 0,-1-1 0,0 0 0,0 0 0,0 1 0,1-1 0,-1 1 0,0-1 0,0 0 0,0 1 0,0 0 0,0-1 0,0 1 0,0 0 0,0-1 0,0 1 0,0 0 0,0 0 0,0 0 0,0 0 0,-1 0 0,1 0 0,0 0 0,0 0 0,0 0 0,0 1 0,0-1 0,0 0 0,0 1 0,0-1 0,0 1 0,0-1 0,0 1 0,0-1 0,1 1 0,-1 0 0,0-1 0,-1 3 0,-5 3 0,0 0 0,0 1 0,1 0 0,0 1 0,-5 8 0,-3 7-682,-23 51-1,16-23-6143</inkml:trace>
  <inkml:trace contextRef="#ctx0" brushRef="#br0" timeOffset="12529.37">8374 306 24575,'0'3'0,"0"8"0,-6 13 0,-21 23 0,-18 28 0,-37 56 0,-8 16 0,-13 22 0,5-8 0,8-11 0,16-23 0,17-27 0,18-30-8191</inkml:trace>
  <inkml:trace contextRef="#ctx0" brushRef="#br0" timeOffset="13134.2">8029 977 24575,'-1'124'0,"3"129"0,-2-251 0,0 1 0,0-1 0,0 1 0,0-1 0,1 1 0,-1-1 0,1 0 0,0 1 0,0-1 0,0 0 0,0 0 0,0 1 0,0-1 0,0 0 0,1 0 0,-1 0 0,1 0 0,0-1 0,-1 1 0,1 0 0,0-1 0,0 1 0,0-1 0,0 1 0,3 0 0,-3-1 0,1-1 0,-1 1 0,1-1 0,0 0 0,-1 0 0,1 0 0,0 0 0,-1 0 0,1-1 0,-1 1 0,1-1 0,-1 1 0,1-1 0,-1 0 0,1 0 0,-1 0 0,0 0 0,1-1 0,-1 1 0,0-1 0,0 1 0,0-1 0,3-3 0,3-3 0,-1-1 0,0 0 0,0 0 0,-1-1 0,0 1 0,-1-1 0,0-1 0,-1 1 0,0-1 0,0 0 0,3-19 0,1-13 0,3-70 0,-10 108 0,-1-4 0,1 0 0,0 0 0,-1 0 0,0 1 0,-1-1 0,-1-12 0,1 19 0,0 0 0,1 0 0,-1 0 0,0-1 0,0 1 0,0 0 0,-1 0 0,1 1 0,0-1 0,-1 0 0,1 0 0,-1 0 0,0 1 0,0-1 0,1 1 0,-1 0 0,0-1 0,0 1 0,0 0 0,0 0 0,0 0 0,-1 0 0,1 1 0,-4-2 0,-48-2-1365,-3 9-5461</inkml:trace>
  <inkml:trace contextRef="#ctx0" brushRef="#br0" timeOffset="13867.81">8578 1669 24575,'-2'0'0,"0"1"0,0 0 0,0 0 0,0 0 0,0 0 0,0 0 0,0 0 0,0 1 0,0-1 0,1 1 0,-1-1 0,-2 4 0,-232 240 0,206-208 0,1 1 0,1 2 0,3 1 0,1 1 0,-19 48 0,40-83 0,-1 1 0,2 0 0,-1 0 0,1 1 0,1-1 0,-1 0 0,1 1 0,1-1 0,0 16 0,1-21 0,0 0 0,-1 1 0,2-1 0,-1 0 0,0 0 0,1 0 0,-1 0 0,1 0 0,0 0 0,0 0 0,0 0 0,0-1 0,0 1 0,1-1 0,-1 0 0,1 0 0,0 0 0,-1 0 0,1 0 0,0 0 0,0-1 0,0 1 0,1-1 0,-1 0 0,0 0 0,6 1 0,26 5-1365,-3-5-5461</inkml:trace>
  <inkml:trace contextRef="#ctx0" brushRef="#br0" timeOffset="14663.15">8497 2279 24575,'0'-27'0,"-1"5"0,1 0 0,1 0 0,1 0 0,8-38 0,-9 55 0,1 0 0,0 0 0,0 0 0,0 0 0,0 1 0,1-1 0,-1 1 0,1-1 0,0 1 0,1 0 0,-1 0 0,1 1 0,-1-1 0,1 1 0,0 0 0,0 0 0,1 0 0,-1 0 0,1 1 0,-1-1 0,1 1 0,0 1 0,0-1 0,0 0 0,10 0 0,-13 1 0,0 1 0,1 0 0,-1-1 0,0 1 0,1 0 0,-1 0 0,0 1 0,0-1 0,1 0 0,-1 1 0,0 0 0,0-1 0,0 1 0,0 0 0,1 0 0,-1 0 0,0 0 0,-1 1 0,1-1 0,0 0 0,0 1 0,-1-1 0,3 3 0,-1 1 0,0-1 0,-1 0 0,0 1 0,1-1 0,-2 1 0,1 0 0,0 0 0,-1 0 0,0 0 0,0 6 0,1 12 0,-1-1 0,-1 1 0,-6 39 0,1-37 0,0-1 0,-2-1 0,-1 1 0,0-1 0,-2 0 0,-1-1 0,0 0 0,-26 34 0,10-18 0,-3-1 0,-1-2 0,-59 52 0,55-61 0,28-22 0,0 1 0,0 0 0,0 1 0,-8 9 0,14-15 0,1 1 0,0-1 0,0 0 0,0 1 0,0-1 0,0 0 0,0 1 0,-1-1 0,1 0 0,0 1 0,0-1 0,0 0 0,0 1 0,0-1 0,0 0 0,0 1 0,1-1 0,-1 1 0,0-1 0,0 0 0,0 1 0,0-1 0,0 0 0,0 0 0,1 1 0,-1-1 0,0 0 0,0 1 0,0-1 0,1 0 0,-1 0 0,0 1 0,1-1 0,-1 0 0,0 0 0,0 0 0,1 0 0,-1 1 0,0-1 0,1 0 0,-1 0 0,0 0 0,1 0 0,-1 0 0,0 0 0,1 0 0,-1 0 0,0 0 0,1 0 0,23 6 0,-19-5 0,253 76-135,-182-52-1095,-35-11-5596</inkml:trace>
  <inkml:trace contextRef="#ctx0" brushRef="#br0" timeOffset="15282.62">8294 2381 24575,'3'0'0,"5"0"0,5 0 0,-1 0-8191</inkml:trace>
  <inkml:trace contextRef="#ctx0" brushRef="#br0" timeOffset="15939.39">4731 3073 24575,'-1'21'0,"-1"0"0,-1-1 0,-1 1 0,-1-1 0,0 0 0,-2-1 0,0 1 0,-1-1 0,-14 22 0,-14 21 0,-57 72 0,32-53 0,-4-3 0,-3-3 0,-3-3 0,-4-3 0,-2-3 0,-146 95 0,187-140 0,-1-3 0,-1-1 0,0-1 0,-1-2 0,-1-2 0,0-2 0,0-1 0,-59 4 0,2 0-2,43-4-680,-78 1 1,111-10-6145</inkml:trace>
  <inkml:trace contextRef="#ctx0" brushRef="#br0" timeOffset="17348.26">3001 3439 24575,'0'0'0,"0"0"0,0-1 0,0 1 0,0-1 0,0 1 0,0 0 0,0-1 0,0 1 0,1-1 0,-1 1 0,0 0 0,0-1 0,0 1 0,0-1 0,0 1 0,1 0 0,-1-1 0,0 1 0,0 0 0,1-1 0,-1 1 0,0 0 0,0 0 0,1-1 0,-1 1 0,0 0 0,1 0 0,-1-1 0,0 1 0,1 0 0,-1 0 0,1 0 0,-1 0 0,0 0 0,1 0 0,-1-1 0,1 1 0,-1 0 0,0 0 0,1 0 0,-1 0 0,1 0 0,-1 0 0,0 1 0,1-1 0,-1 0 0,1 0 0,-1 0 0,0 0 0,1 0 0,-1 1 0,0-1 0,1 0 0,-1 0 0,0 0 0,1 1 0,-1-1 0,0 0 0,1 1 0,-1-1 0,0 0 0,0 1 0,1-1 0,-1 1 0,24 21 0,-3 6 0,32 34 0,-50-58 0,1-1 0,0 1 0,0-1 0,0 0 0,1 0 0,-1-1 0,1 1 0,0-1 0,-1 0 0,1 0 0,0-1 0,10 3 0,-13-4 0,0-1 0,0 1 0,0 0 0,0-1 0,-1 0 0,1 1 0,0-1 0,0 0 0,-1 0 0,1 0 0,-1 0 0,1 0 0,0 0 0,-1 0 0,0 0 0,1-1 0,-1 1 0,0-1 0,0 1 0,0-1 0,0 1 0,0-1 0,0 0 0,0 1 0,0-1 0,-1 0 0,1 0 0,-1 1 0,1-1 0,-1 0 0,0 0 0,0 0 0,0-3 0,2-6 0,-1 0 0,0 0 0,-1 0 0,-2-16 0,2 23 0,-1 1 0,1-1 0,-1 0 0,0 0 0,0 1 0,0-1 0,0 0 0,-1 1 0,1 0 0,-1-1 0,0 1 0,0 0 0,0 0 0,-1 0 0,1 0 0,-1 0 0,0 0 0,1 1 0,-1-1 0,0 1 0,-7-4 0,5 4 0,0 1 0,0 0 0,0 0 0,0 0 0,0 1 0,0 0 0,0 0 0,0 0 0,0 0 0,0 1 0,0 0 0,0 0 0,0 0 0,0 1 0,0-1 0,-6 4 0,-4 2-341,1 1 0,0 0-1,-25 19 1,6 1-6485</inkml:trace>
  <inkml:trace contextRef="#ctx0" brushRef="#br0" timeOffset="17738.44">3388 3236 24575,'-3'11'0,"-12"23"0,-7 17 0,-16 45 0,-6 13 0,-2 8 0,-11-1 0,-6 0 0,9-17 0,12-24-8191</inkml:trace>
  <inkml:trace contextRef="#ctx0" brushRef="#br0" timeOffset="18144.2">3551 3602 24575,'-3'4'0,"-2"14"0,1 9 0,0 2 0,2-7 0,0-14 0,1-12 0,1-12 0,0-4-8191</inkml:trace>
  <inkml:trace contextRef="#ctx0" brushRef="#br0" timeOffset="19801.15">3490 3725 24575,'0'2'0,"0"0"0,0 1 0,0-1 0,0 1 0,1-1 0,-1 0 0,1 0 0,0 1 0,0-1 0,0 0 0,0 0 0,0 0 0,0 0 0,0 0 0,0 0 0,1 0 0,-1 0 0,1-1 0,0 1 0,-1 0 0,1-1 0,3 3 0,-1-2 0,1 0 0,-1 0 0,0-1 0,1 1 0,-1-1 0,1 0 0,0 0 0,-1-1 0,1 1 0,0-1 0,4-1 0,-1 1 0,1 0 0,-1-1 0,0-1 0,0 1 0,0-1 0,0-1 0,-1 1 0,1-1 0,0-1 0,-1 1 0,0-1 0,0-1 0,7-5 0,-11 7 0,0 0 0,0 0 0,-1 0 0,0-1 0,1 1 0,-1-1 0,0 0 0,-1 1 0,1-1 0,-1 0 0,0 0 0,0 0 0,0 0 0,0 0 0,-1 0 0,1 0 0,-1-1 0,-1-7 0,1 10 0,-1-1 0,0 1 0,1-1 0,-1 1 0,0 0 0,0-1 0,-1 1 0,1 0 0,0 0 0,-1 0 0,0-1 0,1 2 0,-1-1 0,0 0 0,0 0 0,0 1 0,0-1 0,0 1 0,0-1 0,0 1 0,-1 0 0,1 0 0,0 0 0,-1 0 0,1 0 0,-1 1 0,1-1 0,-1 1 0,1-1 0,-5 1 0,-103 1 51,61 1-1467,12-1-5410</inkml:trace>
  <inkml:trace contextRef="#ctx0" brushRef="#br0" timeOffset="21059.77">2351 4396 24575,'-10'1'0,"1"0"0,0 1 0,0 0 0,0 0 0,0 1 0,0 1 0,0-1 0,1 1 0,-1 0 0,-13 11 0,7-5 0,0 1 0,1 1 0,1 0 0,-20 23 0,17-11 0,2 1 0,0 0 0,2 1 0,1 0 0,1 1 0,-10 42 0,15-52 0,0-4 0,1 0 0,1 1 0,0 0 0,1 0 0,-1 27 0,3-38 0,0 0 0,1 0 0,-1 0 0,1 0 0,0 0 0,0-1 0,0 1 0,0 0 0,0 0 0,1-1 0,-1 1 0,1-1 0,-1 0 0,1 1 0,0-1 0,0 0 0,0 0 0,0 0 0,1 0 0,-1 0 0,1-1 0,-1 1 0,1-1 0,-1 1 0,1-1 0,0 0 0,-1 0 0,1 0 0,0 0 0,0-1 0,0 1 0,0-1 0,0 0 0,4 0 0,1 1-97,1-1-1,-1 0 1,1 0-1,-1-1 1,1 0-1,-1-1 1,0 0-1,1 0 1,-1-1-1,0 1 1,0-2-1,-1 1 0,13-8 1,6-7-6729</inkml:trace>
  <inkml:trace contextRef="#ctx0" brushRef="#br0" timeOffset="22340.88">2411 4702 24575,'1'-6'0,"0"1"0,0-1 0,0 1 0,1 0 0,-1 0 0,1-1 0,1 1 0,-1 0 0,1 1 0,0-1 0,0 0 0,0 1 0,5-6 0,5-4 0,0 0 0,22-17 0,-25 22 0,-6 5 0,1-1 0,-1 1 0,1 0 0,0 1 0,0-1 0,1 1 0,-1 0 0,1 0 0,-1 0 0,1 1 0,0 0 0,0 0 0,0 1 0,11-2 0,-16 3 0,0 0 0,1 0 0,-1 1 0,0-1 0,0 1 0,0-1 0,0 1 0,0 0 0,1-1 0,-1 1 0,0 0 0,0 0 0,-1-1 0,1 1 0,0 0 0,0 0 0,0 0 0,0 0 0,-1 0 0,1 0 0,-1 1 0,1-1 0,-1 0 0,1 0 0,-1 0 0,1 1 0,-1-1 0,0 0 0,0 0 0,0 1 0,0-1 0,0 0 0,0 0 0,0 1 0,0-1 0,0 0 0,-1 0 0,1 1 0,-1 1 0,-18 56 0,16-52 0,-4 12 0,-1-1 0,-1 0 0,-1 0 0,-18 25 0,23-37 0,0 0 0,-1 1 0,0-2 0,0 1 0,0-1 0,-1 0 0,0 0 0,0-1 0,0 1 0,0-2 0,-1 1 0,0-1 0,-12 3 0,20-6 0,0 0 0,0 0 0,0 0 0,1 0 0,-1 0 0,0 0 0,0 0 0,0 0 0,0 0 0,0 0 0,0-1 0,0 1 0,0 0 0,0 0 0,0 0 0,0 0 0,0 0 0,-1 0 0,1 0 0,0 0 0,0 0 0,0 0 0,0 0 0,0 0 0,0-1 0,0 1 0,0 0 0,0 0 0,0 0 0,0 0 0,0 0 0,0 0 0,0 0 0,0 0 0,0 0 0,0 0 0,0 0 0,-1 0 0,1 0 0,0 0 0,0 0 0,0 0 0,0 0 0,0 0 0,0 0 0,0 0 0,0 0 0,0 0 0,-1 0 0,13-10 0,21-11 0,-26 18 0,1 0 0,-1 0 0,1 0 0,0 1 0,0 0 0,0 1 0,0 0 0,0 0 0,0 1 0,0 0 0,16 1 0,-20 1 0,0-1 0,1 0 0,-1 1 0,0 0 0,0 0 0,0 0 0,0 1 0,0-1 0,0 1 0,0 0 0,-1 0 0,0 0 0,0 1 0,0-1 0,0 1 0,0 0 0,0 0 0,-1 0 0,0 0 0,0 0 0,0 0 0,1 6 0,0-3 0,-1-1 0,0 0 0,-1 1 0,1-1 0,-1 1 0,-1-1 0,1 1 0,-1 0 0,0-1 0,-1 1 0,-1 8 0,1-11 0,0 0 0,0 0 0,-1 0 0,0 0 0,0 0 0,0-1 0,0 1 0,0-1 0,-1 0 0,1 1 0,-1-1 0,0 0 0,0 0 0,0-1 0,0 1 0,-1-1 0,1 0 0,-1 1 0,-4 1 0,-11 5-151,-1-1-1,-1-1 0,0-1 0,0 0 1,0-1-1,0-2 0,-1 0 1,-22-1-1,16-1-6674</inkml:trace>
  <inkml:trace contextRef="#ctx0" brushRef="#br0" timeOffset="22808.38">2249 4986 24575,'0'0'-8191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1:56:57.599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86 24575,'2'-3'0,"3"9"0,4 13 0,0 44 0,-5-30 0,2 0 0,1-1 0,12 34 0,-19-64 0,1 0 0,0 0 0,0 0 0,0 0 0,0 0 0,0 0 0,1-1 0,-1 1 0,0 0 0,1-1 0,-1 1 0,1-1 0,0 0 0,-1 1 0,1-1 0,0 0 0,0 0 0,0 0 0,0 0 0,0-1 0,0 1 0,0 0 0,0-1 0,0 1 0,0-1 0,0 0 0,0 0 0,0 0 0,1 0 0,-1 0 0,0 0 0,0 0 0,0-1 0,0 1 0,0-1 0,0 0 0,0 1 0,0-1 0,0 0 0,2-2 0,12-4 0,0-2 0,-1-1 0,28-21 0,-20 13 0,400-248-1365,-386 247-5461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1:56:59.436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1 326 24575,'3'5'0,"-1"0"0,1 0 0,-1 1 0,0-1 0,0 0 0,0 1 0,-1 0 0,0-1 0,0 1 0,0 0 0,-1 0 0,1 0 0,-2 5 0,5 32 0,5-20 0,0-1 0,2 0 0,0 0 0,2-2 0,0 1 0,22 25 0,-8-10 0,-25-33 0,0 0 0,0-1 0,0 1 0,0 0 0,1-1 0,-1 1 0,1-1 0,0 0 0,-1 0 0,1 0 0,7 3 0,-9-5 0,1 0 0,-1 1 0,1-1 0,0 0 0,-1 0 0,1 0 0,0-1 0,-1 1 0,1 0 0,-1 0 0,1-1 0,-1 1 0,1-1 0,-1 0 0,1 1 0,-1-1 0,1 0 0,-1 0 0,0 0 0,1 0 0,-1 0 0,0 0 0,0 0 0,0-1 0,0 1 0,2-3 0,59-71 0,-21 23 0,2 2 0,2 2 0,74-62 0,-26 40 0,159-93 0,-209 143-127,1 2 0,0 2 0,58-13-1,-67 20-728,29-9-5970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2:01:52.50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1 524 24575,'1'0'0,"0"0"0,-1 1 0,1-1 0,0 1 0,0-1 0,0 1 0,-1-1 0,1 1 0,0-1 0,0 1 0,-1 0 0,1-1 0,-1 1 0,1 0 0,0 0 0,-1-1 0,0 1 0,1 0 0,-1 0 0,1 0 0,-1 0 0,0 0 0,0-1 0,1 1 0,-1 2 0,6 32 0,-3-21 0,3 17 0,12 40 0,-17-68 0,1 0 0,-1 1 0,1-1 0,0 0 0,-1 0 0,2 0 0,-1 0 0,0 0 0,0 0 0,1 0 0,0-1 0,-1 0 0,1 1 0,0-1 0,0 0 0,4 2 0,-5-4 0,1 1 0,-1-1 0,1 0 0,0 1 0,-1-1 0,1 0 0,-1-1 0,1 1 0,-1 0 0,1-1 0,-1 1 0,1-1 0,-1 0 0,1 0 0,-1 0 0,0 0 0,1 0 0,-1-1 0,0 1 0,0-1 0,0 1 0,2-3 0,47-46 0,-42 40 0,27-31 0,2 3 0,1 1 0,2 1 0,1 3 0,79-48 0,11 12 0,140-81 0,2-13-1365,-236 144-5461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9T02:02:00.43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20 507 24575,'0'3'0,"4"5"0,4 1 0,4-1 0,4-5 0,6-11 0,6-13 0,23-22 0,2-5 0,7-7 0,6-6 0,3-4 0,6-2 0,-9 8 0,-12 14 0,-12 7 0,-14 11-8191</inkml:trace>
  <inkml:trace contextRef="#ctx0" brushRef="#br0" timeOffset="1306.92">0 384 24575,'0'4'0,"0"7"0,0 10 0,0 4 0,4 2 0,0-1 0,0-1 0,0-5-8191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2"/>
  <sheetViews>
    <sheetView zoomScale="130" zoomScaleNormal="130" workbookViewId="0">
      <selection activeCell="F1" sqref="F1:F1048576"/>
    </sheetView>
  </sheetViews>
  <sheetFormatPr baseColWidth="10" defaultRowHeight="15" x14ac:dyDescent="0.25"/>
  <cols>
    <col min="2" max="2" width="27.140625" bestFit="1" customWidth="1"/>
    <col min="3" max="3" width="19.5703125" customWidth="1"/>
    <col min="4" max="4" width="23.85546875" customWidth="1"/>
    <col min="5" max="5" width="16.7109375" customWidth="1"/>
    <col min="6" max="6" width="20" customWidth="1"/>
    <col min="15" max="15" width="17.5703125" bestFit="1" customWidth="1"/>
    <col min="20" max="20" width="16.85546875" customWidth="1"/>
    <col min="21" max="21" width="21" customWidth="1"/>
    <col min="22" max="22" width="16.140625" customWidth="1"/>
    <col min="25" max="25" width="13.85546875" customWidth="1"/>
    <col min="26" max="26" width="23.42578125" customWidth="1"/>
    <col min="27" max="27" width="13.5703125" customWidth="1"/>
    <col min="28" max="28" width="15.5703125" bestFit="1" customWidth="1"/>
    <col min="30" max="30" width="15.140625" customWidth="1"/>
    <col min="31" max="31" width="18" customWidth="1"/>
    <col min="32" max="32" width="38.28515625" customWidth="1"/>
    <col min="40" max="40" width="15.28515625" bestFit="1" customWidth="1"/>
    <col min="43" max="43" width="15.28515625" bestFit="1" customWidth="1"/>
    <col min="47" max="47" width="21.42578125" customWidth="1"/>
  </cols>
  <sheetData>
    <row r="1" spans="1:49" ht="31.5" x14ac:dyDescent="0.5">
      <c r="I1" s="65" t="s">
        <v>110</v>
      </c>
      <c r="T1" s="65" t="s">
        <v>125</v>
      </c>
      <c r="AF1" s="16" t="str">
        <f>AD14&amp;" "&amp;AE14&amp;" "&amp;AF14&amp;" "&amp;AG14</f>
        <v>EXCEL BASICO OFFICE 365</v>
      </c>
      <c r="AG1" s="62" t="s">
        <v>177</v>
      </c>
      <c r="AN1" t="s">
        <v>178</v>
      </c>
      <c r="AQ1" t="s">
        <v>180</v>
      </c>
      <c r="AR1" t="s">
        <v>181</v>
      </c>
      <c r="AU1" t="s">
        <v>178</v>
      </c>
      <c r="AV1" t="str">
        <f>MID(AU1,1,6)</f>
        <v>LOYOLA</v>
      </c>
      <c r="AW1" t="str">
        <f>MID(AU1,8,6)</f>
        <v>TOLEDO</v>
      </c>
    </row>
    <row r="2" spans="1:49" ht="26.25" x14ac:dyDescent="0.4">
      <c r="I2" s="66" t="s">
        <v>112</v>
      </c>
      <c r="M2" s="76" t="s">
        <v>168</v>
      </c>
      <c r="T2" s="64" t="s">
        <v>126</v>
      </c>
      <c r="Y2" s="64" t="s">
        <v>141</v>
      </c>
      <c r="AA2" s="79" t="s">
        <v>183</v>
      </c>
      <c r="AD2" s="64" t="s">
        <v>154</v>
      </c>
      <c r="AN2" t="s">
        <v>179</v>
      </c>
      <c r="AQ2" t="s">
        <v>162</v>
      </c>
      <c r="AR2" t="s">
        <v>182</v>
      </c>
      <c r="AU2" t="s">
        <v>179</v>
      </c>
    </row>
    <row r="3" spans="1:49" ht="18.75" x14ac:dyDescent="0.3">
      <c r="I3" s="67" t="s">
        <v>113</v>
      </c>
      <c r="T3" s="71" t="s">
        <v>127</v>
      </c>
      <c r="U3" s="71" t="s">
        <v>128</v>
      </c>
      <c r="Y3" s="71" t="s">
        <v>127</v>
      </c>
      <c r="Z3" s="71" t="s">
        <v>128</v>
      </c>
      <c r="AD3" s="71" t="s">
        <v>127</v>
      </c>
      <c r="AE3" s="71" t="s">
        <v>128</v>
      </c>
    </row>
    <row r="4" spans="1:49" ht="23.25" x14ac:dyDescent="0.35">
      <c r="F4" s="64" t="s">
        <v>221</v>
      </c>
      <c r="I4" s="68" t="s">
        <v>114</v>
      </c>
      <c r="T4" s="72" t="s">
        <v>129</v>
      </c>
      <c r="U4" s="16" t="s">
        <v>130</v>
      </c>
      <c r="V4" s="16" t="s">
        <v>190</v>
      </c>
      <c r="W4" s="16">
        <f>10+5</f>
        <v>15</v>
      </c>
      <c r="Y4" s="72" t="s">
        <v>142</v>
      </c>
      <c r="Z4" s="16" t="s">
        <v>143</v>
      </c>
      <c r="AA4" s="16" t="s">
        <v>184</v>
      </c>
      <c r="AB4" s="16" t="b">
        <f>10=5</f>
        <v>0</v>
      </c>
      <c r="AD4" s="72" t="s">
        <v>155</v>
      </c>
      <c r="AE4" s="16" t="s">
        <v>156</v>
      </c>
      <c r="AF4" s="16"/>
      <c r="AG4" s="16"/>
    </row>
    <row r="5" spans="1:49" ht="18.75" x14ac:dyDescent="0.3">
      <c r="T5" s="72" t="s">
        <v>131</v>
      </c>
      <c r="U5" s="16" t="s">
        <v>132</v>
      </c>
      <c r="V5" s="16" t="s">
        <v>191</v>
      </c>
      <c r="W5" s="16">
        <f xml:space="preserve"> 10-5</f>
        <v>5</v>
      </c>
      <c r="Y5" s="72" t="s">
        <v>144</v>
      </c>
      <c r="Z5" s="16" t="s">
        <v>145</v>
      </c>
      <c r="AA5" s="16" t="s">
        <v>185</v>
      </c>
      <c r="AB5" s="16" t="b">
        <f>10&gt;5</f>
        <v>1</v>
      </c>
      <c r="AD5" s="72"/>
      <c r="AE5" s="16"/>
      <c r="AF5" s="16"/>
      <c r="AG5" s="16"/>
    </row>
    <row r="6" spans="1:49" ht="31.5" x14ac:dyDescent="0.5">
      <c r="A6" s="12" t="s">
        <v>12</v>
      </c>
      <c r="B6" s="12" t="s">
        <v>13</v>
      </c>
      <c r="C6" s="12" t="s">
        <v>1</v>
      </c>
      <c r="D6" s="12" t="s">
        <v>14</v>
      </c>
      <c r="E6" s="12" t="s">
        <v>15</v>
      </c>
      <c r="F6" s="12" t="s">
        <v>2</v>
      </c>
      <c r="J6" s="65" t="s">
        <v>115</v>
      </c>
      <c r="N6" s="67" t="s">
        <v>116</v>
      </c>
      <c r="T6" s="72" t="s">
        <v>133</v>
      </c>
      <c r="U6" s="16" t="s">
        <v>134</v>
      </c>
      <c r="V6" s="16" t="s">
        <v>192</v>
      </c>
      <c r="W6" s="16">
        <f>10*5</f>
        <v>50</v>
      </c>
      <c r="Y6" s="72" t="s">
        <v>146</v>
      </c>
      <c r="Z6" s="16" t="s">
        <v>147</v>
      </c>
      <c r="AA6" s="16" t="s">
        <v>186</v>
      </c>
      <c r="AB6" s="16" t="b">
        <f>10&lt;5</f>
        <v>0</v>
      </c>
      <c r="AD6" s="72"/>
      <c r="AE6" s="16"/>
      <c r="AF6" s="16"/>
      <c r="AG6" s="16"/>
    </row>
    <row r="7" spans="1:49" ht="18.75" x14ac:dyDescent="0.3">
      <c r="A7" s="10">
        <v>1</v>
      </c>
      <c r="B7" s="34" t="s">
        <v>17</v>
      </c>
      <c r="C7" s="70">
        <v>20</v>
      </c>
      <c r="D7" t="s">
        <v>106</v>
      </c>
      <c r="E7" s="32">
        <v>400</v>
      </c>
      <c r="F7" s="80">
        <f>C7*E7</f>
        <v>8000</v>
      </c>
      <c r="G7" s="62" t="s">
        <v>222</v>
      </c>
      <c r="J7" s="67" t="s">
        <v>117</v>
      </c>
      <c r="T7" s="72" t="s">
        <v>135</v>
      </c>
      <c r="U7" s="16" t="s">
        <v>136</v>
      </c>
      <c r="V7" s="16" t="s">
        <v>193</v>
      </c>
      <c r="W7" s="16">
        <f>10/5</f>
        <v>2</v>
      </c>
      <c r="Y7" s="72" t="s">
        <v>148</v>
      </c>
      <c r="Z7" s="16" t="s">
        <v>149</v>
      </c>
      <c r="AA7" s="16" t="s">
        <v>187</v>
      </c>
      <c r="AB7" s="16" t="b">
        <f>10&gt;=5</f>
        <v>1</v>
      </c>
      <c r="AD7" s="75" t="s">
        <v>157</v>
      </c>
      <c r="AE7" s="75" t="s">
        <v>158</v>
      </c>
      <c r="AF7" s="73" t="s">
        <v>167</v>
      </c>
      <c r="AG7" s="16" t="s">
        <v>169</v>
      </c>
    </row>
    <row r="8" spans="1:49" ht="18.75" x14ac:dyDescent="0.3">
      <c r="A8" s="10">
        <v>2</v>
      </c>
      <c r="B8" s="34" t="s">
        <v>18</v>
      </c>
      <c r="C8" s="10">
        <v>15</v>
      </c>
      <c r="D8" t="s">
        <v>21</v>
      </c>
      <c r="E8" s="33">
        <v>2200</v>
      </c>
      <c r="F8" s="80">
        <f t="shared" ref="F8:F16" si="0">C8*E8</f>
        <v>33000</v>
      </c>
      <c r="G8" s="62" t="s">
        <v>223</v>
      </c>
      <c r="J8" s="67" t="s">
        <v>118</v>
      </c>
      <c r="T8" s="72" t="s">
        <v>137</v>
      </c>
      <c r="U8" s="16" t="s">
        <v>138</v>
      </c>
      <c r="V8" s="16" t="s">
        <v>194</v>
      </c>
      <c r="W8" s="16">
        <f>10%</f>
        <v>0.1</v>
      </c>
      <c r="Y8" s="72" t="s">
        <v>150</v>
      </c>
      <c r="Z8" s="16" t="s">
        <v>151</v>
      </c>
      <c r="AA8" s="16" t="s">
        <v>188</v>
      </c>
      <c r="AB8" s="16" t="b">
        <f>10&lt;=5</f>
        <v>0</v>
      </c>
      <c r="AD8" s="74" t="s">
        <v>159</v>
      </c>
      <c r="AE8" s="74" t="s">
        <v>160</v>
      </c>
      <c r="AF8" s="16" t="str">
        <f>AE8&amp;" "&amp;AD8</f>
        <v>AGUILAR BARLY</v>
      </c>
      <c r="AG8" s="62" t="s">
        <v>170</v>
      </c>
    </row>
    <row r="9" spans="1:49" ht="18.75" x14ac:dyDescent="0.3">
      <c r="A9" s="10">
        <v>3</v>
      </c>
      <c r="B9" s="34" t="s">
        <v>19</v>
      </c>
      <c r="C9" s="10">
        <v>20</v>
      </c>
      <c r="D9" t="s">
        <v>106</v>
      </c>
      <c r="E9" s="33">
        <v>500</v>
      </c>
      <c r="F9" s="80">
        <f t="shared" si="0"/>
        <v>10000</v>
      </c>
      <c r="G9" s="62" t="s">
        <v>224</v>
      </c>
      <c r="J9" s="67" t="s">
        <v>119</v>
      </c>
      <c r="T9" s="72" t="s">
        <v>139</v>
      </c>
      <c r="U9" s="16" t="s">
        <v>140</v>
      </c>
      <c r="V9" s="16" t="s">
        <v>195</v>
      </c>
      <c r="W9" s="16">
        <f>10^5</f>
        <v>100000</v>
      </c>
      <c r="Y9" s="72" t="s">
        <v>152</v>
      </c>
      <c r="Z9" s="16" t="s">
        <v>153</v>
      </c>
      <c r="AA9" s="16" t="s">
        <v>189</v>
      </c>
      <c r="AB9" s="16" t="b">
        <f>10&lt;&gt;5</f>
        <v>1</v>
      </c>
      <c r="AD9" s="74" t="s">
        <v>161</v>
      </c>
      <c r="AE9" s="74" t="s">
        <v>162</v>
      </c>
      <c r="AF9" s="16" t="str">
        <f t="shared" ref="AF9:AF11" si="1">AE9&amp;" "&amp;AD9</f>
        <v>MAS DANIELA</v>
      </c>
      <c r="AG9" s="62" t="s">
        <v>171</v>
      </c>
    </row>
    <row r="10" spans="1:49" ht="18.75" x14ac:dyDescent="0.3">
      <c r="A10" s="10">
        <v>4</v>
      </c>
      <c r="B10" s="34" t="s">
        <v>20</v>
      </c>
      <c r="C10" s="10">
        <v>15</v>
      </c>
      <c r="D10" t="s">
        <v>27</v>
      </c>
      <c r="E10" s="33">
        <v>520</v>
      </c>
      <c r="F10" s="80">
        <f t="shared" si="0"/>
        <v>7800</v>
      </c>
      <c r="G10" s="62" t="s">
        <v>225</v>
      </c>
      <c r="J10" s="67" t="s">
        <v>120</v>
      </c>
      <c r="T10" s="72"/>
      <c r="U10" s="16"/>
      <c r="V10" s="16"/>
      <c r="W10" s="16"/>
      <c r="Y10" s="72"/>
      <c r="Z10" s="16"/>
      <c r="AA10" s="16"/>
      <c r="AB10" s="16"/>
      <c r="AD10" s="74" t="s">
        <v>163</v>
      </c>
      <c r="AE10" s="74" t="s">
        <v>164</v>
      </c>
      <c r="AF10" s="16" t="str">
        <f t="shared" si="1"/>
        <v>JURADO RICHARD</v>
      </c>
      <c r="AG10" s="62" t="s">
        <v>172</v>
      </c>
    </row>
    <row r="11" spans="1:49" ht="18.75" x14ac:dyDescent="0.3">
      <c r="A11" s="10">
        <v>5</v>
      </c>
      <c r="B11" s="34" t="s">
        <v>22</v>
      </c>
      <c r="C11" s="10">
        <v>10</v>
      </c>
      <c r="D11" t="s">
        <v>14</v>
      </c>
      <c r="E11" s="33">
        <v>520</v>
      </c>
      <c r="F11" s="80">
        <f t="shared" si="0"/>
        <v>5200</v>
      </c>
      <c r="G11" s="62"/>
      <c r="J11" s="67" t="s">
        <v>121</v>
      </c>
      <c r="T11" s="72"/>
      <c r="U11" s="16"/>
      <c r="V11" s="16"/>
      <c r="W11" s="16"/>
      <c r="Y11" s="72"/>
      <c r="Z11" s="16"/>
      <c r="AA11" s="16"/>
      <c r="AB11" s="16"/>
      <c r="AD11" s="74" t="s">
        <v>165</v>
      </c>
      <c r="AE11" s="74" t="s">
        <v>166</v>
      </c>
      <c r="AF11" s="16" t="str">
        <f t="shared" si="1"/>
        <v>ALFARO SARA</v>
      </c>
      <c r="AG11" s="62" t="s">
        <v>173</v>
      </c>
    </row>
    <row r="12" spans="1:49" ht="18.75" x14ac:dyDescent="0.3">
      <c r="A12" s="10">
        <v>6</v>
      </c>
      <c r="B12" s="34" t="s">
        <v>23</v>
      </c>
      <c r="C12" s="10">
        <v>15</v>
      </c>
      <c r="D12" t="s">
        <v>28</v>
      </c>
      <c r="E12" s="33">
        <v>120</v>
      </c>
      <c r="F12" s="80">
        <f t="shared" si="0"/>
        <v>1800</v>
      </c>
      <c r="J12" s="67" t="s">
        <v>122</v>
      </c>
      <c r="T12" s="72"/>
      <c r="U12" s="16"/>
      <c r="V12" s="16"/>
      <c r="W12" s="16"/>
      <c r="Y12" s="72"/>
      <c r="Z12" s="16"/>
      <c r="AA12" s="16"/>
      <c r="AB12" s="16"/>
      <c r="AD12" s="72"/>
      <c r="AE12" s="16"/>
      <c r="AF12" s="16"/>
      <c r="AG12" s="16"/>
    </row>
    <row r="13" spans="1:49" ht="23.25" x14ac:dyDescent="0.35">
      <c r="A13" s="10">
        <v>7</v>
      </c>
      <c r="B13" s="34" t="s">
        <v>24</v>
      </c>
      <c r="C13" s="10">
        <v>20</v>
      </c>
      <c r="D13" t="s">
        <v>29</v>
      </c>
      <c r="E13" s="33">
        <v>320</v>
      </c>
      <c r="F13" s="80">
        <f t="shared" si="0"/>
        <v>6400</v>
      </c>
      <c r="J13" s="67" t="s">
        <v>123</v>
      </c>
      <c r="T13" s="64" t="s">
        <v>196</v>
      </c>
    </row>
    <row r="14" spans="1:49" ht="21" x14ac:dyDescent="0.35">
      <c r="A14" s="10">
        <v>8</v>
      </c>
      <c r="B14" s="34" t="s">
        <v>25</v>
      </c>
      <c r="C14" s="10">
        <v>35</v>
      </c>
      <c r="D14" t="s">
        <v>30</v>
      </c>
      <c r="E14" s="33">
        <v>195</v>
      </c>
      <c r="F14" s="80">
        <f t="shared" si="0"/>
        <v>6825</v>
      </c>
      <c r="J14" s="67" t="s">
        <v>124</v>
      </c>
      <c r="N14" s="69" t="s">
        <v>115</v>
      </c>
      <c r="O14" s="63" t="b">
        <f>60&gt;C7*2</f>
        <v>1</v>
      </c>
      <c r="T14" s="71" t="s">
        <v>197</v>
      </c>
      <c r="U14" s="71" t="s">
        <v>127</v>
      </c>
      <c r="V14" s="71" t="s">
        <v>128</v>
      </c>
      <c r="AD14" s="16" t="s">
        <v>174</v>
      </c>
      <c r="AE14" s="16" t="s">
        <v>175</v>
      </c>
      <c r="AF14" s="16" t="s">
        <v>176</v>
      </c>
      <c r="AG14" s="16">
        <v>365</v>
      </c>
    </row>
    <row r="15" spans="1:49" ht="18.75" x14ac:dyDescent="0.3">
      <c r="A15" s="10">
        <v>9</v>
      </c>
      <c r="B15" s="34" t="s">
        <v>105</v>
      </c>
      <c r="C15" s="10">
        <v>42</v>
      </c>
      <c r="D15" t="s">
        <v>31</v>
      </c>
      <c r="E15" s="33">
        <v>450</v>
      </c>
      <c r="F15" s="80">
        <f t="shared" si="0"/>
        <v>18900</v>
      </c>
      <c r="J15" s="67"/>
      <c r="T15" s="72" t="s">
        <v>198</v>
      </c>
      <c r="U15" s="72" t="s">
        <v>206</v>
      </c>
      <c r="V15" s="16" t="s">
        <v>207</v>
      </c>
    </row>
    <row r="16" spans="1:49" ht="23.25" x14ac:dyDescent="0.35">
      <c r="A16" s="10">
        <v>10</v>
      </c>
      <c r="B16" s="34" t="s">
        <v>26</v>
      </c>
      <c r="C16" s="10">
        <v>15</v>
      </c>
      <c r="D16" t="s">
        <v>32</v>
      </c>
      <c r="E16" s="33">
        <v>290</v>
      </c>
      <c r="F16" s="80">
        <f t="shared" si="0"/>
        <v>4350</v>
      </c>
      <c r="I16" s="66" t="s">
        <v>111</v>
      </c>
      <c r="T16" s="72" t="s">
        <v>199</v>
      </c>
      <c r="U16" s="72" t="s">
        <v>131</v>
      </c>
      <c r="V16" s="16" t="s">
        <v>208</v>
      </c>
    </row>
    <row r="17" spans="20:26" ht="18.75" x14ac:dyDescent="0.3">
      <c r="T17" s="72" t="s">
        <v>200</v>
      </c>
      <c r="U17" s="72" t="s">
        <v>137</v>
      </c>
      <c r="V17" s="16" t="s">
        <v>138</v>
      </c>
      <c r="Y17" s="16">
        <f>-1+1</f>
        <v>0</v>
      </c>
      <c r="Z17" s="16" t="s">
        <v>217</v>
      </c>
    </row>
    <row r="18" spans="20:26" ht="18.75" x14ac:dyDescent="0.3">
      <c r="T18" s="72" t="s">
        <v>201</v>
      </c>
      <c r="U18" s="72" t="s">
        <v>209</v>
      </c>
      <c r="V18" s="16" t="s">
        <v>140</v>
      </c>
      <c r="Y18" s="16">
        <f>(5*6) + (3+2)/-1</f>
        <v>25</v>
      </c>
      <c r="Z18" s="16" t="s">
        <v>218</v>
      </c>
    </row>
    <row r="19" spans="20:26" ht="18.75" x14ac:dyDescent="0.3">
      <c r="T19" s="72" t="s">
        <v>202</v>
      </c>
      <c r="U19" s="72" t="s">
        <v>210</v>
      </c>
      <c r="V19" s="16" t="s">
        <v>211</v>
      </c>
      <c r="Y19" s="16">
        <f>((5*6) + (3+2))/-1</f>
        <v>-35</v>
      </c>
      <c r="Z19" s="16" t="s">
        <v>219</v>
      </c>
    </row>
    <row r="20" spans="20:26" ht="18.75" x14ac:dyDescent="0.3">
      <c r="T20" s="72" t="s">
        <v>203</v>
      </c>
      <c r="U20" s="72" t="s">
        <v>212</v>
      </c>
      <c r="V20" s="16" t="s">
        <v>213</v>
      </c>
      <c r="Y20" s="16"/>
      <c r="Z20" s="16"/>
    </row>
    <row r="21" spans="20:26" ht="18.75" x14ac:dyDescent="0.3">
      <c r="T21" s="72" t="s">
        <v>204</v>
      </c>
      <c r="U21" s="72" t="s">
        <v>214</v>
      </c>
      <c r="V21" s="16" t="s">
        <v>215</v>
      </c>
      <c r="Y21" s="16">
        <f>5*6+3+2/-1</f>
        <v>31</v>
      </c>
      <c r="Z21" s="16" t="s">
        <v>220</v>
      </c>
    </row>
    <row r="22" spans="20:26" ht="18.75" x14ac:dyDescent="0.3">
      <c r="T22" s="72" t="s">
        <v>205</v>
      </c>
      <c r="U22" s="72" t="s">
        <v>216</v>
      </c>
      <c r="V22" s="16" t="s">
        <v>141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9"/>
  <sheetViews>
    <sheetView zoomScale="130" zoomScaleNormal="130" workbookViewId="0">
      <selection activeCell="F3" sqref="F3"/>
    </sheetView>
  </sheetViews>
  <sheetFormatPr baseColWidth="10" defaultRowHeight="12.75" x14ac:dyDescent="0.2"/>
  <cols>
    <col min="1" max="1" width="11.7109375" style="1" customWidth="1"/>
    <col min="2" max="3" width="9.140625" style="1" customWidth="1"/>
    <col min="4" max="4" width="9.7109375" style="1" customWidth="1"/>
    <col min="5" max="5" width="25.28515625" style="1" bestFit="1" customWidth="1"/>
    <col min="6" max="6" width="12.28515625" style="1" bestFit="1" customWidth="1"/>
    <col min="7" max="254" width="11.42578125" style="1"/>
    <col min="255" max="255" width="20.5703125" style="1" customWidth="1"/>
    <col min="256" max="259" width="9.140625" style="1" customWidth="1"/>
    <col min="260" max="260" width="9.7109375" style="1" customWidth="1"/>
    <col min="261" max="261" width="9.85546875" style="1" customWidth="1"/>
    <col min="262" max="510" width="11.42578125" style="1"/>
    <col min="511" max="511" width="20.5703125" style="1" customWidth="1"/>
    <col min="512" max="515" width="9.140625" style="1" customWidth="1"/>
    <col min="516" max="516" width="9.7109375" style="1" customWidth="1"/>
    <col min="517" max="517" width="9.85546875" style="1" customWidth="1"/>
    <col min="518" max="766" width="11.42578125" style="1"/>
    <col min="767" max="767" width="20.5703125" style="1" customWidth="1"/>
    <col min="768" max="771" width="9.140625" style="1" customWidth="1"/>
    <col min="772" max="772" width="9.7109375" style="1" customWidth="1"/>
    <col min="773" max="773" width="9.85546875" style="1" customWidth="1"/>
    <col min="774" max="1022" width="11.42578125" style="1"/>
    <col min="1023" max="1023" width="20.5703125" style="1" customWidth="1"/>
    <col min="1024" max="1027" width="9.140625" style="1" customWidth="1"/>
    <col min="1028" max="1028" width="9.7109375" style="1" customWidth="1"/>
    <col min="1029" max="1029" width="9.85546875" style="1" customWidth="1"/>
    <col min="1030" max="1278" width="11.42578125" style="1"/>
    <col min="1279" max="1279" width="20.5703125" style="1" customWidth="1"/>
    <col min="1280" max="1283" width="9.140625" style="1" customWidth="1"/>
    <col min="1284" max="1284" width="9.7109375" style="1" customWidth="1"/>
    <col min="1285" max="1285" width="9.85546875" style="1" customWidth="1"/>
    <col min="1286" max="1534" width="11.42578125" style="1"/>
    <col min="1535" max="1535" width="20.5703125" style="1" customWidth="1"/>
    <col min="1536" max="1539" width="9.140625" style="1" customWidth="1"/>
    <col min="1540" max="1540" width="9.7109375" style="1" customWidth="1"/>
    <col min="1541" max="1541" width="9.85546875" style="1" customWidth="1"/>
    <col min="1542" max="1790" width="11.42578125" style="1"/>
    <col min="1791" max="1791" width="20.5703125" style="1" customWidth="1"/>
    <col min="1792" max="1795" width="9.140625" style="1" customWidth="1"/>
    <col min="1796" max="1796" width="9.7109375" style="1" customWidth="1"/>
    <col min="1797" max="1797" width="9.85546875" style="1" customWidth="1"/>
    <col min="1798" max="2046" width="11.42578125" style="1"/>
    <col min="2047" max="2047" width="20.5703125" style="1" customWidth="1"/>
    <col min="2048" max="2051" width="9.140625" style="1" customWidth="1"/>
    <col min="2052" max="2052" width="9.7109375" style="1" customWidth="1"/>
    <col min="2053" max="2053" width="9.85546875" style="1" customWidth="1"/>
    <col min="2054" max="2302" width="11.42578125" style="1"/>
    <col min="2303" max="2303" width="20.5703125" style="1" customWidth="1"/>
    <col min="2304" max="2307" width="9.140625" style="1" customWidth="1"/>
    <col min="2308" max="2308" width="9.7109375" style="1" customWidth="1"/>
    <col min="2309" max="2309" width="9.85546875" style="1" customWidth="1"/>
    <col min="2310" max="2558" width="11.42578125" style="1"/>
    <col min="2559" max="2559" width="20.5703125" style="1" customWidth="1"/>
    <col min="2560" max="2563" width="9.140625" style="1" customWidth="1"/>
    <col min="2564" max="2564" width="9.7109375" style="1" customWidth="1"/>
    <col min="2565" max="2565" width="9.85546875" style="1" customWidth="1"/>
    <col min="2566" max="2814" width="11.42578125" style="1"/>
    <col min="2815" max="2815" width="20.5703125" style="1" customWidth="1"/>
    <col min="2816" max="2819" width="9.140625" style="1" customWidth="1"/>
    <col min="2820" max="2820" width="9.7109375" style="1" customWidth="1"/>
    <col min="2821" max="2821" width="9.85546875" style="1" customWidth="1"/>
    <col min="2822" max="3070" width="11.42578125" style="1"/>
    <col min="3071" max="3071" width="20.5703125" style="1" customWidth="1"/>
    <col min="3072" max="3075" width="9.140625" style="1" customWidth="1"/>
    <col min="3076" max="3076" width="9.7109375" style="1" customWidth="1"/>
    <col min="3077" max="3077" width="9.85546875" style="1" customWidth="1"/>
    <col min="3078" max="3326" width="11.42578125" style="1"/>
    <col min="3327" max="3327" width="20.5703125" style="1" customWidth="1"/>
    <col min="3328" max="3331" width="9.140625" style="1" customWidth="1"/>
    <col min="3332" max="3332" width="9.7109375" style="1" customWidth="1"/>
    <col min="3333" max="3333" width="9.85546875" style="1" customWidth="1"/>
    <col min="3334" max="3582" width="11.42578125" style="1"/>
    <col min="3583" max="3583" width="20.5703125" style="1" customWidth="1"/>
    <col min="3584" max="3587" width="9.140625" style="1" customWidth="1"/>
    <col min="3588" max="3588" width="9.7109375" style="1" customWidth="1"/>
    <col min="3589" max="3589" width="9.85546875" style="1" customWidth="1"/>
    <col min="3590" max="3838" width="11.42578125" style="1"/>
    <col min="3839" max="3839" width="20.5703125" style="1" customWidth="1"/>
    <col min="3840" max="3843" width="9.140625" style="1" customWidth="1"/>
    <col min="3844" max="3844" width="9.7109375" style="1" customWidth="1"/>
    <col min="3845" max="3845" width="9.85546875" style="1" customWidth="1"/>
    <col min="3846" max="4094" width="11.42578125" style="1"/>
    <col min="4095" max="4095" width="20.5703125" style="1" customWidth="1"/>
    <col min="4096" max="4099" width="9.140625" style="1" customWidth="1"/>
    <col min="4100" max="4100" width="9.7109375" style="1" customWidth="1"/>
    <col min="4101" max="4101" width="9.85546875" style="1" customWidth="1"/>
    <col min="4102" max="4350" width="11.42578125" style="1"/>
    <col min="4351" max="4351" width="20.5703125" style="1" customWidth="1"/>
    <col min="4352" max="4355" width="9.140625" style="1" customWidth="1"/>
    <col min="4356" max="4356" width="9.7109375" style="1" customWidth="1"/>
    <col min="4357" max="4357" width="9.85546875" style="1" customWidth="1"/>
    <col min="4358" max="4606" width="11.42578125" style="1"/>
    <col min="4607" max="4607" width="20.5703125" style="1" customWidth="1"/>
    <col min="4608" max="4611" width="9.140625" style="1" customWidth="1"/>
    <col min="4612" max="4612" width="9.7109375" style="1" customWidth="1"/>
    <col min="4613" max="4613" width="9.85546875" style="1" customWidth="1"/>
    <col min="4614" max="4862" width="11.42578125" style="1"/>
    <col min="4863" max="4863" width="20.5703125" style="1" customWidth="1"/>
    <col min="4864" max="4867" width="9.140625" style="1" customWidth="1"/>
    <col min="4868" max="4868" width="9.7109375" style="1" customWidth="1"/>
    <col min="4869" max="4869" width="9.85546875" style="1" customWidth="1"/>
    <col min="4870" max="5118" width="11.42578125" style="1"/>
    <col min="5119" max="5119" width="20.5703125" style="1" customWidth="1"/>
    <col min="5120" max="5123" width="9.140625" style="1" customWidth="1"/>
    <col min="5124" max="5124" width="9.7109375" style="1" customWidth="1"/>
    <col min="5125" max="5125" width="9.85546875" style="1" customWidth="1"/>
    <col min="5126" max="5374" width="11.42578125" style="1"/>
    <col min="5375" max="5375" width="20.5703125" style="1" customWidth="1"/>
    <col min="5376" max="5379" width="9.140625" style="1" customWidth="1"/>
    <col min="5380" max="5380" width="9.7109375" style="1" customWidth="1"/>
    <col min="5381" max="5381" width="9.85546875" style="1" customWidth="1"/>
    <col min="5382" max="5630" width="11.42578125" style="1"/>
    <col min="5631" max="5631" width="20.5703125" style="1" customWidth="1"/>
    <col min="5632" max="5635" width="9.140625" style="1" customWidth="1"/>
    <col min="5636" max="5636" width="9.7109375" style="1" customWidth="1"/>
    <col min="5637" max="5637" width="9.85546875" style="1" customWidth="1"/>
    <col min="5638" max="5886" width="11.42578125" style="1"/>
    <col min="5887" max="5887" width="20.5703125" style="1" customWidth="1"/>
    <col min="5888" max="5891" width="9.140625" style="1" customWidth="1"/>
    <col min="5892" max="5892" width="9.7109375" style="1" customWidth="1"/>
    <col min="5893" max="5893" width="9.85546875" style="1" customWidth="1"/>
    <col min="5894" max="6142" width="11.42578125" style="1"/>
    <col min="6143" max="6143" width="20.5703125" style="1" customWidth="1"/>
    <col min="6144" max="6147" width="9.140625" style="1" customWidth="1"/>
    <col min="6148" max="6148" width="9.7109375" style="1" customWidth="1"/>
    <col min="6149" max="6149" width="9.85546875" style="1" customWidth="1"/>
    <col min="6150" max="6398" width="11.42578125" style="1"/>
    <col min="6399" max="6399" width="20.5703125" style="1" customWidth="1"/>
    <col min="6400" max="6403" width="9.140625" style="1" customWidth="1"/>
    <col min="6404" max="6404" width="9.7109375" style="1" customWidth="1"/>
    <col min="6405" max="6405" width="9.85546875" style="1" customWidth="1"/>
    <col min="6406" max="6654" width="11.42578125" style="1"/>
    <col min="6655" max="6655" width="20.5703125" style="1" customWidth="1"/>
    <col min="6656" max="6659" width="9.140625" style="1" customWidth="1"/>
    <col min="6660" max="6660" width="9.7109375" style="1" customWidth="1"/>
    <col min="6661" max="6661" width="9.85546875" style="1" customWidth="1"/>
    <col min="6662" max="6910" width="11.42578125" style="1"/>
    <col min="6911" max="6911" width="20.5703125" style="1" customWidth="1"/>
    <col min="6912" max="6915" width="9.140625" style="1" customWidth="1"/>
    <col min="6916" max="6916" width="9.7109375" style="1" customWidth="1"/>
    <col min="6917" max="6917" width="9.85546875" style="1" customWidth="1"/>
    <col min="6918" max="7166" width="11.42578125" style="1"/>
    <col min="7167" max="7167" width="20.5703125" style="1" customWidth="1"/>
    <col min="7168" max="7171" width="9.140625" style="1" customWidth="1"/>
    <col min="7172" max="7172" width="9.7109375" style="1" customWidth="1"/>
    <col min="7173" max="7173" width="9.85546875" style="1" customWidth="1"/>
    <col min="7174" max="7422" width="11.42578125" style="1"/>
    <col min="7423" max="7423" width="20.5703125" style="1" customWidth="1"/>
    <col min="7424" max="7427" width="9.140625" style="1" customWidth="1"/>
    <col min="7428" max="7428" width="9.7109375" style="1" customWidth="1"/>
    <col min="7429" max="7429" width="9.85546875" style="1" customWidth="1"/>
    <col min="7430" max="7678" width="11.42578125" style="1"/>
    <col min="7679" max="7679" width="20.5703125" style="1" customWidth="1"/>
    <col min="7680" max="7683" width="9.140625" style="1" customWidth="1"/>
    <col min="7684" max="7684" width="9.7109375" style="1" customWidth="1"/>
    <col min="7685" max="7685" width="9.85546875" style="1" customWidth="1"/>
    <col min="7686" max="7934" width="11.42578125" style="1"/>
    <col min="7935" max="7935" width="20.5703125" style="1" customWidth="1"/>
    <col min="7936" max="7939" width="9.140625" style="1" customWidth="1"/>
    <col min="7940" max="7940" width="9.7109375" style="1" customWidth="1"/>
    <col min="7941" max="7941" width="9.85546875" style="1" customWidth="1"/>
    <col min="7942" max="8190" width="11.42578125" style="1"/>
    <col min="8191" max="8191" width="20.5703125" style="1" customWidth="1"/>
    <col min="8192" max="8195" width="9.140625" style="1" customWidth="1"/>
    <col min="8196" max="8196" width="9.7109375" style="1" customWidth="1"/>
    <col min="8197" max="8197" width="9.85546875" style="1" customWidth="1"/>
    <col min="8198" max="8446" width="11.42578125" style="1"/>
    <col min="8447" max="8447" width="20.5703125" style="1" customWidth="1"/>
    <col min="8448" max="8451" width="9.140625" style="1" customWidth="1"/>
    <col min="8452" max="8452" width="9.7109375" style="1" customWidth="1"/>
    <col min="8453" max="8453" width="9.85546875" style="1" customWidth="1"/>
    <col min="8454" max="8702" width="11.42578125" style="1"/>
    <col min="8703" max="8703" width="20.5703125" style="1" customWidth="1"/>
    <col min="8704" max="8707" width="9.140625" style="1" customWidth="1"/>
    <col min="8708" max="8708" width="9.7109375" style="1" customWidth="1"/>
    <col min="8709" max="8709" width="9.85546875" style="1" customWidth="1"/>
    <col min="8710" max="8958" width="11.42578125" style="1"/>
    <col min="8959" max="8959" width="20.5703125" style="1" customWidth="1"/>
    <col min="8960" max="8963" width="9.140625" style="1" customWidth="1"/>
    <col min="8964" max="8964" width="9.7109375" style="1" customWidth="1"/>
    <col min="8965" max="8965" width="9.85546875" style="1" customWidth="1"/>
    <col min="8966" max="9214" width="11.42578125" style="1"/>
    <col min="9215" max="9215" width="20.5703125" style="1" customWidth="1"/>
    <col min="9216" max="9219" width="9.140625" style="1" customWidth="1"/>
    <col min="9220" max="9220" width="9.7109375" style="1" customWidth="1"/>
    <col min="9221" max="9221" width="9.85546875" style="1" customWidth="1"/>
    <col min="9222" max="9470" width="11.42578125" style="1"/>
    <col min="9471" max="9471" width="20.5703125" style="1" customWidth="1"/>
    <col min="9472" max="9475" width="9.140625" style="1" customWidth="1"/>
    <col min="9476" max="9476" width="9.7109375" style="1" customWidth="1"/>
    <col min="9477" max="9477" width="9.85546875" style="1" customWidth="1"/>
    <col min="9478" max="9726" width="11.42578125" style="1"/>
    <col min="9727" max="9727" width="20.5703125" style="1" customWidth="1"/>
    <col min="9728" max="9731" width="9.140625" style="1" customWidth="1"/>
    <col min="9732" max="9732" width="9.7109375" style="1" customWidth="1"/>
    <col min="9733" max="9733" width="9.85546875" style="1" customWidth="1"/>
    <col min="9734" max="9982" width="11.42578125" style="1"/>
    <col min="9983" max="9983" width="20.5703125" style="1" customWidth="1"/>
    <col min="9984" max="9987" width="9.140625" style="1" customWidth="1"/>
    <col min="9988" max="9988" width="9.7109375" style="1" customWidth="1"/>
    <col min="9989" max="9989" width="9.85546875" style="1" customWidth="1"/>
    <col min="9990" max="10238" width="11.42578125" style="1"/>
    <col min="10239" max="10239" width="20.5703125" style="1" customWidth="1"/>
    <col min="10240" max="10243" width="9.140625" style="1" customWidth="1"/>
    <col min="10244" max="10244" width="9.7109375" style="1" customWidth="1"/>
    <col min="10245" max="10245" width="9.85546875" style="1" customWidth="1"/>
    <col min="10246" max="10494" width="11.42578125" style="1"/>
    <col min="10495" max="10495" width="20.5703125" style="1" customWidth="1"/>
    <col min="10496" max="10499" width="9.140625" style="1" customWidth="1"/>
    <col min="10500" max="10500" width="9.7109375" style="1" customWidth="1"/>
    <col min="10501" max="10501" width="9.85546875" style="1" customWidth="1"/>
    <col min="10502" max="10750" width="11.42578125" style="1"/>
    <col min="10751" max="10751" width="20.5703125" style="1" customWidth="1"/>
    <col min="10752" max="10755" width="9.140625" style="1" customWidth="1"/>
    <col min="10756" max="10756" width="9.7109375" style="1" customWidth="1"/>
    <col min="10757" max="10757" width="9.85546875" style="1" customWidth="1"/>
    <col min="10758" max="11006" width="11.42578125" style="1"/>
    <col min="11007" max="11007" width="20.5703125" style="1" customWidth="1"/>
    <col min="11008" max="11011" width="9.140625" style="1" customWidth="1"/>
    <col min="11012" max="11012" width="9.7109375" style="1" customWidth="1"/>
    <col min="11013" max="11013" width="9.85546875" style="1" customWidth="1"/>
    <col min="11014" max="11262" width="11.42578125" style="1"/>
    <col min="11263" max="11263" width="20.5703125" style="1" customWidth="1"/>
    <col min="11264" max="11267" width="9.140625" style="1" customWidth="1"/>
    <col min="11268" max="11268" width="9.7109375" style="1" customWidth="1"/>
    <col min="11269" max="11269" width="9.85546875" style="1" customWidth="1"/>
    <col min="11270" max="11518" width="11.42578125" style="1"/>
    <col min="11519" max="11519" width="20.5703125" style="1" customWidth="1"/>
    <col min="11520" max="11523" width="9.140625" style="1" customWidth="1"/>
    <col min="11524" max="11524" width="9.7109375" style="1" customWidth="1"/>
    <col min="11525" max="11525" width="9.85546875" style="1" customWidth="1"/>
    <col min="11526" max="11774" width="11.42578125" style="1"/>
    <col min="11775" max="11775" width="20.5703125" style="1" customWidth="1"/>
    <col min="11776" max="11779" width="9.140625" style="1" customWidth="1"/>
    <col min="11780" max="11780" width="9.7109375" style="1" customWidth="1"/>
    <col min="11781" max="11781" width="9.85546875" style="1" customWidth="1"/>
    <col min="11782" max="12030" width="11.42578125" style="1"/>
    <col min="12031" max="12031" width="20.5703125" style="1" customWidth="1"/>
    <col min="12032" max="12035" width="9.140625" style="1" customWidth="1"/>
    <col min="12036" max="12036" width="9.7109375" style="1" customWidth="1"/>
    <col min="12037" max="12037" width="9.85546875" style="1" customWidth="1"/>
    <col min="12038" max="12286" width="11.42578125" style="1"/>
    <col min="12287" max="12287" width="20.5703125" style="1" customWidth="1"/>
    <col min="12288" max="12291" width="9.140625" style="1" customWidth="1"/>
    <col min="12292" max="12292" width="9.7109375" style="1" customWidth="1"/>
    <col min="12293" max="12293" width="9.85546875" style="1" customWidth="1"/>
    <col min="12294" max="12542" width="11.42578125" style="1"/>
    <col min="12543" max="12543" width="20.5703125" style="1" customWidth="1"/>
    <col min="12544" max="12547" width="9.140625" style="1" customWidth="1"/>
    <col min="12548" max="12548" width="9.7109375" style="1" customWidth="1"/>
    <col min="12549" max="12549" width="9.85546875" style="1" customWidth="1"/>
    <col min="12550" max="12798" width="11.42578125" style="1"/>
    <col min="12799" max="12799" width="20.5703125" style="1" customWidth="1"/>
    <col min="12800" max="12803" width="9.140625" style="1" customWidth="1"/>
    <col min="12804" max="12804" width="9.7109375" style="1" customWidth="1"/>
    <col min="12805" max="12805" width="9.85546875" style="1" customWidth="1"/>
    <col min="12806" max="13054" width="11.42578125" style="1"/>
    <col min="13055" max="13055" width="20.5703125" style="1" customWidth="1"/>
    <col min="13056" max="13059" width="9.140625" style="1" customWidth="1"/>
    <col min="13060" max="13060" width="9.7109375" style="1" customWidth="1"/>
    <col min="13061" max="13061" width="9.85546875" style="1" customWidth="1"/>
    <col min="13062" max="13310" width="11.42578125" style="1"/>
    <col min="13311" max="13311" width="20.5703125" style="1" customWidth="1"/>
    <col min="13312" max="13315" width="9.140625" style="1" customWidth="1"/>
    <col min="13316" max="13316" width="9.7109375" style="1" customWidth="1"/>
    <col min="13317" max="13317" width="9.85546875" style="1" customWidth="1"/>
    <col min="13318" max="13566" width="11.42578125" style="1"/>
    <col min="13567" max="13567" width="20.5703125" style="1" customWidth="1"/>
    <col min="13568" max="13571" width="9.140625" style="1" customWidth="1"/>
    <col min="13572" max="13572" width="9.7109375" style="1" customWidth="1"/>
    <col min="13573" max="13573" width="9.85546875" style="1" customWidth="1"/>
    <col min="13574" max="13822" width="11.42578125" style="1"/>
    <col min="13823" max="13823" width="20.5703125" style="1" customWidth="1"/>
    <col min="13824" max="13827" width="9.140625" style="1" customWidth="1"/>
    <col min="13828" max="13828" width="9.7109375" style="1" customWidth="1"/>
    <col min="13829" max="13829" width="9.85546875" style="1" customWidth="1"/>
    <col min="13830" max="14078" width="11.42578125" style="1"/>
    <col min="14079" max="14079" width="20.5703125" style="1" customWidth="1"/>
    <col min="14080" max="14083" width="9.140625" style="1" customWidth="1"/>
    <col min="14084" max="14084" width="9.7109375" style="1" customWidth="1"/>
    <col min="14085" max="14085" width="9.85546875" style="1" customWidth="1"/>
    <col min="14086" max="14334" width="11.42578125" style="1"/>
    <col min="14335" max="14335" width="20.5703125" style="1" customWidth="1"/>
    <col min="14336" max="14339" width="9.140625" style="1" customWidth="1"/>
    <col min="14340" max="14340" width="9.7109375" style="1" customWidth="1"/>
    <col min="14341" max="14341" width="9.85546875" style="1" customWidth="1"/>
    <col min="14342" max="14590" width="11.42578125" style="1"/>
    <col min="14591" max="14591" width="20.5703125" style="1" customWidth="1"/>
    <col min="14592" max="14595" width="9.140625" style="1" customWidth="1"/>
    <col min="14596" max="14596" width="9.7109375" style="1" customWidth="1"/>
    <col min="14597" max="14597" width="9.85546875" style="1" customWidth="1"/>
    <col min="14598" max="14846" width="11.42578125" style="1"/>
    <col min="14847" max="14847" width="20.5703125" style="1" customWidth="1"/>
    <col min="14848" max="14851" width="9.140625" style="1" customWidth="1"/>
    <col min="14852" max="14852" width="9.7109375" style="1" customWidth="1"/>
    <col min="14853" max="14853" width="9.85546875" style="1" customWidth="1"/>
    <col min="14854" max="15102" width="11.42578125" style="1"/>
    <col min="15103" max="15103" width="20.5703125" style="1" customWidth="1"/>
    <col min="15104" max="15107" width="9.140625" style="1" customWidth="1"/>
    <col min="15108" max="15108" width="9.7109375" style="1" customWidth="1"/>
    <col min="15109" max="15109" width="9.85546875" style="1" customWidth="1"/>
    <col min="15110" max="15358" width="11.42578125" style="1"/>
    <col min="15359" max="15359" width="20.5703125" style="1" customWidth="1"/>
    <col min="15360" max="15363" width="9.140625" style="1" customWidth="1"/>
    <col min="15364" max="15364" width="9.7109375" style="1" customWidth="1"/>
    <col min="15365" max="15365" width="9.85546875" style="1" customWidth="1"/>
    <col min="15366" max="15614" width="11.42578125" style="1"/>
    <col min="15615" max="15615" width="20.5703125" style="1" customWidth="1"/>
    <col min="15616" max="15619" width="9.140625" style="1" customWidth="1"/>
    <col min="15620" max="15620" width="9.7109375" style="1" customWidth="1"/>
    <col min="15621" max="15621" width="9.85546875" style="1" customWidth="1"/>
    <col min="15622" max="15870" width="11.42578125" style="1"/>
    <col min="15871" max="15871" width="20.5703125" style="1" customWidth="1"/>
    <col min="15872" max="15875" width="9.140625" style="1" customWidth="1"/>
    <col min="15876" max="15876" width="9.7109375" style="1" customWidth="1"/>
    <col min="15877" max="15877" width="9.85546875" style="1" customWidth="1"/>
    <col min="15878" max="16126" width="11.42578125" style="1"/>
    <col min="16127" max="16127" width="20.5703125" style="1" customWidth="1"/>
    <col min="16128" max="16131" width="9.140625" style="1" customWidth="1"/>
    <col min="16132" max="16132" width="9.7109375" style="1" customWidth="1"/>
    <col min="16133" max="16133" width="9.85546875" style="1" customWidth="1"/>
    <col min="16134" max="16384" width="11.42578125" style="1"/>
  </cols>
  <sheetData>
    <row r="1" spans="1:7" ht="24" x14ac:dyDescent="0.4">
      <c r="A1" s="18" t="s">
        <v>56</v>
      </c>
      <c r="B1" s="18"/>
      <c r="C1" s="18"/>
      <c r="D1" s="18"/>
      <c r="E1" s="18"/>
      <c r="G1" s="90" t="s">
        <v>265</v>
      </c>
    </row>
    <row r="2" spans="1:7" ht="18.75" x14ac:dyDescent="0.3">
      <c r="A2" s="6" t="s">
        <v>60</v>
      </c>
      <c r="B2" s="3" t="s">
        <v>61</v>
      </c>
      <c r="C2" s="3" t="s">
        <v>62</v>
      </c>
      <c r="D2" s="7" t="s">
        <v>16</v>
      </c>
      <c r="E2" s="7" t="s">
        <v>81</v>
      </c>
      <c r="G2" s="99" t="s">
        <v>266</v>
      </c>
    </row>
    <row r="3" spans="1:7" ht="18.75" x14ac:dyDescent="0.3">
      <c r="A3" s="100" t="s">
        <v>63</v>
      </c>
      <c r="B3" s="9">
        <v>1256</v>
      </c>
      <c r="C3" s="9">
        <v>6587</v>
      </c>
      <c r="D3" s="101">
        <f>SUM(B3:C3)</f>
        <v>7843</v>
      </c>
      <c r="E3" s="103">
        <f>D3/$D$6</f>
        <v>0.25790858270305822</v>
      </c>
      <c r="F3" s="88" t="s">
        <v>268</v>
      </c>
      <c r="G3" s="99" t="s">
        <v>267</v>
      </c>
    </row>
    <row r="4" spans="1:7" ht="18.75" x14ac:dyDescent="0.3">
      <c r="A4" s="100" t="s">
        <v>64</v>
      </c>
      <c r="B4" s="9">
        <v>4520</v>
      </c>
      <c r="C4" s="9">
        <v>3590</v>
      </c>
      <c r="D4" s="101">
        <f t="shared" ref="D4:D6" si="0">SUM(B4:C4)</f>
        <v>8110</v>
      </c>
      <c r="E4" s="103">
        <f t="shared" ref="E4:E6" si="1">D4/$D$6</f>
        <v>0.26668858927984218</v>
      </c>
      <c r="G4" s="99" t="s">
        <v>269</v>
      </c>
    </row>
    <row r="5" spans="1:7" ht="18.75" x14ac:dyDescent="0.3">
      <c r="A5" s="100" t="s">
        <v>65</v>
      </c>
      <c r="B5" s="9">
        <v>9870</v>
      </c>
      <c r="C5" s="9">
        <v>4587</v>
      </c>
      <c r="D5" s="101">
        <f t="shared" si="0"/>
        <v>14457</v>
      </c>
      <c r="E5" s="103">
        <f t="shared" si="1"/>
        <v>0.47540282801709965</v>
      </c>
      <c r="G5" s="99"/>
    </row>
    <row r="6" spans="1:7" ht="18.75" x14ac:dyDescent="0.3">
      <c r="A6" s="4" t="s">
        <v>57</v>
      </c>
      <c r="B6" s="9">
        <f>SUM(B3:B5)</f>
        <v>15646</v>
      </c>
      <c r="C6" s="9">
        <f t="shared" ref="C6" si="2">SUM(C3:C5)</f>
        <v>14764</v>
      </c>
      <c r="D6" s="102">
        <f t="shared" si="0"/>
        <v>30410</v>
      </c>
      <c r="E6" s="103">
        <f t="shared" si="1"/>
        <v>1</v>
      </c>
      <c r="G6" s="99"/>
    </row>
    <row r="7" spans="1:7" ht="18.75" x14ac:dyDescent="0.3">
      <c r="G7" s="99"/>
    </row>
    <row r="9" spans="1:7" x14ac:dyDescent="0.2">
      <c r="D9" s="19"/>
    </row>
  </sheetData>
  <pageMargins left="0.75" right="0.75" top="1" bottom="1" header="0" footer="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"/>
  <sheetViews>
    <sheetView tabSelected="1" zoomScale="130" zoomScaleNormal="130" workbookViewId="0">
      <selection activeCell="E6" sqref="E6"/>
    </sheetView>
  </sheetViews>
  <sheetFormatPr baseColWidth="10" defaultRowHeight="12.75" x14ac:dyDescent="0.2"/>
  <cols>
    <col min="1" max="3" width="11.42578125" style="1"/>
    <col min="4" max="4" width="17.42578125" style="1" customWidth="1"/>
    <col min="5" max="5" width="16" style="1" customWidth="1"/>
    <col min="6" max="260" width="11.42578125" style="1"/>
    <col min="261" max="261" width="16" style="1" customWidth="1"/>
    <col min="262" max="516" width="11.42578125" style="1"/>
    <col min="517" max="517" width="16" style="1" customWidth="1"/>
    <col min="518" max="772" width="11.42578125" style="1"/>
    <col min="773" max="773" width="16" style="1" customWidth="1"/>
    <col min="774" max="1028" width="11.42578125" style="1"/>
    <col min="1029" max="1029" width="16" style="1" customWidth="1"/>
    <col min="1030" max="1284" width="11.42578125" style="1"/>
    <col min="1285" max="1285" width="16" style="1" customWidth="1"/>
    <col min="1286" max="1540" width="11.42578125" style="1"/>
    <col min="1541" max="1541" width="16" style="1" customWidth="1"/>
    <col min="1542" max="1796" width="11.42578125" style="1"/>
    <col min="1797" max="1797" width="16" style="1" customWidth="1"/>
    <col min="1798" max="2052" width="11.42578125" style="1"/>
    <col min="2053" max="2053" width="16" style="1" customWidth="1"/>
    <col min="2054" max="2308" width="11.42578125" style="1"/>
    <col min="2309" max="2309" width="16" style="1" customWidth="1"/>
    <col min="2310" max="2564" width="11.42578125" style="1"/>
    <col min="2565" max="2565" width="16" style="1" customWidth="1"/>
    <col min="2566" max="2820" width="11.42578125" style="1"/>
    <col min="2821" max="2821" width="16" style="1" customWidth="1"/>
    <col min="2822" max="3076" width="11.42578125" style="1"/>
    <col min="3077" max="3077" width="16" style="1" customWidth="1"/>
    <col min="3078" max="3332" width="11.42578125" style="1"/>
    <col min="3333" max="3333" width="16" style="1" customWidth="1"/>
    <col min="3334" max="3588" width="11.42578125" style="1"/>
    <col min="3589" max="3589" width="16" style="1" customWidth="1"/>
    <col min="3590" max="3844" width="11.42578125" style="1"/>
    <col min="3845" max="3845" width="16" style="1" customWidth="1"/>
    <col min="3846" max="4100" width="11.42578125" style="1"/>
    <col min="4101" max="4101" width="16" style="1" customWidth="1"/>
    <col min="4102" max="4356" width="11.42578125" style="1"/>
    <col min="4357" max="4357" width="16" style="1" customWidth="1"/>
    <col min="4358" max="4612" width="11.42578125" style="1"/>
    <col min="4613" max="4613" width="16" style="1" customWidth="1"/>
    <col min="4614" max="4868" width="11.42578125" style="1"/>
    <col min="4869" max="4869" width="16" style="1" customWidth="1"/>
    <col min="4870" max="5124" width="11.42578125" style="1"/>
    <col min="5125" max="5125" width="16" style="1" customWidth="1"/>
    <col min="5126" max="5380" width="11.42578125" style="1"/>
    <col min="5381" max="5381" width="16" style="1" customWidth="1"/>
    <col min="5382" max="5636" width="11.42578125" style="1"/>
    <col min="5637" max="5637" width="16" style="1" customWidth="1"/>
    <col min="5638" max="5892" width="11.42578125" style="1"/>
    <col min="5893" max="5893" width="16" style="1" customWidth="1"/>
    <col min="5894" max="6148" width="11.42578125" style="1"/>
    <col min="6149" max="6149" width="16" style="1" customWidth="1"/>
    <col min="6150" max="6404" width="11.42578125" style="1"/>
    <col min="6405" max="6405" width="16" style="1" customWidth="1"/>
    <col min="6406" max="6660" width="11.42578125" style="1"/>
    <col min="6661" max="6661" width="16" style="1" customWidth="1"/>
    <col min="6662" max="6916" width="11.42578125" style="1"/>
    <col min="6917" max="6917" width="16" style="1" customWidth="1"/>
    <col min="6918" max="7172" width="11.42578125" style="1"/>
    <col min="7173" max="7173" width="16" style="1" customWidth="1"/>
    <col min="7174" max="7428" width="11.42578125" style="1"/>
    <col min="7429" max="7429" width="16" style="1" customWidth="1"/>
    <col min="7430" max="7684" width="11.42578125" style="1"/>
    <col min="7685" max="7685" width="16" style="1" customWidth="1"/>
    <col min="7686" max="7940" width="11.42578125" style="1"/>
    <col min="7941" max="7941" width="16" style="1" customWidth="1"/>
    <col min="7942" max="8196" width="11.42578125" style="1"/>
    <col min="8197" max="8197" width="16" style="1" customWidth="1"/>
    <col min="8198" max="8452" width="11.42578125" style="1"/>
    <col min="8453" max="8453" width="16" style="1" customWidth="1"/>
    <col min="8454" max="8708" width="11.42578125" style="1"/>
    <col min="8709" max="8709" width="16" style="1" customWidth="1"/>
    <col min="8710" max="8964" width="11.42578125" style="1"/>
    <col min="8965" max="8965" width="16" style="1" customWidth="1"/>
    <col min="8966" max="9220" width="11.42578125" style="1"/>
    <col min="9221" max="9221" width="16" style="1" customWidth="1"/>
    <col min="9222" max="9476" width="11.42578125" style="1"/>
    <col min="9477" max="9477" width="16" style="1" customWidth="1"/>
    <col min="9478" max="9732" width="11.42578125" style="1"/>
    <col min="9733" max="9733" width="16" style="1" customWidth="1"/>
    <col min="9734" max="9988" width="11.42578125" style="1"/>
    <col min="9989" max="9989" width="16" style="1" customWidth="1"/>
    <col min="9990" max="10244" width="11.42578125" style="1"/>
    <col min="10245" max="10245" width="16" style="1" customWidth="1"/>
    <col min="10246" max="10500" width="11.42578125" style="1"/>
    <col min="10501" max="10501" width="16" style="1" customWidth="1"/>
    <col min="10502" max="10756" width="11.42578125" style="1"/>
    <col min="10757" max="10757" width="16" style="1" customWidth="1"/>
    <col min="10758" max="11012" width="11.42578125" style="1"/>
    <col min="11013" max="11013" width="16" style="1" customWidth="1"/>
    <col min="11014" max="11268" width="11.42578125" style="1"/>
    <col min="11269" max="11269" width="16" style="1" customWidth="1"/>
    <col min="11270" max="11524" width="11.42578125" style="1"/>
    <col min="11525" max="11525" width="16" style="1" customWidth="1"/>
    <col min="11526" max="11780" width="11.42578125" style="1"/>
    <col min="11781" max="11781" width="16" style="1" customWidth="1"/>
    <col min="11782" max="12036" width="11.42578125" style="1"/>
    <col min="12037" max="12037" width="16" style="1" customWidth="1"/>
    <col min="12038" max="12292" width="11.42578125" style="1"/>
    <col min="12293" max="12293" width="16" style="1" customWidth="1"/>
    <col min="12294" max="12548" width="11.42578125" style="1"/>
    <col min="12549" max="12549" width="16" style="1" customWidth="1"/>
    <col min="12550" max="12804" width="11.42578125" style="1"/>
    <col min="12805" max="12805" width="16" style="1" customWidth="1"/>
    <col min="12806" max="13060" width="11.42578125" style="1"/>
    <col min="13061" max="13061" width="16" style="1" customWidth="1"/>
    <col min="13062" max="13316" width="11.42578125" style="1"/>
    <col min="13317" max="13317" width="16" style="1" customWidth="1"/>
    <col min="13318" max="13572" width="11.42578125" style="1"/>
    <col min="13573" max="13573" width="16" style="1" customWidth="1"/>
    <col min="13574" max="13828" width="11.42578125" style="1"/>
    <col min="13829" max="13829" width="16" style="1" customWidth="1"/>
    <col min="13830" max="14084" width="11.42578125" style="1"/>
    <col min="14085" max="14085" width="16" style="1" customWidth="1"/>
    <col min="14086" max="14340" width="11.42578125" style="1"/>
    <col min="14341" max="14341" width="16" style="1" customWidth="1"/>
    <col min="14342" max="14596" width="11.42578125" style="1"/>
    <col min="14597" max="14597" width="16" style="1" customWidth="1"/>
    <col min="14598" max="14852" width="11.42578125" style="1"/>
    <col min="14853" max="14853" width="16" style="1" customWidth="1"/>
    <col min="14854" max="15108" width="11.42578125" style="1"/>
    <col min="15109" max="15109" width="16" style="1" customWidth="1"/>
    <col min="15110" max="15364" width="11.42578125" style="1"/>
    <col min="15365" max="15365" width="16" style="1" customWidth="1"/>
    <col min="15366" max="15620" width="11.42578125" style="1"/>
    <col min="15621" max="15621" width="16" style="1" customWidth="1"/>
    <col min="15622" max="15876" width="11.42578125" style="1"/>
    <col min="15877" max="15877" width="16" style="1" customWidth="1"/>
    <col min="15878" max="16132" width="11.42578125" style="1"/>
    <col min="16133" max="16133" width="16" style="1" customWidth="1"/>
    <col min="16134" max="16384" width="11.42578125" style="1"/>
  </cols>
  <sheetData>
    <row r="1" spans="1:6" ht="23.25" x14ac:dyDescent="0.35">
      <c r="F1" s="90" t="s">
        <v>270</v>
      </c>
    </row>
    <row r="2" spans="1:6" ht="18.75" x14ac:dyDescent="0.3">
      <c r="A2" s="17" t="s">
        <v>99</v>
      </c>
      <c r="B2" s="17" t="s">
        <v>101</v>
      </c>
      <c r="C2" s="17" t="s">
        <v>102</v>
      </c>
      <c r="D2" s="17" t="s">
        <v>59</v>
      </c>
      <c r="F2" s="99" t="s">
        <v>271</v>
      </c>
    </row>
    <row r="3" spans="1:6" ht="18.75" x14ac:dyDescent="0.3">
      <c r="A3" s="1" t="s">
        <v>100</v>
      </c>
      <c r="B3" s="5">
        <v>80</v>
      </c>
      <c r="C3" s="5">
        <v>120</v>
      </c>
      <c r="D3" s="104">
        <f>(C3-B3)/B3</f>
        <v>0.5</v>
      </c>
      <c r="E3" s="88" t="s">
        <v>273</v>
      </c>
      <c r="F3" s="99" t="s">
        <v>272</v>
      </c>
    </row>
    <row r="4" spans="1:6" ht="18.75" x14ac:dyDescent="0.3">
      <c r="A4" s="1" t="s">
        <v>103</v>
      </c>
      <c r="B4" s="5">
        <v>200</v>
      </c>
      <c r="C4" s="5">
        <v>245</v>
      </c>
      <c r="D4" s="104">
        <f t="shared" ref="D4:D5" si="0">(C4-B4)/B4</f>
        <v>0.22500000000000001</v>
      </c>
      <c r="F4" s="99"/>
    </row>
    <row r="5" spans="1:6" ht="18.75" x14ac:dyDescent="0.3">
      <c r="A5" s="105" t="s">
        <v>104</v>
      </c>
      <c r="B5" s="5">
        <v>270</v>
      </c>
      <c r="C5" s="5">
        <v>180</v>
      </c>
      <c r="D5" s="106">
        <f t="shared" si="0"/>
        <v>-0.33333333333333331</v>
      </c>
      <c r="F5" s="99"/>
    </row>
    <row r="6" spans="1:6" ht="18.75" x14ac:dyDescent="0.3">
      <c r="F6" s="9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K12"/>
  <sheetViews>
    <sheetView zoomScale="130" zoomScaleNormal="130" workbookViewId="0">
      <selection activeCell="B12" sqref="B12"/>
    </sheetView>
  </sheetViews>
  <sheetFormatPr baseColWidth="10" defaultRowHeight="15" x14ac:dyDescent="0.25"/>
  <cols>
    <col min="2" max="2" width="16.28515625" customWidth="1"/>
    <col min="3" max="3" width="20.7109375" customWidth="1"/>
    <col min="4" max="11" width="20.28515625" customWidth="1"/>
  </cols>
  <sheetData>
    <row r="8" spans="1:11" s="34" customFormat="1" ht="30" x14ac:dyDescent="0.25">
      <c r="A8" s="58" t="s">
        <v>13</v>
      </c>
      <c r="B8" s="59" t="s">
        <v>39</v>
      </c>
      <c r="C8" s="59" t="s">
        <v>33</v>
      </c>
      <c r="D8" s="59" t="s">
        <v>34</v>
      </c>
      <c r="E8" s="59" t="s">
        <v>35</v>
      </c>
      <c r="F8" s="59" t="s">
        <v>107</v>
      </c>
      <c r="G8" s="59" t="s">
        <v>108</v>
      </c>
      <c r="H8" s="60" t="s">
        <v>36</v>
      </c>
      <c r="I8" s="60" t="s">
        <v>37</v>
      </c>
      <c r="J8" s="60" t="s">
        <v>38</v>
      </c>
      <c r="K8" s="60" t="s">
        <v>40</v>
      </c>
    </row>
    <row r="9" spans="1:11" x14ac:dyDescent="0.25">
      <c r="A9" s="61" t="s">
        <v>1</v>
      </c>
      <c r="B9" s="10">
        <v>20</v>
      </c>
      <c r="C9" s="10">
        <v>15</v>
      </c>
      <c r="D9" s="10">
        <v>20</v>
      </c>
      <c r="E9" s="10">
        <v>15</v>
      </c>
      <c r="F9" s="10">
        <v>10</v>
      </c>
      <c r="G9" s="10">
        <v>15</v>
      </c>
      <c r="H9" s="10">
        <v>20</v>
      </c>
      <c r="I9" s="10">
        <v>35</v>
      </c>
      <c r="J9" s="10">
        <v>42</v>
      </c>
      <c r="K9" s="10">
        <v>15</v>
      </c>
    </row>
    <row r="10" spans="1:11" x14ac:dyDescent="0.25">
      <c r="A10" s="61" t="s">
        <v>15</v>
      </c>
      <c r="B10" s="32">
        <v>400</v>
      </c>
      <c r="C10" s="33">
        <v>2200</v>
      </c>
      <c r="D10" s="33">
        <v>500</v>
      </c>
      <c r="E10" s="33">
        <v>520</v>
      </c>
      <c r="F10" s="33">
        <v>520</v>
      </c>
      <c r="G10" s="33">
        <v>120</v>
      </c>
      <c r="H10" s="33">
        <v>320</v>
      </c>
      <c r="I10" s="33">
        <v>195</v>
      </c>
      <c r="J10" s="33">
        <v>450</v>
      </c>
      <c r="K10" s="33">
        <v>290</v>
      </c>
    </row>
    <row r="11" spans="1:11" ht="33" customHeight="1" x14ac:dyDescent="0.3">
      <c r="A11" s="11" t="s">
        <v>2</v>
      </c>
      <c r="B11" s="81">
        <f>B9*B10</f>
        <v>8000</v>
      </c>
      <c r="C11" s="81">
        <f t="shared" ref="C11:K11" si="0">C9*C10</f>
        <v>33000</v>
      </c>
      <c r="D11" s="81">
        <f t="shared" si="0"/>
        <v>10000</v>
      </c>
      <c r="E11" s="81">
        <f t="shared" si="0"/>
        <v>7800</v>
      </c>
      <c r="F11" s="81">
        <f t="shared" si="0"/>
        <v>5200</v>
      </c>
      <c r="G11" s="81">
        <f t="shared" si="0"/>
        <v>1800</v>
      </c>
      <c r="H11" s="81">
        <f t="shared" si="0"/>
        <v>6400</v>
      </c>
      <c r="I11" s="81">
        <f t="shared" si="0"/>
        <v>6825</v>
      </c>
      <c r="J11" s="81">
        <f t="shared" si="0"/>
        <v>18900</v>
      </c>
      <c r="K11" s="81">
        <f t="shared" si="0"/>
        <v>4350</v>
      </c>
    </row>
    <row r="12" spans="1:11" ht="18.75" x14ac:dyDescent="0.3">
      <c r="B12" s="62" t="s">
        <v>226</v>
      </c>
      <c r="C12" s="62" t="s">
        <v>227</v>
      </c>
      <c r="D12" s="62" t="s">
        <v>228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26"/>
  <sheetViews>
    <sheetView showGridLines="0" topLeftCell="A19" zoomScale="130" zoomScaleNormal="130" workbookViewId="0">
      <selection activeCell="C7" sqref="C7"/>
    </sheetView>
  </sheetViews>
  <sheetFormatPr baseColWidth="10" defaultRowHeight="15" x14ac:dyDescent="0.25"/>
  <cols>
    <col min="1" max="1" width="15.7109375" bestFit="1" customWidth="1"/>
    <col min="2" max="2" width="17.85546875" customWidth="1"/>
    <col min="4" max="4" width="4" customWidth="1"/>
    <col min="5" max="5" width="18.140625" customWidth="1"/>
    <col min="6" max="12" width="13.7109375" customWidth="1"/>
    <col min="13" max="13" width="11.42578125" customWidth="1"/>
    <col min="14" max="14" width="15.7109375" bestFit="1" customWidth="1"/>
  </cols>
  <sheetData>
    <row r="2" spans="1:12" ht="21" x14ac:dyDescent="0.35">
      <c r="E2" s="77" t="s">
        <v>76</v>
      </c>
      <c r="F2" s="77"/>
      <c r="G2" s="77"/>
      <c r="H2" s="77"/>
      <c r="I2" s="77"/>
      <c r="J2" s="77"/>
      <c r="K2" s="77"/>
      <c r="L2" s="77"/>
    </row>
    <row r="4" spans="1:12" ht="15.75" x14ac:dyDescent="0.25">
      <c r="A4" s="78" t="s">
        <v>74</v>
      </c>
      <c r="B4" s="78"/>
      <c r="F4" s="23" t="s">
        <v>67</v>
      </c>
      <c r="G4" s="23" t="s">
        <v>68</v>
      </c>
      <c r="H4" s="23" t="s">
        <v>69</v>
      </c>
      <c r="I4" s="23" t="s">
        <v>70</v>
      </c>
      <c r="J4" s="23" t="s">
        <v>71</v>
      </c>
      <c r="K4" s="23" t="s">
        <v>72</v>
      </c>
      <c r="L4" s="27" t="s">
        <v>16</v>
      </c>
    </row>
    <row r="5" spans="1:12" ht="15.75" x14ac:dyDescent="0.25">
      <c r="A5" s="21" t="s">
        <v>75</v>
      </c>
      <c r="B5" s="25">
        <v>7.4999999999999997E-2</v>
      </c>
      <c r="E5" s="24" t="s">
        <v>73</v>
      </c>
      <c r="F5" s="22">
        <v>75000</v>
      </c>
      <c r="G5" s="22">
        <v>82000</v>
      </c>
      <c r="H5" s="22">
        <v>143000</v>
      </c>
      <c r="I5" s="22">
        <v>98000</v>
      </c>
      <c r="J5" s="22">
        <v>95000</v>
      </c>
      <c r="K5" s="22">
        <v>115586</v>
      </c>
      <c r="L5" s="22"/>
    </row>
    <row r="6" spans="1:12" x14ac:dyDescent="0.25">
      <c r="E6" s="20" t="s">
        <v>75</v>
      </c>
      <c r="F6" s="31">
        <f>F5*$B$5</f>
        <v>5625</v>
      </c>
      <c r="G6" s="31">
        <f t="shared" ref="G6:K6" si="0">G5*$B$5</f>
        <v>6150</v>
      </c>
      <c r="H6" s="31">
        <f t="shared" si="0"/>
        <v>10725</v>
      </c>
      <c r="I6" s="31">
        <f t="shared" si="0"/>
        <v>7350</v>
      </c>
      <c r="J6" s="31">
        <f t="shared" si="0"/>
        <v>7125</v>
      </c>
      <c r="K6" s="31">
        <f t="shared" si="0"/>
        <v>8668.9499999999989</v>
      </c>
      <c r="L6" s="31"/>
    </row>
    <row r="7" spans="1:12" ht="18.75" x14ac:dyDescent="0.3">
      <c r="F7" s="62" t="s">
        <v>238</v>
      </c>
      <c r="G7" s="62" t="s">
        <v>239</v>
      </c>
      <c r="H7" s="62" t="s">
        <v>240</v>
      </c>
      <c r="I7" s="62" t="s">
        <v>241</v>
      </c>
    </row>
    <row r="8" spans="1:12" ht="18.75" x14ac:dyDescent="0.3">
      <c r="E8" s="62"/>
      <c r="F8" s="85"/>
      <c r="G8" s="85"/>
      <c r="H8" s="85"/>
      <c r="I8" s="85"/>
      <c r="J8" s="85"/>
      <c r="K8" s="85"/>
    </row>
    <row r="9" spans="1:12" x14ac:dyDescent="0.25">
      <c r="F9" s="85"/>
      <c r="G9" s="85"/>
      <c r="H9" s="85"/>
      <c r="I9" s="85"/>
      <c r="J9" s="85"/>
      <c r="K9" s="85"/>
    </row>
    <row r="15" spans="1:12" ht="28.5" x14ac:dyDescent="0.45">
      <c r="C15" s="83" t="s">
        <v>229</v>
      </c>
    </row>
    <row r="16" spans="1:12" ht="18.75" x14ac:dyDescent="0.3">
      <c r="C16" s="71" t="s">
        <v>230</v>
      </c>
    </row>
    <row r="17" spans="3:3" ht="18.75" x14ac:dyDescent="0.3">
      <c r="C17" s="67" t="s">
        <v>233</v>
      </c>
    </row>
    <row r="18" spans="3:3" ht="18.75" x14ac:dyDescent="0.3">
      <c r="C18" s="16"/>
    </row>
    <row r="19" spans="3:3" ht="18.75" x14ac:dyDescent="0.3">
      <c r="C19" s="71" t="s">
        <v>231</v>
      </c>
    </row>
    <row r="20" spans="3:3" ht="26.25" x14ac:dyDescent="0.4">
      <c r="C20" s="67" t="s">
        <v>234</v>
      </c>
    </row>
    <row r="21" spans="3:3" ht="18.75" x14ac:dyDescent="0.3">
      <c r="C21" s="16"/>
    </row>
    <row r="22" spans="3:3" ht="18.75" x14ac:dyDescent="0.3">
      <c r="C22" s="71" t="s">
        <v>232</v>
      </c>
    </row>
    <row r="23" spans="3:3" ht="26.25" x14ac:dyDescent="0.4">
      <c r="C23" s="67" t="s">
        <v>235</v>
      </c>
    </row>
    <row r="24" spans="3:3" ht="26.25" x14ac:dyDescent="0.4">
      <c r="C24" s="67" t="s">
        <v>236</v>
      </c>
    </row>
    <row r="25" spans="3:3" ht="26.25" x14ac:dyDescent="0.4">
      <c r="C25" s="67" t="s">
        <v>237</v>
      </c>
    </row>
    <row r="26" spans="3:3" ht="18.75" x14ac:dyDescent="0.3">
      <c r="C26" s="67"/>
    </row>
  </sheetData>
  <mergeCells count="2">
    <mergeCell ref="E2:L2"/>
    <mergeCell ref="A4:B4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zoomScale="130" zoomScaleNormal="130" workbookViewId="0">
      <selection activeCell="C4" sqref="C4:E8"/>
    </sheetView>
  </sheetViews>
  <sheetFormatPr baseColWidth="10" defaultRowHeight="12.75" x14ac:dyDescent="0.2"/>
  <cols>
    <col min="1" max="1" width="23.85546875" style="1" customWidth="1"/>
    <col min="2" max="2" width="19.85546875" style="1" bestFit="1" customWidth="1"/>
    <col min="3" max="5" width="17.42578125" style="1" customWidth="1"/>
    <col min="6" max="255" width="11.42578125" style="1"/>
    <col min="256" max="256" width="17.7109375" style="1" bestFit="1" customWidth="1"/>
    <col min="257" max="257" width="19.85546875" style="1" bestFit="1" customWidth="1"/>
    <col min="258" max="261" width="17.42578125" style="1" customWidth="1"/>
    <col min="262" max="511" width="11.42578125" style="1"/>
    <col min="512" max="512" width="17.7109375" style="1" bestFit="1" customWidth="1"/>
    <col min="513" max="513" width="19.85546875" style="1" bestFit="1" customWidth="1"/>
    <col min="514" max="517" width="17.42578125" style="1" customWidth="1"/>
    <col min="518" max="767" width="11.42578125" style="1"/>
    <col min="768" max="768" width="17.7109375" style="1" bestFit="1" customWidth="1"/>
    <col min="769" max="769" width="19.85546875" style="1" bestFit="1" customWidth="1"/>
    <col min="770" max="773" width="17.42578125" style="1" customWidth="1"/>
    <col min="774" max="1023" width="11.42578125" style="1"/>
    <col min="1024" max="1024" width="17.7109375" style="1" bestFit="1" customWidth="1"/>
    <col min="1025" max="1025" width="19.85546875" style="1" bestFit="1" customWidth="1"/>
    <col min="1026" max="1029" width="17.42578125" style="1" customWidth="1"/>
    <col min="1030" max="1279" width="11.42578125" style="1"/>
    <col min="1280" max="1280" width="17.7109375" style="1" bestFit="1" customWidth="1"/>
    <col min="1281" max="1281" width="19.85546875" style="1" bestFit="1" customWidth="1"/>
    <col min="1282" max="1285" width="17.42578125" style="1" customWidth="1"/>
    <col min="1286" max="1535" width="11.42578125" style="1"/>
    <col min="1536" max="1536" width="17.7109375" style="1" bestFit="1" customWidth="1"/>
    <col min="1537" max="1537" width="19.85546875" style="1" bestFit="1" customWidth="1"/>
    <col min="1538" max="1541" width="17.42578125" style="1" customWidth="1"/>
    <col min="1542" max="1791" width="11.42578125" style="1"/>
    <col min="1792" max="1792" width="17.7109375" style="1" bestFit="1" customWidth="1"/>
    <col min="1793" max="1793" width="19.85546875" style="1" bestFit="1" customWidth="1"/>
    <col min="1794" max="1797" width="17.42578125" style="1" customWidth="1"/>
    <col min="1798" max="2047" width="11.42578125" style="1"/>
    <col min="2048" max="2048" width="17.7109375" style="1" bestFit="1" customWidth="1"/>
    <col min="2049" max="2049" width="19.85546875" style="1" bestFit="1" customWidth="1"/>
    <col min="2050" max="2053" width="17.42578125" style="1" customWidth="1"/>
    <col min="2054" max="2303" width="11.42578125" style="1"/>
    <col min="2304" max="2304" width="17.7109375" style="1" bestFit="1" customWidth="1"/>
    <col min="2305" max="2305" width="19.85546875" style="1" bestFit="1" customWidth="1"/>
    <col min="2306" max="2309" width="17.42578125" style="1" customWidth="1"/>
    <col min="2310" max="2559" width="11.42578125" style="1"/>
    <col min="2560" max="2560" width="17.7109375" style="1" bestFit="1" customWidth="1"/>
    <col min="2561" max="2561" width="19.85546875" style="1" bestFit="1" customWidth="1"/>
    <col min="2562" max="2565" width="17.42578125" style="1" customWidth="1"/>
    <col min="2566" max="2815" width="11.42578125" style="1"/>
    <col min="2816" max="2816" width="17.7109375" style="1" bestFit="1" customWidth="1"/>
    <col min="2817" max="2817" width="19.85546875" style="1" bestFit="1" customWidth="1"/>
    <col min="2818" max="2821" width="17.42578125" style="1" customWidth="1"/>
    <col min="2822" max="3071" width="11.42578125" style="1"/>
    <col min="3072" max="3072" width="17.7109375" style="1" bestFit="1" customWidth="1"/>
    <col min="3073" max="3073" width="19.85546875" style="1" bestFit="1" customWidth="1"/>
    <col min="3074" max="3077" width="17.42578125" style="1" customWidth="1"/>
    <col min="3078" max="3327" width="11.42578125" style="1"/>
    <col min="3328" max="3328" width="17.7109375" style="1" bestFit="1" customWidth="1"/>
    <col min="3329" max="3329" width="19.85546875" style="1" bestFit="1" customWidth="1"/>
    <col min="3330" max="3333" width="17.42578125" style="1" customWidth="1"/>
    <col min="3334" max="3583" width="11.42578125" style="1"/>
    <col min="3584" max="3584" width="17.7109375" style="1" bestFit="1" customWidth="1"/>
    <col min="3585" max="3585" width="19.85546875" style="1" bestFit="1" customWidth="1"/>
    <col min="3586" max="3589" width="17.42578125" style="1" customWidth="1"/>
    <col min="3590" max="3839" width="11.42578125" style="1"/>
    <col min="3840" max="3840" width="17.7109375" style="1" bestFit="1" customWidth="1"/>
    <col min="3841" max="3841" width="19.85546875" style="1" bestFit="1" customWidth="1"/>
    <col min="3842" max="3845" width="17.42578125" style="1" customWidth="1"/>
    <col min="3846" max="4095" width="11.42578125" style="1"/>
    <col min="4096" max="4096" width="17.7109375" style="1" bestFit="1" customWidth="1"/>
    <col min="4097" max="4097" width="19.85546875" style="1" bestFit="1" customWidth="1"/>
    <col min="4098" max="4101" width="17.42578125" style="1" customWidth="1"/>
    <col min="4102" max="4351" width="11.42578125" style="1"/>
    <col min="4352" max="4352" width="17.7109375" style="1" bestFit="1" customWidth="1"/>
    <col min="4353" max="4353" width="19.85546875" style="1" bestFit="1" customWidth="1"/>
    <col min="4354" max="4357" width="17.42578125" style="1" customWidth="1"/>
    <col min="4358" max="4607" width="11.42578125" style="1"/>
    <col min="4608" max="4608" width="17.7109375" style="1" bestFit="1" customWidth="1"/>
    <col min="4609" max="4609" width="19.85546875" style="1" bestFit="1" customWidth="1"/>
    <col min="4610" max="4613" width="17.42578125" style="1" customWidth="1"/>
    <col min="4614" max="4863" width="11.42578125" style="1"/>
    <col min="4864" max="4864" width="17.7109375" style="1" bestFit="1" customWidth="1"/>
    <col min="4865" max="4865" width="19.85546875" style="1" bestFit="1" customWidth="1"/>
    <col min="4866" max="4869" width="17.42578125" style="1" customWidth="1"/>
    <col min="4870" max="5119" width="11.42578125" style="1"/>
    <col min="5120" max="5120" width="17.7109375" style="1" bestFit="1" customWidth="1"/>
    <col min="5121" max="5121" width="19.85546875" style="1" bestFit="1" customWidth="1"/>
    <col min="5122" max="5125" width="17.42578125" style="1" customWidth="1"/>
    <col min="5126" max="5375" width="11.42578125" style="1"/>
    <col min="5376" max="5376" width="17.7109375" style="1" bestFit="1" customWidth="1"/>
    <col min="5377" max="5377" width="19.85546875" style="1" bestFit="1" customWidth="1"/>
    <col min="5378" max="5381" width="17.42578125" style="1" customWidth="1"/>
    <col min="5382" max="5631" width="11.42578125" style="1"/>
    <col min="5632" max="5632" width="17.7109375" style="1" bestFit="1" customWidth="1"/>
    <col min="5633" max="5633" width="19.85546875" style="1" bestFit="1" customWidth="1"/>
    <col min="5634" max="5637" width="17.42578125" style="1" customWidth="1"/>
    <col min="5638" max="5887" width="11.42578125" style="1"/>
    <col min="5888" max="5888" width="17.7109375" style="1" bestFit="1" customWidth="1"/>
    <col min="5889" max="5889" width="19.85546875" style="1" bestFit="1" customWidth="1"/>
    <col min="5890" max="5893" width="17.42578125" style="1" customWidth="1"/>
    <col min="5894" max="6143" width="11.42578125" style="1"/>
    <col min="6144" max="6144" width="17.7109375" style="1" bestFit="1" customWidth="1"/>
    <col min="6145" max="6145" width="19.85546875" style="1" bestFit="1" customWidth="1"/>
    <col min="6146" max="6149" width="17.42578125" style="1" customWidth="1"/>
    <col min="6150" max="6399" width="11.42578125" style="1"/>
    <col min="6400" max="6400" width="17.7109375" style="1" bestFit="1" customWidth="1"/>
    <col min="6401" max="6401" width="19.85546875" style="1" bestFit="1" customWidth="1"/>
    <col min="6402" max="6405" width="17.42578125" style="1" customWidth="1"/>
    <col min="6406" max="6655" width="11.42578125" style="1"/>
    <col min="6656" max="6656" width="17.7109375" style="1" bestFit="1" customWidth="1"/>
    <col min="6657" max="6657" width="19.85546875" style="1" bestFit="1" customWidth="1"/>
    <col min="6658" max="6661" width="17.42578125" style="1" customWidth="1"/>
    <col min="6662" max="6911" width="11.42578125" style="1"/>
    <col min="6912" max="6912" width="17.7109375" style="1" bestFit="1" customWidth="1"/>
    <col min="6913" max="6913" width="19.85546875" style="1" bestFit="1" customWidth="1"/>
    <col min="6914" max="6917" width="17.42578125" style="1" customWidth="1"/>
    <col min="6918" max="7167" width="11.42578125" style="1"/>
    <col min="7168" max="7168" width="17.7109375" style="1" bestFit="1" customWidth="1"/>
    <col min="7169" max="7169" width="19.85546875" style="1" bestFit="1" customWidth="1"/>
    <col min="7170" max="7173" width="17.42578125" style="1" customWidth="1"/>
    <col min="7174" max="7423" width="11.42578125" style="1"/>
    <col min="7424" max="7424" width="17.7109375" style="1" bestFit="1" customWidth="1"/>
    <col min="7425" max="7425" width="19.85546875" style="1" bestFit="1" customWidth="1"/>
    <col min="7426" max="7429" width="17.42578125" style="1" customWidth="1"/>
    <col min="7430" max="7679" width="11.42578125" style="1"/>
    <col min="7680" max="7680" width="17.7109375" style="1" bestFit="1" customWidth="1"/>
    <col min="7681" max="7681" width="19.85546875" style="1" bestFit="1" customWidth="1"/>
    <col min="7682" max="7685" width="17.42578125" style="1" customWidth="1"/>
    <col min="7686" max="7935" width="11.42578125" style="1"/>
    <col min="7936" max="7936" width="17.7109375" style="1" bestFit="1" customWidth="1"/>
    <col min="7937" max="7937" width="19.85546875" style="1" bestFit="1" customWidth="1"/>
    <col min="7938" max="7941" width="17.42578125" style="1" customWidth="1"/>
    <col min="7942" max="8191" width="11.42578125" style="1"/>
    <col min="8192" max="8192" width="17.7109375" style="1" bestFit="1" customWidth="1"/>
    <col min="8193" max="8193" width="19.85546875" style="1" bestFit="1" customWidth="1"/>
    <col min="8194" max="8197" width="17.42578125" style="1" customWidth="1"/>
    <col min="8198" max="8447" width="11.42578125" style="1"/>
    <col min="8448" max="8448" width="17.7109375" style="1" bestFit="1" customWidth="1"/>
    <col min="8449" max="8449" width="19.85546875" style="1" bestFit="1" customWidth="1"/>
    <col min="8450" max="8453" width="17.42578125" style="1" customWidth="1"/>
    <col min="8454" max="8703" width="11.42578125" style="1"/>
    <col min="8704" max="8704" width="17.7109375" style="1" bestFit="1" customWidth="1"/>
    <col min="8705" max="8705" width="19.85546875" style="1" bestFit="1" customWidth="1"/>
    <col min="8706" max="8709" width="17.42578125" style="1" customWidth="1"/>
    <col min="8710" max="8959" width="11.42578125" style="1"/>
    <col min="8960" max="8960" width="17.7109375" style="1" bestFit="1" customWidth="1"/>
    <col min="8961" max="8961" width="19.85546875" style="1" bestFit="1" customWidth="1"/>
    <col min="8962" max="8965" width="17.42578125" style="1" customWidth="1"/>
    <col min="8966" max="9215" width="11.42578125" style="1"/>
    <col min="9216" max="9216" width="17.7109375" style="1" bestFit="1" customWidth="1"/>
    <col min="9217" max="9217" width="19.85546875" style="1" bestFit="1" customWidth="1"/>
    <col min="9218" max="9221" width="17.42578125" style="1" customWidth="1"/>
    <col min="9222" max="9471" width="11.42578125" style="1"/>
    <col min="9472" max="9472" width="17.7109375" style="1" bestFit="1" customWidth="1"/>
    <col min="9473" max="9473" width="19.85546875" style="1" bestFit="1" customWidth="1"/>
    <col min="9474" max="9477" width="17.42578125" style="1" customWidth="1"/>
    <col min="9478" max="9727" width="11.42578125" style="1"/>
    <col min="9728" max="9728" width="17.7109375" style="1" bestFit="1" customWidth="1"/>
    <col min="9729" max="9729" width="19.85546875" style="1" bestFit="1" customWidth="1"/>
    <col min="9730" max="9733" width="17.42578125" style="1" customWidth="1"/>
    <col min="9734" max="9983" width="11.42578125" style="1"/>
    <col min="9984" max="9984" width="17.7109375" style="1" bestFit="1" customWidth="1"/>
    <col min="9985" max="9985" width="19.85546875" style="1" bestFit="1" customWidth="1"/>
    <col min="9986" max="9989" width="17.42578125" style="1" customWidth="1"/>
    <col min="9990" max="10239" width="11.42578125" style="1"/>
    <col min="10240" max="10240" width="17.7109375" style="1" bestFit="1" customWidth="1"/>
    <col min="10241" max="10241" width="19.85546875" style="1" bestFit="1" customWidth="1"/>
    <col min="10242" max="10245" width="17.42578125" style="1" customWidth="1"/>
    <col min="10246" max="10495" width="11.42578125" style="1"/>
    <col min="10496" max="10496" width="17.7109375" style="1" bestFit="1" customWidth="1"/>
    <col min="10497" max="10497" width="19.85546875" style="1" bestFit="1" customWidth="1"/>
    <col min="10498" max="10501" width="17.42578125" style="1" customWidth="1"/>
    <col min="10502" max="10751" width="11.42578125" style="1"/>
    <col min="10752" max="10752" width="17.7109375" style="1" bestFit="1" customWidth="1"/>
    <col min="10753" max="10753" width="19.85546875" style="1" bestFit="1" customWidth="1"/>
    <col min="10754" max="10757" width="17.42578125" style="1" customWidth="1"/>
    <col min="10758" max="11007" width="11.42578125" style="1"/>
    <col min="11008" max="11008" width="17.7109375" style="1" bestFit="1" customWidth="1"/>
    <col min="11009" max="11009" width="19.85546875" style="1" bestFit="1" customWidth="1"/>
    <col min="11010" max="11013" width="17.42578125" style="1" customWidth="1"/>
    <col min="11014" max="11263" width="11.42578125" style="1"/>
    <col min="11264" max="11264" width="17.7109375" style="1" bestFit="1" customWidth="1"/>
    <col min="11265" max="11265" width="19.85546875" style="1" bestFit="1" customWidth="1"/>
    <col min="11266" max="11269" width="17.42578125" style="1" customWidth="1"/>
    <col min="11270" max="11519" width="11.42578125" style="1"/>
    <col min="11520" max="11520" width="17.7109375" style="1" bestFit="1" customWidth="1"/>
    <col min="11521" max="11521" width="19.85546875" style="1" bestFit="1" customWidth="1"/>
    <col min="11522" max="11525" width="17.42578125" style="1" customWidth="1"/>
    <col min="11526" max="11775" width="11.42578125" style="1"/>
    <col min="11776" max="11776" width="17.7109375" style="1" bestFit="1" customWidth="1"/>
    <col min="11777" max="11777" width="19.85546875" style="1" bestFit="1" customWidth="1"/>
    <col min="11778" max="11781" width="17.42578125" style="1" customWidth="1"/>
    <col min="11782" max="12031" width="11.42578125" style="1"/>
    <col min="12032" max="12032" width="17.7109375" style="1" bestFit="1" customWidth="1"/>
    <col min="12033" max="12033" width="19.85546875" style="1" bestFit="1" customWidth="1"/>
    <col min="12034" max="12037" width="17.42578125" style="1" customWidth="1"/>
    <col min="12038" max="12287" width="11.42578125" style="1"/>
    <col min="12288" max="12288" width="17.7109375" style="1" bestFit="1" customWidth="1"/>
    <col min="12289" max="12289" width="19.85546875" style="1" bestFit="1" customWidth="1"/>
    <col min="12290" max="12293" width="17.42578125" style="1" customWidth="1"/>
    <col min="12294" max="12543" width="11.42578125" style="1"/>
    <col min="12544" max="12544" width="17.7109375" style="1" bestFit="1" customWidth="1"/>
    <col min="12545" max="12545" width="19.85546875" style="1" bestFit="1" customWidth="1"/>
    <col min="12546" max="12549" width="17.42578125" style="1" customWidth="1"/>
    <col min="12550" max="12799" width="11.42578125" style="1"/>
    <col min="12800" max="12800" width="17.7109375" style="1" bestFit="1" customWidth="1"/>
    <col min="12801" max="12801" width="19.85546875" style="1" bestFit="1" customWidth="1"/>
    <col min="12802" max="12805" width="17.42578125" style="1" customWidth="1"/>
    <col min="12806" max="13055" width="11.42578125" style="1"/>
    <col min="13056" max="13056" width="17.7109375" style="1" bestFit="1" customWidth="1"/>
    <col min="13057" max="13057" width="19.85546875" style="1" bestFit="1" customWidth="1"/>
    <col min="13058" max="13061" width="17.42578125" style="1" customWidth="1"/>
    <col min="13062" max="13311" width="11.42578125" style="1"/>
    <col min="13312" max="13312" width="17.7109375" style="1" bestFit="1" customWidth="1"/>
    <col min="13313" max="13313" width="19.85546875" style="1" bestFit="1" customWidth="1"/>
    <col min="13314" max="13317" width="17.42578125" style="1" customWidth="1"/>
    <col min="13318" max="13567" width="11.42578125" style="1"/>
    <col min="13568" max="13568" width="17.7109375" style="1" bestFit="1" customWidth="1"/>
    <col min="13569" max="13569" width="19.85546875" style="1" bestFit="1" customWidth="1"/>
    <col min="13570" max="13573" width="17.42578125" style="1" customWidth="1"/>
    <col min="13574" max="13823" width="11.42578125" style="1"/>
    <col min="13824" max="13824" width="17.7109375" style="1" bestFit="1" customWidth="1"/>
    <col min="13825" max="13825" width="19.85546875" style="1" bestFit="1" customWidth="1"/>
    <col min="13826" max="13829" width="17.42578125" style="1" customWidth="1"/>
    <col min="13830" max="14079" width="11.42578125" style="1"/>
    <col min="14080" max="14080" width="17.7109375" style="1" bestFit="1" customWidth="1"/>
    <col min="14081" max="14081" width="19.85546875" style="1" bestFit="1" customWidth="1"/>
    <col min="14082" max="14085" width="17.42578125" style="1" customWidth="1"/>
    <col min="14086" max="14335" width="11.42578125" style="1"/>
    <col min="14336" max="14336" width="17.7109375" style="1" bestFit="1" customWidth="1"/>
    <col min="14337" max="14337" width="19.85546875" style="1" bestFit="1" customWidth="1"/>
    <col min="14338" max="14341" width="17.42578125" style="1" customWidth="1"/>
    <col min="14342" max="14591" width="11.42578125" style="1"/>
    <col min="14592" max="14592" width="17.7109375" style="1" bestFit="1" customWidth="1"/>
    <col min="14593" max="14593" width="19.85546875" style="1" bestFit="1" customWidth="1"/>
    <col min="14594" max="14597" width="17.42578125" style="1" customWidth="1"/>
    <col min="14598" max="14847" width="11.42578125" style="1"/>
    <col min="14848" max="14848" width="17.7109375" style="1" bestFit="1" customWidth="1"/>
    <col min="14849" max="14849" width="19.85546875" style="1" bestFit="1" customWidth="1"/>
    <col min="14850" max="14853" width="17.42578125" style="1" customWidth="1"/>
    <col min="14854" max="15103" width="11.42578125" style="1"/>
    <col min="15104" max="15104" width="17.7109375" style="1" bestFit="1" customWidth="1"/>
    <col min="15105" max="15105" width="19.85546875" style="1" bestFit="1" customWidth="1"/>
    <col min="15106" max="15109" width="17.42578125" style="1" customWidth="1"/>
    <col min="15110" max="15359" width="11.42578125" style="1"/>
    <col min="15360" max="15360" width="17.7109375" style="1" bestFit="1" customWidth="1"/>
    <col min="15361" max="15361" width="19.85546875" style="1" bestFit="1" customWidth="1"/>
    <col min="15362" max="15365" width="17.42578125" style="1" customWidth="1"/>
    <col min="15366" max="15615" width="11.42578125" style="1"/>
    <col min="15616" max="15616" width="17.7109375" style="1" bestFit="1" customWidth="1"/>
    <col min="15617" max="15617" width="19.85546875" style="1" bestFit="1" customWidth="1"/>
    <col min="15618" max="15621" width="17.42578125" style="1" customWidth="1"/>
    <col min="15622" max="15871" width="11.42578125" style="1"/>
    <col min="15872" max="15872" width="17.7109375" style="1" bestFit="1" customWidth="1"/>
    <col min="15873" max="15873" width="19.85546875" style="1" bestFit="1" customWidth="1"/>
    <col min="15874" max="15877" width="17.42578125" style="1" customWidth="1"/>
    <col min="15878" max="16127" width="11.42578125" style="1"/>
    <col min="16128" max="16128" width="17.7109375" style="1" bestFit="1" customWidth="1"/>
    <col min="16129" max="16129" width="19.85546875" style="1" bestFit="1" customWidth="1"/>
    <col min="16130" max="16133" width="17.42578125" style="1" customWidth="1"/>
    <col min="16134" max="16384" width="11.42578125" style="1"/>
  </cols>
  <sheetData>
    <row r="1" spans="1:5" ht="15.75" x14ac:dyDescent="0.25">
      <c r="B1" s="2" t="s">
        <v>41</v>
      </c>
      <c r="C1" s="36">
        <v>3.3</v>
      </c>
      <c r="D1" s="38">
        <v>4.2</v>
      </c>
      <c r="E1" s="37">
        <v>3.8</v>
      </c>
    </row>
    <row r="3" spans="1:5" x14ac:dyDescent="0.2">
      <c r="A3" s="7" t="s">
        <v>0</v>
      </c>
      <c r="B3" s="7" t="s">
        <v>42</v>
      </c>
      <c r="C3" s="7" t="s">
        <v>84</v>
      </c>
      <c r="D3" s="7" t="s">
        <v>43</v>
      </c>
      <c r="E3" s="7" t="s">
        <v>82</v>
      </c>
    </row>
    <row r="4" spans="1:5" x14ac:dyDescent="0.2">
      <c r="A4" s="1" t="s">
        <v>83</v>
      </c>
      <c r="B4" s="35">
        <v>800</v>
      </c>
      <c r="C4" s="91">
        <f>$B4/C$1</f>
        <v>242.42424242424244</v>
      </c>
      <c r="D4" s="92">
        <f t="shared" ref="D4:E4" si="0">$B4/D$1</f>
        <v>190.47619047619048</v>
      </c>
      <c r="E4" s="93">
        <f t="shared" si="0"/>
        <v>210.5263157894737</v>
      </c>
    </row>
    <row r="5" spans="1:5" x14ac:dyDescent="0.2">
      <c r="A5" s="1" t="s">
        <v>3</v>
      </c>
      <c r="B5" s="35">
        <v>400</v>
      </c>
      <c r="C5" s="91">
        <f t="shared" ref="C5:E8" si="1">$B5/C$1</f>
        <v>121.21212121212122</v>
      </c>
      <c r="D5" s="92">
        <f t="shared" si="1"/>
        <v>95.238095238095241</v>
      </c>
      <c r="E5" s="93">
        <f t="shared" si="1"/>
        <v>105.26315789473685</v>
      </c>
    </row>
    <row r="6" spans="1:5" x14ac:dyDescent="0.2">
      <c r="A6" s="1" t="s">
        <v>4</v>
      </c>
      <c r="B6" s="35">
        <v>1500</v>
      </c>
      <c r="C6" s="91">
        <f t="shared" si="1"/>
        <v>454.54545454545456</v>
      </c>
      <c r="D6" s="92">
        <f t="shared" si="1"/>
        <v>357.14285714285711</v>
      </c>
      <c r="E6" s="93">
        <f t="shared" si="1"/>
        <v>394.73684210526318</v>
      </c>
    </row>
    <row r="7" spans="1:5" x14ac:dyDescent="0.2">
      <c r="A7" s="1" t="s">
        <v>5</v>
      </c>
      <c r="B7" s="35">
        <v>200</v>
      </c>
      <c r="C7" s="91">
        <f t="shared" si="1"/>
        <v>60.606060606060609</v>
      </c>
      <c r="D7" s="92">
        <f t="shared" si="1"/>
        <v>47.61904761904762</v>
      </c>
      <c r="E7" s="93">
        <f t="shared" si="1"/>
        <v>52.631578947368425</v>
      </c>
    </row>
    <row r="8" spans="1:5" x14ac:dyDescent="0.2">
      <c r="A8" s="1" t="s">
        <v>6</v>
      </c>
      <c r="B8" s="35">
        <v>150</v>
      </c>
      <c r="C8" s="91">
        <f t="shared" si="1"/>
        <v>45.45454545454546</v>
      </c>
      <c r="D8" s="92">
        <f t="shared" si="1"/>
        <v>35.714285714285715</v>
      </c>
      <c r="E8" s="93">
        <f t="shared" si="1"/>
        <v>39.473684210526315</v>
      </c>
    </row>
    <row r="10" spans="1:5" ht="18" x14ac:dyDescent="0.25">
      <c r="C10" s="89" t="s">
        <v>244</v>
      </c>
    </row>
    <row r="13" spans="1:5" ht="20.25" x14ac:dyDescent="0.3">
      <c r="B13" s="87" t="s">
        <v>242</v>
      </c>
    </row>
    <row r="14" spans="1:5" ht="20.25" x14ac:dyDescent="0.3">
      <c r="B14" s="86" t="s">
        <v>243</v>
      </c>
    </row>
    <row r="17" spans="2:2" ht="15" x14ac:dyDescent="0.25">
      <c r="B17" s="4"/>
    </row>
  </sheetData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"/>
  <sheetViews>
    <sheetView zoomScale="130" zoomScaleNormal="130" workbookViewId="0">
      <selection activeCell="D4" sqref="D4"/>
    </sheetView>
  </sheetViews>
  <sheetFormatPr baseColWidth="10" defaultRowHeight="12.75" x14ac:dyDescent="0.2"/>
  <cols>
    <col min="1" max="1" width="23.85546875" style="1" customWidth="1"/>
    <col min="2" max="2" width="19.85546875" style="1" bestFit="1" customWidth="1"/>
    <col min="3" max="5" width="17.42578125" style="1" customWidth="1"/>
    <col min="6" max="255" width="11.42578125" style="1"/>
    <col min="256" max="256" width="17.7109375" style="1" bestFit="1" customWidth="1"/>
    <col min="257" max="257" width="19.85546875" style="1" bestFit="1" customWidth="1"/>
    <col min="258" max="261" width="17.42578125" style="1" customWidth="1"/>
    <col min="262" max="511" width="11.42578125" style="1"/>
    <col min="512" max="512" width="17.7109375" style="1" bestFit="1" customWidth="1"/>
    <col min="513" max="513" width="19.85546875" style="1" bestFit="1" customWidth="1"/>
    <col min="514" max="517" width="17.42578125" style="1" customWidth="1"/>
    <col min="518" max="767" width="11.42578125" style="1"/>
    <col min="768" max="768" width="17.7109375" style="1" bestFit="1" customWidth="1"/>
    <col min="769" max="769" width="19.85546875" style="1" bestFit="1" customWidth="1"/>
    <col min="770" max="773" width="17.42578125" style="1" customWidth="1"/>
    <col min="774" max="1023" width="11.42578125" style="1"/>
    <col min="1024" max="1024" width="17.7109375" style="1" bestFit="1" customWidth="1"/>
    <col min="1025" max="1025" width="19.85546875" style="1" bestFit="1" customWidth="1"/>
    <col min="1026" max="1029" width="17.42578125" style="1" customWidth="1"/>
    <col min="1030" max="1279" width="11.42578125" style="1"/>
    <col min="1280" max="1280" width="17.7109375" style="1" bestFit="1" customWidth="1"/>
    <col min="1281" max="1281" width="19.85546875" style="1" bestFit="1" customWidth="1"/>
    <col min="1282" max="1285" width="17.42578125" style="1" customWidth="1"/>
    <col min="1286" max="1535" width="11.42578125" style="1"/>
    <col min="1536" max="1536" width="17.7109375" style="1" bestFit="1" customWidth="1"/>
    <col min="1537" max="1537" width="19.85546875" style="1" bestFit="1" customWidth="1"/>
    <col min="1538" max="1541" width="17.42578125" style="1" customWidth="1"/>
    <col min="1542" max="1791" width="11.42578125" style="1"/>
    <col min="1792" max="1792" width="17.7109375" style="1" bestFit="1" customWidth="1"/>
    <col min="1793" max="1793" width="19.85546875" style="1" bestFit="1" customWidth="1"/>
    <col min="1794" max="1797" width="17.42578125" style="1" customWidth="1"/>
    <col min="1798" max="2047" width="11.42578125" style="1"/>
    <col min="2048" max="2048" width="17.7109375" style="1" bestFit="1" customWidth="1"/>
    <col min="2049" max="2049" width="19.85546875" style="1" bestFit="1" customWidth="1"/>
    <col min="2050" max="2053" width="17.42578125" style="1" customWidth="1"/>
    <col min="2054" max="2303" width="11.42578125" style="1"/>
    <col min="2304" max="2304" width="17.7109375" style="1" bestFit="1" customWidth="1"/>
    <col min="2305" max="2305" width="19.85546875" style="1" bestFit="1" customWidth="1"/>
    <col min="2306" max="2309" width="17.42578125" style="1" customWidth="1"/>
    <col min="2310" max="2559" width="11.42578125" style="1"/>
    <col min="2560" max="2560" width="17.7109375" style="1" bestFit="1" customWidth="1"/>
    <col min="2561" max="2561" width="19.85546875" style="1" bestFit="1" customWidth="1"/>
    <col min="2562" max="2565" width="17.42578125" style="1" customWidth="1"/>
    <col min="2566" max="2815" width="11.42578125" style="1"/>
    <col min="2816" max="2816" width="17.7109375" style="1" bestFit="1" customWidth="1"/>
    <col min="2817" max="2817" width="19.85546875" style="1" bestFit="1" customWidth="1"/>
    <col min="2818" max="2821" width="17.42578125" style="1" customWidth="1"/>
    <col min="2822" max="3071" width="11.42578125" style="1"/>
    <col min="3072" max="3072" width="17.7109375" style="1" bestFit="1" customWidth="1"/>
    <col min="3073" max="3073" width="19.85546875" style="1" bestFit="1" customWidth="1"/>
    <col min="3074" max="3077" width="17.42578125" style="1" customWidth="1"/>
    <col min="3078" max="3327" width="11.42578125" style="1"/>
    <col min="3328" max="3328" width="17.7109375" style="1" bestFit="1" customWidth="1"/>
    <col min="3329" max="3329" width="19.85546875" style="1" bestFit="1" customWidth="1"/>
    <col min="3330" max="3333" width="17.42578125" style="1" customWidth="1"/>
    <col min="3334" max="3583" width="11.42578125" style="1"/>
    <col min="3584" max="3584" width="17.7109375" style="1" bestFit="1" customWidth="1"/>
    <col min="3585" max="3585" width="19.85546875" style="1" bestFit="1" customWidth="1"/>
    <col min="3586" max="3589" width="17.42578125" style="1" customWidth="1"/>
    <col min="3590" max="3839" width="11.42578125" style="1"/>
    <col min="3840" max="3840" width="17.7109375" style="1" bestFit="1" customWidth="1"/>
    <col min="3841" max="3841" width="19.85546875" style="1" bestFit="1" customWidth="1"/>
    <col min="3842" max="3845" width="17.42578125" style="1" customWidth="1"/>
    <col min="3846" max="4095" width="11.42578125" style="1"/>
    <col min="4096" max="4096" width="17.7109375" style="1" bestFit="1" customWidth="1"/>
    <col min="4097" max="4097" width="19.85546875" style="1" bestFit="1" customWidth="1"/>
    <col min="4098" max="4101" width="17.42578125" style="1" customWidth="1"/>
    <col min="4102" max="4351" width="11.42578125" style="1"/>
    <col min="4352" max="4352" width="17.7109375" style="1" bestFit="1" customWidth="1"/>
    <col min="4353" max="4353" width="19.85546875" style="1" bestFit="1" customWidth="1"/>
    <col min="4354" max="4357" width="17.42578125" style="1" customWidth="1"/>
    <col min="4358" max="4607" width="11.42578125" style="1"/>
    <col min="4608" max="4608" width="17.7109375" style="1" bestFit="1" customWidth="1"/>
    <col min="4609" max="4609" width="19.85546875" style="1" bestFit="1" customWidth="1"/>
    <col min="4610" max="4613" width="17.42578125" style="1" customWidth="1"/>
    <col min="4614" max="4863" width="11.42578125" style="1"/>
    <col min="4864" max="4864" width="17.7109375" style="1" bestFit="1" customWidth="1"/>
    <col min="4865" max="4865" width="19.85546875" style="1" bestFit="1" customWidth="1"/>
    <col min="4866" max="4869" width="17.42578125" style="1" customWidth="1"/>
    <col min="4870" max="5119" width="11.42578125" style="1"/>
    <col min="5120" max="5120" width="17.7109375" style="1" bestFit="1" customWidth="1"/>
    <col min="5121" max="5121" width="19.85546875" style="1" bestFit="1" customWidth="1"/>
    <col min="5122" max="5125" width="17.42578125" style="1" customWidth="1"/>
    <col min="5126" max="5375" width="11.42578125" style="1"/>
    <col min="5376" max="5376" width="17.7109375" style="1" bestFit="1" customWidth="1"/>
    <col min="5377" max="5377" width="19.85546875" style="1" bestFit="1" customWidth="1"/>
    <col min="5378" max="5381" width="17.42578125" style="1" customWidth="1"/>
    <col min="5382" max="5631" width="11.42578125" style="1"/>
    <col min="5632" max="5632" width="17.7109375" style="1" bestFit="1" customWidth="1"/>
    <col min="5633" max="5633" width="19.85546875" style="1" bestFit="1" customWidth="1"/>
    <col min="5634" max="5637" width="17.42578125" style="1" customWidth="1"/>
    <col min="5638" max="5887" width="11.42578125" style="1"/>
    <col min="5888" max="5888" width="17.7109375" style="1" bestFit="1" customWidth="1"/>
    <col min="5889" max="5889" width="19.85546875" style="1" bestFit="1" customWidth="1"/>
    <col min="5890" max="5893" width="17.42578125" style="1" customWidth="1"/>
    <col min="5894" max="6143" width="11.42578125" style="1"/>
    <col min="6144" max="6144" width="17.7109375" style="1" bestFit="1" customWidth="1"/>
    <col min="6145" max="6145" width="19.85546875" style="1" bestFit="1" customWidth="1"/>
    <col min="6146" max="6149" width="17.42578125" style="1" customWidth="1"/>
    <col min="6150" max="6399" width="11.42578125" style="1"/>
    <col min="6400" max="6400" width="17.7109375" style="1" bestFit="1" customWidth="1"/>
    <col min="6401" max="6401" width="19.85546875" style="1" bestFit="1" customWidth="1"/>
    <col min="6402" max="6405" width="17.42578125" style="1" customWidth="1"/>
    <col min="6406" max="6655" width="11.42578125" style="1"/>
    <col min="6656" max="6656" width="17.7109375" style="1" bestFit="1" customWidth="1"/>
    <col min="6657" max="6657" width="19.85546875" style="1" bestFit="1" customWidth="1"/>
    <col min="6658" max="6661" width="17.42578125" style="1" customWidth="1"/>
    <col min="6662" max="6911" width="11.42578125" style="1"/>
    <col min="6912" max="6912" width="17.7109375" style="1" bestFit="1" customWidth="1"/>
    <col min="6913" max="6913" width="19.85546875" style="1" bestFit="1" customWidth="1"/>
    <col min="6914" max="6917" width="17.42578125" style="1" customWidth="1"/>
    <col min="6918" max="7167" width="11.42578125" style="1"/>
    <col min="7168" max="7168" width="17.7109375" style="1" bestFit="1" customWidth="1"/>
    <col min="7169" max="7169" width="19.85546875" style="1" bestFit="1" customWidth="1"/>
    <col min="7170" max="7173" width="17.42578125" style="1" customWidth="1"/>
    <col min="7174" max="7423" width="11.42578125" style="1"/>
    <col min="7424" max="7424" width="17.7109375" style="1" bestFit="1" customWidth="1"/>
    <col min="7425" max="7425" width="19.85546875" style="1" bestFit="1" customWidth="1"/>
    <col min="7426" max="7429" width="17.42578125" style="1" customWidth="1"/>
    <col min="7430" max="7679" width="11.42578125" style="1"/>
    <col min="7680" max="7680" width="17.7109375" style="1" bestFit="1" customWidth="1"/>
    <col min="7681" max="7681" width="19.85546875" style="1" bestFit="1" customWidth="1"/>
    <col min="7682" max="7685" width="17.42578125" style="1" customWidth="1"/>
    <col min="7686" max="7935" width="11.42578125" style="1"/>
    <col min="7936" max="7936" width="17.7109375" style="1" bestFit="1" customWidth="1"/>
    <col min="7937" max="7937" width="19.85546875" style="1" bestFit="1" customWidth="1"/>
    <col min="7938" max="7941" width="17.42578125" style="1" customWidth="1"/>
    <col min="7942" max="8191" width="11.42578125" style="1"/>
    <col min="8192" max="8192" width="17.7109375" style="1" bestFit="1" customWidth="1"/>
    <col min="8193" max="8193" width="19.85546875" style="1" bestFit="1" customWidth="1"/>
    <col min="8194" max="8197" width="17.42578125" style="1" customWidth="1"/>
    <col min="8198" max="8447" width="11.42578125" style="1"/>
    <col min="8448" max="8448" width="17.7109375" style="1" bestFit="1" customWidth="1"/>
    <col min="8449" max="8449" width="19.85546875" style="1" bestFit="1" customWidth="1"/>
    <col min="8450" max="8453" width="17.42578125" style="1" customWidth="1"/>
    <col min="8454" max="8703" width="11.42578125" style="1"/>
    <col min="8704" max="8704" width="17.7109375" style="1" bestFit="1" customWidth="1"/>
    <col min="8705" max="8705" width="19.85546875" style="1" bestFit="1" customWidth="1"/>
    <col min="8706" max="8709" width="17.42578125" style="1" customWidth="1"/>
    <col min="8710" max="8959" width="11.42578125" style="1"/>
    <col min="8960" max="8960" width="17.7109375" style="1" bestFit="1" customWidth="1"/>
    <col min="8961" max="8961" width="19.85546875" style="1" bestFit="1" customWidth="1"/>
    <col min="8962" max="8965" width="17.42578125" style="1" customWidth="1"/>
    <col min="8966" max="9215" width="11.42578125" style="1"/>
    <col min="9216" max="9216" width="17.7109375" style="1" bestFit="1" customWidth="1"/>
    <col min="9217" max="9217" width="19.85546875" style="1" bestFit="1" customWidth="1"/>
    <col min="9218" max="9221" width="17.42578125" style="1" customWidth="1"/>
    <col min="9222" max="9471" width="11.42578125" style="1"/>
    <col min="9472" max="9472" width="17.7109375" style="1" bestFit="1" customWidth="1"/>
    <col min="9473" max="9473" width="19.85546875" style="1" bestFit="1" customWidth="1"/>
    <col min="9474" max="9477" width="17.42578125" style="1" customWidth="1"/>
    <col min="9478" max="9727" width="11.42578125" style="1"/>
    <col min="9728" max="9728" width="17.7109375" style="1" bestFit="1" customWidth="1"/>
    <col min="9729" max="9729" width="19.85546875" style="1" bestFit="1" customWidth="1"/>
    <col min="9730" max="9733" width="17.42578125" style="1" customWidth="1"/>
    <col min="9734" max="9983" width="11.42578125" style="1"/>
    <col min="9984" max="9984" width="17.7109375" style="1" bestFit="1" customWidth="1"/>
    <col min="9985" max="9985" width="19.85546875" style="1" bestFit="1" customWidth="1"/>
    <col min="9986" max="9989" width="17.42578125" style="1" customWidth="1"/>
    <col min="9990" max="10239" width="11.42578125" style="1"/>
    <col min="10240" max="10240" width="17.7109375" style="1" bestFit="1" customWidth="1"/>
    <col min="10241" max="10241" width="19.85546875" style="1" bestFit="1" customWidth="1"/>
    <col min="10242" max="10245" width="17.42578125" style="1" customWidth="1"/>
    <col min="10246" max="10495" width="11.42578125" style="1"/>
    <col min="10496" max="10496" width="17.7109375" style="1" bestFit="1" customWidth="1"/>
    <col min="10497" max="10497" width="19.85546875" style="1" bestFit="1" customWidth="1"/>
    <col min="10498" max="10501" width="17.42578125" style="1" customWidth="1"/>
    <col min="10502" max="10751" width="11.42578125" style="1"/>
    <col min="10752" max="10752" width="17.7109375" style="1" bestFit="1" customWidth="1"/>
    <col min="10753" max="10753" width="19.85546875" style="1" bestFit="1" customWidth="1"/>
    <col min="10754" max="10757" width="17.42578125" style="1" customWidth="1"/>
    <col min="10758" max="11007" width="11.42578125" style="1"/>
    <col min="11008" max="11008" width="17.7109375" style="1" bestFit="1" customWidth="1"/>
    <col min="11009" max="11009" width="19.85546875" style="1" bestFit="1" customWidth="1"/>
    <col min="11010" max="11013" width="17.42578125" style="1" customWidth="1"/>
    <col min="11014" max="11263" width="11.42578125" style="1"/>
    <col min="11264" max="11264" width="17.7109375" style="1" bestFit="1" customWidth="1"/>
    <col min="11265" max="11265" width="19.85546875" style="1" bestFit="1" customWidth="1"/>
    <col min="11266" max="11269" width="17.42578125" style="1" customWidth="1"/>
    <col min="11270" max="11519" width="11.42578125" style="1"/>
    <col min="11520" max="11520" width="17.7109375" style="1" bestFit="1" customWidth="1"/>
    <col min="11521" max="11521" width="19.85546875" style="1" bestFit="1" customWidth="1"/>
    <col min="11522" max="11525" width="17.42578125" style="1" customWidth="1"/>
    <col min="11526" max="11775" width="11.42578125" style="1"/>
    <col min="11776" max="11776" width="17.7109375" style="1" bestFit="1" customWidth="1"/>
    <col min="11777" max="11777" width="19.85546875" style="1" bestFit="1" customWidth="1"/>
    <col min="11778" max="11781" width="17.42578125" style="1" customWidth="1"/>
    <col min="11782" max="12031" width="11.42578125" style="1"/>
    <col min="12032" max="12032" width="17.7109375" style="1" bestFit="1" customWidth="1"/>
    <col min="12033" max="12033" width="19.85546875" style="1" bestFit="1" customWidth="1"/>
    <col min="12034" max="12037" width="17.42578125" style="1" customWidth="1"/>
    <col min="12038" max="12287" width="11.42578125" style="1"/>
    <col min="12288" max="12288" width="17.7109375" style="1" bestFit="1" customWidth="1"/>
    <col min="12289" max="12289" width="19.85546875" style="1" bestFit="1" customWidth="1"/>
    <col min="12290" max="12293" width="17.42578125" style="1" customWidth="1"/>
    <col min="12294" max="12543" width="11.42578125" style="1"/>
    <col min="12544" max="12544" width="17.7109375" style="1" bestFit="1" customWidth="1"/>
    <col min="12545" max="12545" width="19.85546875" style="1" bestFit="1" customWidth="1"/>
    <col min="12546" max="12549" width="17.42578125" style="1" customWidth="1"/>
    <col min="12550" max="12799" width="11.42578125" style="1"/>
    <col min="12800" max="12800" width="17.7109375" style="1" bestFit="1" customWidth="1"/>
    <col min="12801" max="12801" width="19.85546875" style="1" bestFit="1" customWidth="1"/>
    <col min="12802" max="12805" width="17.42578125" style="1" customWidth="1"/>
    <col min="12806" max="13055" width="11.42578125" style="1"/>
    <col min="13056" max="13056" width="17.7109375" style="1" bestFit="1" customWidth="1"/>
    <col min="13057" max="13057" width="19.85546875" style="1" bestFit="1" customWidth="1"/>
    <col min="13058" max="13061" width="17.42578125" style="1" customWidth="1"/>
    <col min="13062" max="13311" width="11.42578125" style="1"/>
    <col min="13312" max="13312" width="17.7109375" style="1" bestFit="1" customWidth="1"/>
    <col min="13313" max="13313" width="19.85546875" style="1" bestFit="1" customWidth="1"/>
    <col min="13314" max="13317" width="17.42578125" style="1" customWidth="1"/>
    <col min="13318" max="13567" width="11.42578125" style="1"/>
    <col min="13568" max="13568" width="17.7109375" style="1" bestFit="1" customWidth="1"/>
    <col min="13569" max="13569" width="19.85546875" style="1" bestFit="1" customWidth="1"/>
    <col min="13570" max="13573" width="17.42578125" style="1" customWidth="1"/>
    <col min="13574" max="13823" width="11.42578125" style="1"/>
    <col min="13824" max="13824" width="17.7109375" style="1" bestFit="1" customWidth="1"/>
    <col min="13825" max="13825" width="19.85546875" style="1" bestFit="1" customWidth="1"/>
    <col min="13826" max="13829" width="17.42578125" style="1" customWidth="1"/>
    <col min="13830" max="14079" width="11.42578125" style="1"/>
    <col min="14080" max="14080" width="17.7109375" style="1" bestFit="1" customWidth="1"/>
    <col min="14081" max="14081" width="19.85546875" style="1" bestFit="1" customWidth="1"/>
    <col min="14082" max="14085" width="17.42578125" style="1" customWidth="1"/>
    <col min="14086" max="14335" width="11.42578125" style="1"/>
    <col min="14336" max="14336" width="17.7109375" style="1" bestFit="1" customWidth="1"/>
    <col min="14337" max="14337" width="19.85546875" style="1" bestFit="1" customWidth="1"/>
    <col min="14338" max="14341" width="17.42578125" style="1" customWidth="1"/>
    <col min="14342" max="14591" width="11.42578125" style="1"/>
    <col min="14592" max="14592" width="17.7109375" style="1" bestFit="1" customWidth="1"/>
    <col min="14593" max="14593" width="19.85546875" style="1" bestFit="1" customWidth="1"/>
    <col min="14594" max="14597" width="17.42578125" style="1" customWidth="1"/>
    <col min="14598" max="14847" width="11.42578125" style="1"/>
    <col min="14848" max="14848" width="17.7109375" style="1" bestFit="1" customWidth="1"/>
    <col min="14849" max="14849" width="19.85546875" style="1" bestFit="1" customWidth="1"/>
    <col min="14850" max="14853" width="17.42578125" style="1" customWidth="1"/>
    <col min="14854" max="15103" width="11.42578125" style="1"/>
    <col min="15104" max="15104" width="17.7109375" style="1" bestFit="1" customWidth="1"/>
    <col min="15105" max="15105" width="19.85546875" style="1" bestFit="1" customWidth="1"/>
    <col min="15106" max="15109" width="17.42578125" style="1" customWidth="1"/>
    <col min="15110" max="15359" width="11.42578125" style="1"/>
    <col min="15360" max="15360" width="17.7109375" style="1" bestFit="1" customWidth="1"/>
    <col min="15361" max="15361" width="19.85546875" style="1" bestFit="1" customWidth="1"/>
    <col min="15362" max="15365" width="17.42578125" style="1" customWidth="1"/>
    <col min="15366" max="15615" width="11.42578125" style="1"/>
    <col min="15616" max="15616" width="17.7109375" style="1" bestFit="1" customWidth="1"/>
    <col min="15617" max="15617" width="19.85546875" style="1" bestFit="1" customWidth="1"/>
    <col min="15618" max="15621" width="17.42578125" style="1" customWidth="1"/>
    <col min="15622" max="15871" width="11.42578125" style="1"/>
    <col min="15872" max="15872" width="17.7109375" style="1" bestFit="1" customWidth="1"/>
    <col min="15873" max="15873" width="19.85546875" style="1" bestFit="1" customWidth="1"/>
    <col min="15874" max="15877" width="17.42578125" style="1" customWidth="1"/>
    <col min="15878" max="16127" width="11.42578125" style="1"/>
    <col min="16128" max="16128" width="17.7109375" style="1" bestFit="1" customWidth="1"/>
    <col min="16129" max="16129" width="19.85546875" style="1" bestFit="1" customWidth="1"/>
    <col min="16130" max="16133" width="17.42578125" style="1" customWidth="1"/>
    <col min="16134" max="16384" width="11.42578125" style="1"/>
  </cols>
  <sheetData>
    <row r="1" spans="1:5" ht="15.75" x14ac:dyDescent="0.25">
      <c r="B1" s="2" t="s">
        <v>41</v>
      </c>
      <c r="C1" s="39">
        <v>3.3</v>
      </c>
      <c r="D1" s="38"/>
      <c r="E1" s="37"/>
    </row>
    <row r="3" spans="1:5" x14ac:dyDescent="0.2">
      <c r="A3" s="7" t="s">
        <v>0</v>
      </c>
      <c r="B3" s="7" t="s">
        <v>86</v>
      </c>
      <c r="C3" s="7" t="s">
        <v>42</v>
      </c>
      <c r="D3" s="7"/>
      <c r="E3" s="7"/>
    </row>
    <row r="4" spans="1:5" ht="18" x14ac:dyDescent="0.25">
      <c r="A4" s="1" t="s">
        <v>85</v>
      </c>
      <c r="B4" s="35">
        <v>30</v>
      </c>
      <c r="C4" s="1">
        <f>B4*$C$1</f>
        <v>99</v>
      </c>
      <c r="D4" s="89" t="s">
        <v>247</v>
      </c>
    </row>
    <row r="5" spans="1:5" x14ac:dyDescent="0.2">
      <c r="A5" s="1" t="s">
        <v>87</v>
      </c>
      <c r="B5" s="35">
        <v>15</v>
      </c>
      <c r="C5" s="1">
        <f t="shared" ref="C5:C8" si="0">B5*$C$1</f>
        <v>49.5</v>
      </c>
    </row>
    <row r="6" spans="1:5" x14ac:dyDescent="0.2">
      <c r="A6" s="1" t="s">
        <v>88</v>
      </c>
      <c r="B6" s="35">
        <v>30</v>
      </c>
      <c r="C6" s="1">
        <f t="shared" si="0"/>
        <v>99</v>
      </c>
    </row>
    <row r="7" spans="1:5" x14ac:dyDescent="0.2">
      <c r="A7" s="1" t="s">
        <v>89</v>
      </c>
      <c r="B7" s="35">
        <v>400</v>
      </c>
      <c r="C7" s="1">
        <f t="shared" si="0"/>
        <v>1320</v>
      </c>
    </row>
    <row r="8" spans="1:5" x14ac:dyDescent="0.2">
      <c r="A8" s="1" t="s">
        <v>90</v>
      </c>
      <c r="B8" s="35">
        <v>30</v>
      </c>
      <c r="C8" s="1">
        <f t="shared" si="0"/>
        <v>99</v>
      </c>
    </row>
    <row r="9" spans="1:5" x14ac:dyDescent="0.2">
      <c r="B9" s="35"/>
    </row>
    <row r="13" spans="1:5" ht="20.25" x14ac:dyDescent="0.3">
      <c r="B13" s="87" t="s">
        <v>245</v>
      </c>
    </row>
    <row r="14" spans="1:5" ht="20.25" x14ac:dyDescent="0.3">
      <c r="B14" s="86" t="s">
        <v>246</v>
      </c>
    </row>
    <row r="17" spans="2:2" ht="15" x14ac:dyDescent="0.25">
      <c r="B17" s="4"/>
    </row>
  </sheetData>
  <pageMargins left="0.75" right="0.75" top="1" bottom="1" header="0" footer="0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="130" zoomScaleNormal="130" workbookViewId="0">
      <selection activeCell="B4" sqref="B4:B13"/>
    </sheetView>
  </sheetViews>
  <sheetFormatPr baseColWidth="10" defaultRowHeight="12.75" x14ac:dyDescent="0.2"/>
  <cols>
    <col min="1" max="1" width="25.28515625" style="13" customWidth="1"/>
    <col min="2" max="2" width="19.7109375" style="13" customWidth="1"/>
    <col min="3" max="3" width="18" style="13" customWidth="1"/>
    <col min="4" max="4" width="17.5703125" style="13" customWidth="1"/>
    <col min="5" max="5" width="14" style="13" customWidth="1"/>
    <col min="6" max="253" width="11.42578125" style="13"/>
    <col min="254" max="254" width="25.28515625" style="13" customWidth="1"/>
    <col min="255" max="255" width="13.140625" style="13" customWidth="1"/>
    <col min="256" max="256" width="13.140625" style="13" bestFit="1" customWidth="1"/>
    <col min="257" max="257" width="11.7109375" style="13" customWidth="1"/>
    <col min="258" max="258" width="18" style="13" customWidth="1"/>
    <col min="259" max="259" width="15.5703125" style="13" bestFit="1" customWidth="1"/>
    <col min="260" max="260" width="14" style="13" bestFit="1" customWidth="1"/>
    <col min="261" max="261" width="14" style="13" customWidth="1"/>
    <col min="262" max="509" width="11.42578125" style="13"/>
    <col min="510" max="510" width="25.28515625" style="13" customWidth="1"/>
    <col min="511" max="511" width="13.140625" style="13" customWidth="1"/>
    <col min="512" max="512" width="13.140625" style="13" bestFit="1" customWidth="1"/>
    <col min="513" max="513" width="11.7109375" style="13" customWidth="1"/>
    <col min="514" max="514" width="18" style="13" customWidth="1"/>
    <col min="515" max="515" width="15.5703125" style="13" bestFit="1" customWidth="1"/>
    <col min="516" max="516" width="14" style="13" bestFit="1" customWidth="1"/>
    <col min="517" max="517" width="14" style="13" customWidth="1"/>
    <col min="518" max="765" width="11.42578125" style="13"/>
    <col min="766" max="766" width="25.28515625" style="13" customWidth="1"/>
    <col min="767" max="767" width="13.140625" style="13" customWidth="1"/>
    <col min="768" max="768" width="13.140625" style="13" bestFit="1" customWidth="1"/>
    <col min="769" max="769" width="11.7109375" style="13" customWidth="1"/>
    <col min="770" max="770" width="18" style="13" customWidth="1"/>
    <col min="771" max="771" width="15.5703125" style="13" bestFit="1" customWidth="1"/>
    <col min="772" max="772" width="14" style="13" bestFit="1" customWidth="1"/>
    <col min="773" max="773" width="14" style="13" customWidth="1"/>
    <col min="774" max="1021" width="11.42578125" style="13"/>
    <col min="1022" max="1022" width="25.28515625" style="13" customWidth="1"/>
    <col min="1023" max="1023" width="13.140625" style="13" customWidth="1"/>
    <col min="1024" max="1024" width="13.140625" style="13" bestFit="1" customWidth="1"/>
    <col min="1025" max="1025" width="11.7109375" style="13" customWidth="1"/>
    <col min="1026" max="1026" width="18" style="13" customWidth="1"/>
    <col min="1027" max="1027" width="15.5703125" style="13" bestFit="1" customWidth="1"/>
    <col min="1028" max="1028" width="14" style="13" bestFit="1" customWidth="1"/>
    <col min="1029" max="1029" width="14" style="13" customWidth="1"/>
    <col min="1030" max="1277" width="11.42578125" style="13"/>
    <col min="1278" max="1278" width="25.28515625" style="13" customWidth="1"/>
    <col min="1279" max="1279" width="13.140625" style="13" customWidth="1"/>
    <col min="1280" max="1280" width="13.140625" style="13" bestFit="1" customWidth="1"/>
    <col min="1281" max="1281" width="11.7109375" style="13" customWidth="1"/>
    <col min="1282" max="1282" width="18" style="13" customWidth="1"/>
    <col min="1283" max="1283" width="15.5703125" style="13" bestFit="1" customWidth="1"/>
    <col min="1284" max="1284" width="14" style="13" bestFit="1" customWidth="1"/>
    <col min="1285" max="1285" width="14" style="13" customWidth="1"/>
    <col min="1286" max="1533" width="11.42578125" style="13"/>
    <col min="1534" max="1534" width="25.28515625" style="13" customWidth="1"/>
    <col min="1535" max="1535" width="13.140625" style="13" customWidth="1"/>
    <col min="1536" max="1536" width="13.140625" style="13" bestFit="1" customWidth="1"/>
    <col min="1537" max="1537" width="11.7109375" style="13" customWidth="1"/>
    <col min="1538" max="1538" width="18" style="13" customWidth="1"/>
    <col min="1539" max="1539" width="15.5703125" style="13" bestFit="1" customWidth="1"/>
    <col min="1540" max="1540" width="14" style="13" bestFit="1" customWidth="1"/>
    <col min="1541" max="1541" width="14" style="13" customWidth="1"/>
    <col min="1542" max="1789" width="11.42578125" style="13"/>
    <col min="1790" max="1790" width="25.28515625" style="13" customWidth="1"/>
    <col min="1791" max="1791" width="13.140625" style="13" customWidth="1"/>
    <col min="1792" max="1792" width="13.140625" style="13" bestFit="1" customWidth="1"/>
    <col min="1793" max="1793" width="11.7109375" style="13" customWidth="1"/>
    <col min="1794" max="1794" width="18" style="13" customWidth="1"/>
    <col min="1795" max="1795" width="15.5703125" style="13" bestFit="1" customWidth="1"/>
    <col min="1796" max="1796" width="14" style="13" bestFit="1" customWidth="1"/>
    <col min="1797" max="1797" width="14" style="13" customWidth="1"/>
    <col min="1798" max="2045" width="11.42578125" style="13"/>
    <col min="2046" max="2046" width="25.28515625" style="13" customWidth="1"/>
    <col min="2047" max="2047" width="13.140625" style="13" customWidth="1"/>
    <col min="2048" max="2048" width="13.140625" style="13" bestFit="1" customWidth="1"/>
    <col min="2049" max="2049" width="11.7109375" style="13" customWidth="1"/>
    <col min="2050" max="2050" width="18" style="13" customWidth="1"/>
    <col min="2051" max="2051" width="15.5703125" style="13" bestFit="1" customWidth="1"/>
    <col min="2052" max="2052" width="14" style="13" bestFit="1" customWidth="1"/>
    <col min="2053" max="2053" width="14" style="13" customWidth="1"/>
    <col min="2054" max="2301" width="11.42578125" style="13"/>
    <col min="2302" max="2302" width="25.28515625" style="13" customWidth="1"/>
    <col min="2303" max="2303" width="13.140625" style="13" customWidth="1"/>
    <col min="2304" max="2304" width="13.140625" style="13" bestFit="1" customWidth="1"/>
    <col min="2305" max="2305" width="11.7109375" style="13" customWidth="1"/>
    <col min="2306" max="2306" width="18" style="13" customWidth="1"/>
    <col min="2307" max="2307" width="15.5703125" style="13" bestFit="1" customWidth="1"/>
    <col min="2308" max="2308" width="14" style="13" bestFit="1" customWidth="1"/>
    <col min="2309" max="2309" width="14" style="13" customWidth="1"/>
    <col min="2310" max="2557" width="11.42578125" style="13"/>
    <col min="2558" max="2558" width="25.28515625" style="13" customWidth="1"/>
    <col min="2559" max="2559" width="13.140625" style="13" customWidth="1"/>
    <col min="2560" max="2560" width="13.140625" style="13" bestFit="1" customWidth="1"/>
    <col min="2561" max="2561" width="11.7109375" style="13" customWidth="1"/>
    <col min="2562" max="2562" width="18" style="13" customWidth="1"/>
    <col min="2563" max="2563" width="15.5703125" style="13" bestFit="1" customWidth="1"/>
    <col min="2564" max="2564" width="14" style="13" bestFit="1" customWidth="1"/>
    <col min="2565" max="2565" width="14" style="13" customWidth="1"/>
    <col min="2566" max="2813" width="11.42578125" style="13"/>
    <col min="2814" max="2814" width="25.28515625" style="13" customWidth="1"/>
    <col min="2815" max="2815" width="13.140625" style="13" customWidth="1"/>
    <col min="2816" max="2816" width="13.140625" style="13" bestFit="1" customWidth="1"/>
    <col min="2817" max="2817" width="11.7109375" style="13" customWidth="1"/>
    <col min="2818" max="2818" width="18" style="13" customWidth="1"/>
    <col min="2819" max="2819" width="15.5703125" style="13" bestFit="1" customWidth="1"/>
    <col min="2820" max="2820" width="14" style="13" bestFit="1" customWidth="1"/>
    <col min="2821" max="2821" width="14" style="13" customWidth="1"/>
    <col min="2822" max="3069" width="11.42578125" style="13"/>
    <col min="3070" max="3070" width="25.28515625" style="13" customWidth="1"/>
    <col min="3071" max="3071" width="13.140625" style="13" customWidth="1"/>
    <col min="3072" max="3072" width="13.140625" style="13" bestFit="1" customWidth="1"/>
    <col min="3073" max="3073" width="11.7109375" style="13" customWidth="1"/>
    <col min="3074" max="3074" width="18" style="13" customWidth="1"/>
    <col min="3075" max="3075" width="15.5703125" style="13" bestFit="1" customWidth="1"/>
    <col min="3076" max="3076" width="14" style="13" bestFit="1" customWidth="1"/>
    <col min="3077" max="3077" width="14" style="13" customWidth="1"/>
    <col min="3078" max="3325" width="11.42578125" style="13"/>
    <col min="3326" max="3326" width="25.28515625" style="13" customWidth="1"/>
    <col min="3327" max="3327" width="13.140625" style="13" customWidth="1"/>
    <col min="3328" max="3328" width="13.140625" style="13" bestFit="1" customWidth="1"/>
    <col min="3329" max="3329" width="11.7109375" style="13" customWidth="1"/>
    <col min="3330" max="3330" width="18" style="13" customWidth="1"/>
    <col min="3331" max="3331" width="15.5703125" style="13" bestFit="1" customWidth="1"/>
    <col min="3332" max="3332" width="14" style="13" bestFit="1" customWidth="1"/>
    <col min="3333" max="3333" width="14" style="13" customWidth="1"/>
    <col min="3334" max="3581" width="11.42578125" style="13"/>
    <col min="3582" max="3582" width="25.28515625" style="13" customWidth="1"/>
    <col min="3583" max="3583" width="13.140625" style="13" customWidth="1"/>
    <col min="3584" max="3584" width="13.140625" style="13" bestFit="1" customWidth="1"/>
    <col min="3585" max="3585" width="11.7109375" style="13" customWidth="1"/>
    <col min="3586" max="3586" width="18" style="13" customWidth="1"/>
    <col min="3587" max="3587" width="15.5703125" style="13" bestFit="1" customWidth="1"/>
    <col min="3588" max="3588" width="14" style="13" bestFit="1" customWidth="1"/>
    <col min="3589" max="3589" width="14" style="13" customWidth="1"/>
    <col min="3590" max="3837" width="11.42578125" style="13"/>
    <col min="3838" max="3838" width="25.28515625" style="13" customWidth="1"/>
    <col min="3839" max="3839" width="13.140625" style="13" customWidth="1"/>
    <col min="3840" max="3840" width="13.140625" style="13" bestFit="1" customWidth="1"/>
    <col min="3841" max="3841" width="11.7109375" style="13" customWidth="1"/>
    <col min="3842" max="3842" width="18" style="13" customWidth="1"/>
    <col min="3843" max="3843" width="15.5703125" style="13" bestFit="1" customWidth="1"/>
    <col min="3844" max="3844" width="14" style="13" bestFit="1" customWidth="1"/>
    <col min="3845" max="3845" width="14" style="13" customWidth="1"/>
    <col min="3846" max="4093" width="11.42578125" style="13"/>
    <col min="4094" max="4094" width="25.28515625" style="13" customWidth="1"/>
    <col min="4095" max="4095" width="13.140625" style="13" customWidth="1"/>
    <col min="4096" max="4096" width="13.140625" style="13" bestFit="1" customWidth="1"/>
    <col min="4097" max="4097" width="11.7109375" style="13" customWidth="1"/>
    <col min="4098" max="4098" width="18" style="13" customWidth="1"/>
    <col min="4099" max="4099" width="15.5703125" style="13" bestFit="1" customWidth="1"/>
    <col min="4100" max="4100" width="14" style="13" bestFit="1" customWidth="1"/>
    <col min="4101" max="4101" width="14" style="13" customWidth="1"/>
    <col min="4102" max="4349" width="11.42578125" style="13"/>
    <col min="4350" max="4350" width="25.28515625" style="13" customWidth="1"/>
    <col min="4351" max="4351" width="13.140625" style="13" customWidth="1"/>
    <col min="4352" max="4352" width="13.140625" style="13" bestFit="1" customWidth="1"/>
    <col min="4353" max="4353" width="11.7109375" style="13" customWidth="1"/>
    <col min="4354" max="4354" width="18" style="13" customWidth="1"/>
    <col min="4355" max="4355" width="15.5703125" style="13" bestFit="1" customWidth="1"/>
    <col min="4356" max="4356" width="14" style="13" bestFit="1" customWidth="1"/>
    <col min="4357" max="4357" width="14" style="13" customWidth="1"/>
    <col min="4358" max="4605" width="11.42578125" style="13"/>
    <col min="4606" max="4606" width="25.28515625" style="13" customWidth="1"/>
    <col min="4607" max="4607" width="13.140625" style="13" customWidth="1"/>
    <col min="4608" max="4608" width="13.140625" style="13" bestFit="1" customWidth="1"/>
    <col min="4609" max="4609" width="11.7109375" style="13" customWidth="1"/>
    <col min="4610" max="4610" width="18" style="13" customWidth="1"/>
    <col min="4611" max="4611" width="15.5703125" style="13" bestFit="1" customWidth="1"/>
    <col min="4612" max="4612" width="14" style="13" bestFit="1" customWidth="1"/>
    <col min="4613" max="4613" width="14" style="13" customWidth="1"/>
    <col min="4614" max="4861" width="11.42578125" style="13"/>
    <col min="4862" max="4862" width="25.28515625" style="13" customWidth="1"/>
    <col min="4863" max="4863" width="13.140625" style="13" customWidth="1"/>
    <col min="4864" max="4864" width="13.140625" style="13" bestFit="1" customWidth="1"/>
    <col min="4865" max="4865" width="11.7109375" style="13" customWidth="1"/>
    <col min="4866" max="4866" width="18" style="13" customWidth="1"/>
    <col min="4867" max="4867" width="15.5703125" style="13" bestFit="1" customWidth="1"/>
    <col min="4868" max="4868" width="14" style="13" bestFit="1" customWidth="1"/>
    <col min="4869" max="4869" width="14" style="13" customWidth="1"/>
    <col min="4870" max="5117" width="11.42578125" style="13"/>
    <col min="5118" max="5118" width="25.28515625" style="13" customWidth="1"/>
    <col min="5119" max="5119" width="13.140625" style="13" customWidth="1"/>
    <col min="5120" max="5120" width="13.140625" style="13" bestFit="1" customWidth="1"/>
    <col min="5121" max="5121" width="11.7109375" style="13" customWidth="1"/>
    <col min="5122" max="5122" width="18" style="13" customWidth="1"/>
    <col min="5123" max="5123" width="15.5703125" style="13" bestFit="1" customWidth="1"/>
    <col min="5124" max="5124" width="14" style="13" bestFit="1" customWidth="1"/>
    <col min="5125" max="5125" width="14" style="13" customWidth="1"/>
    <col min="5126" max="5373" width="11.42578125" style="13"/>
    <col min="5374" max="5374" width="25.28515625" style="13" customWidth="1"/>
    <col min="5375" max="5375" width="13.140625" style="13" customWidth="1"/>
    <col min="5376" max="5376" width="13.140625" style="13" bestFit="1" customWidth="1"/>
    <col min="5377" max="5377" width="11.7109375" style="13" customWidth="1"/>
    <col min="5378" max="5378" width="18" style="13" customWidth="1"/>
    <col min="5379" max="5379" width="15.5703125" style="13" bestFit="1" customWidth="1"/>
    <col min="5380" max="5380" width="14" style="13" bestFit="1" customWidth="1"/>
    <col min="5381" max="5381" width="14" style="13" customWidth="1"/>
    <col min="5382" max="5629" width="11.42578125" style="13"/>
    <col min="5630" max="5630" width="25.28515625" style="13" customWidth="1"/>
    <col min="5631" max="5631" width="13.140625" style="13" customWidth="1"/>
    <col min="5632" max="5632" width="13.140625" style="13" bestFit="1" customWidth="1"/>
    <col min="5633" max="5633" width="11.7109375" style="13" customWidth="1"/>
    <col min="5634" max="5634" width="18" style="13" customWidth="1"/>
    <col min="5635" max="5635" width="15.5703125" style="13" bestFit="1" customWidth="1"/>
    <col min="5636" max="5636" width="14" style="13" bestFit="1" customWidth="1"/>
    <col min="5637" max="5637" width="14" style="13" customWidth="1"/>
    <col min="5638" max="5885" width="11.42578125" style="13"/>
    <col min="5886" max="5886" width="25.28515625" style="13" customWidth="1"/>
    <col min="5887" max="5887" width="13.140625" style="13" customWidth="1"/>
    <col min="5888" max="5888" width="13.140625" style="13" bestFit="1" customWidth="1"/>
    <col min="5889" max="5889" width="11.7109375" style="13" customWidth="1"/>
    <col min="5890" max="5890" width="18" style="13" customWidth="1"/>
    <col min="5891" max="5891" width="15.5703125" style="13" bestFit="1" customWidth="1"/>
    <col min="5892" max="5892" width="14" style="13" bestFit="1" customWidth="1"/>
    <col min="5893" max="5893" width="14" style="13" customWidth="1"/>
    <col min="5894" max="6141" width="11.42578125" style="13"/>
    <col min="6142" max="6142" width="25.28515625" style="13" customWidth="1"/>
    <col min="6143" max="6143" width="13.140625" style="13" customWidth="1"/>
    <col min="6144" max="6144" width="13.140625" style="13" bestFit="1" customWidth="1"/>
    <col min="6145" max="6145" width="11.7109375" style="13" customWidth="1"/>
    <col min="6146" max="6146" width="18" style="13" customWidth="1"/>
    <col min="6147" max="6147" width="15.5703125" style="13" bestFit="1" customWidth="1"/>
    <col min="6148" max="6148" width="14" style="13" bestFit="1" customWidth="1"/>
    <col min="6149" max="6149" width="14" style="13" customWidth="1"/>
    <col min="6150" max="6397" width="11.42578125" style="13"/>
    <col min="6398" max="6398" width="25.28515625" style="13" customWidth="1"/>
    <col min="6399" max="6399" width="13.140625" style="13" customWidth="1"/>
    <col min="6400" max="6400" width="13.140625" style="13" bestFit="1" customWidth="1"/>
    <col min="6401" max="6401" width="11.7109375" style="13" customWidth="1"/>
    <col min="6402" max="6402" width="18" style="13" customWidth="1"/>
    <col min="6403" max="6403" width="15.5703125" style="13" bestFit="1" customWidth="1"/>
    <col min="6404" max="6404" width="14" style="13" bestFit="1" customWidth="1"/>
    <col min="6405" max="6405" width="14" style="13" customWidth="1"/>
    <col min="6406" max="6653" width="11.42578125" style="13"/>
    <col min="6654" max="6654" width="25.28515625" style="13" customWidth="1"/>
    <col min="6655" max="6655" width="13.140625" style="13" customWidth="1"/>
    <col min="6656" max="6656" width="13.140625" style="13" bestFit="1" customWidth="1"/>
    <col min="6657" max="6657" width="11.7109375" style="13" customWidth="1"/>
    <col min="6658" max="6658" width="18" style="13" customWidth="1"/>
    <col min="6659" max="6659" width="15.5703125" style="13" bestFit="1" customWidth="1"/>
    <col min="6660" max="6660" width="14" style="13" bestFit="1" customWidth="1"/>
    <col min="6661" max="6661" width="14" style="13" customWidth="1"/>
    <col min="6662" max="6909" width="11.42578125" style="13"/>
    <col min="6910" max="6910" width="25.28515625" style="13" customWidth="1"/>
    <col min="6911" max="6911" width="13.140625" style="13" customWidth="1"/>
    <col min="6912" max="6912" width="13.140625" style="13" bestFit="1" customWidth="1"/>
    <col min="6913" max="6913" width="11.7109375" style="13" customWidth="1"/>
    <col min="6914" max="6914" width="18" style="13" customWidth="1"/>
    <col min="6915" max="6915" width="15.5703125" style="13" bestFit="1" customWidth="1"/>
    <col min="6916" max="6916" width="14" style="13" bestFit="1" customWidth="1"/>
    <col min="6917" max="6917" width="14" style="13" customWidth="1"/>
    <col min="6918" max="7165" width="11.42578125" style="13"/>
    <col min="7166" max="7166" width="25.28515625" style="13" customWidth="1"/>
    <col min="7167" max="7167" width="13.140625" style="13" customWidth="1"/>
    <col min="7168" max="7168" width="13.140625" style="13" bestFit="1" customWidth="1"/>
    <col min="7169" max="7169" width="11.7109375" style="13" customWidth="1"/>
    <col min="7170" max="7170" width="18" style="13" customWidth="1"/>
    <col min="7171" max="7171" width="15.5703125" style="13" bestFit="1" customWidth="1"/>
    <col min="7172" max="7172" width="14" style="13" bestFit="1" customWidth="1"/>
    <col min="7173" max="7173" width="14" style="13" customWidth="1"/>
    <col min="7174" max="7421" width="11.42578125" style="13"/>
    <col min="7422" max="7422" width="25.28515625" style="13" customWidth="1"/>
    <col min="7423" max="7423" width="13.140625" style="13" customWidth="1"/>
    <col min="7424" max="7424" width="13.140625" style="13" bestFit="1" customWidth="1"/>
    <col min="7425" max="7425" width="11.7109375" style="13" customWidth="1"/>
    <col min="7426" max="7426" width="18" style="13" customWidth="1"/>
    <col min="7427" max="7427" width="15.5703125" style="13" bestFit="1" customWidth="1"/>
    <col min="7428" max="7428" width="14" style="13" bestFit="1" customWidth="1"/>
    <col min="7429" max="7429" width="14" style="13" customWidth="1"/>
    <col min="7430" max="7677" width="11.42578125" style="13"/>
    <col min="7678" max="7678" width="25.28515625" style="13" customWidth="1"/>
    <col min="7679" max="7679" width="13.140625" style="13" customWidth="1"/>
    <col min="7680" max="7680" width="13.140625" style="13" bestFit="1" customWidth="1"/>
    <col min="7681" max="7681" width="11.7109375" style="13" customWidth="1"/>
    <col min="7682" max="7682" width="18" style="13" customWidth="1"/>
    <col min="7683" max="7683" width="15.5703125" style="13" bestFit="1" customWidth="1"/>
    <col min="7684" max="7684" width="14" style="13" bestFit="1" customWidth="1"/>
    <col min="7685" max="7685" width="14" style="13" customWidth="1"/>
    <col min="7686" max="7933" width="11.42578125" style="13"/>
    <col min="7934" max="7934" width="25.28515625" style="13" customWidth="1"/>
    <col min="7935" max="7935" width="13.140625" style="13" customWidth="1"/>
    <col min="7936" max="7936" width="13.140625" style="13" bestFit="1" customWidth="1"/>
    <col min="7937" max="7937" width="11.7109375" style="13" customWidth="1"/>
    <col min="7938" max="7938" width="18" style="13" customWidth="1"/>
    <col min="7939" max="7939" width="15.5703125" style="13" bestFit="1" customWidth="1"/>
    <col min="7940" max="7940" width="14" style="13" bestFit="1" customWidth="1"/>
    <col min="7941" max="7941" width="14" style="13" customWidth="1"/>
    <col min="7942" max="8189" width="11.42578125" style="13"/>
    <col min="8190" max="8190" width="25.28515625" style="13" customWidth="1"/>
    <col min="8191" max="8191" width="13.140625" style="13" customWidth="1"/>
    <col min="8192" max="8192" width="13.140625" style="13" bestFit="1" customWidth="1"/>
    <col min="8193" max="8193" width="11.7109375" style="13" customWidth="1"/>
    <col min="8194" max="8194" width="18" style="13" customWidth="1"/>
    <col min="8195" max="8195" width="15.5703125" style="13" bestFit="1" customWidth="1"/>
    <col min="8196" max="8196" width="14" style="13" bestFit="1" customWidth="1"/>
    <col min="8197" max="8197" width="14" style="13" customWidth="1"/>
    <col min="8198" max="8445" width="11.42578125" style="13"/>
    <col min="8446" max="8446" width="25.28515625" style="13" customWidth="1"/>
    <col min="8447" max="8447" width="13.140625" style="13" customWidth="1"/>
    <col min="8448" max="8448" width="13.140625" style="13" bestFit="1" customWidth="1"/>
    <col min="8449" max="8449" width="11.7109375" style="13" customWidth="1"/>
    <col min="8450" max="8450" width="18" style="13" customWidth="1"/>
    <col min="8451" max="8451" width="15.5703125" style="13" bestFit="1" customWidth="1"/>
    <col min="8452" max="8452" width="14" style="13" bestFit="1" customWidth="1"/>
    <col min="8453" max="8453" width="14" style="13" customWidth="1"/>
    <col min="8454" max="8701" width="11.42578125" style="13"/>
    <col min="8702" max="8702" width="25.28515625" style="13" customWidth="1"/>
    <col min="8703" max="8703" width="13.140625" style="13" customWidth="1"/>
    <col min="8704" max="8704" width="13.140625" style="13" bestFit="1" customWidth="1"/>
    <col min="8705" max="8705" width="11.7109375" style="13" customWidth="1"/>
    <col min="8706" max="8706" width="18" style="13" customWidth="1"/>
    <col min="8707" max="8707" width="15.5703125" style="13" bestFit="1" customWidth="1"/>
    <col min="8708" max="8708" width="14" style="13" bestFit="1" customWidth="1"/>
    <col min="8709" max="8709" width="14" style="13" customWidth="1"/>
    <col min="8710" max="8957" width="11.42578125" style="13"/>
    <col min="8958" max="8958" width="25.28515625" style="13" customWidth="1"/>
    <col min="8959" max="8959" width="13.140625" style="13" customWidth="1"/>
    <col min="8960" max="8960" width="13.140625" style="13" bestFit="1" customWidth="1"/>
    <col min="8961" max="8961" width="11.7109375" style="13" customWidth="1"/>
    <col min="8962" max="8962" width="18" style="13" customWidth="1"/>
    <col min="8963" max="8963" width="15.5703125" style="13" bestFit="1" customWidth="1"/>
    <col min="8964" max="8964" width="14" style="13" bestFit="1" customWidth="1"/>
    <col min="8965" max="8965" width="14" style="13" customWidth="1"/>
    <col min="8966" max="9213" width="11.42578125" style="13"/>
    <col min="9214" max="9214" width="25.28515625" style="13" customWidth="1"/>
    <col min="9215" max="9215" width="13.140625" style="13" customWidth="1"/>
    <col min="9216" max="9216" width="13.140625" style="13" bestFit="1" customWidth="1"/>
    <col min="9217" max="9217" width="11.7109375" style="13" customWidth="1"/>
    <col min="9218" max="9218" width="18" style="13" customWidth="1"/>
    <col min="9219" max="9219" width="15.5703125" style="13" bestFit="1" customWidth="1"/>
    <col min="9220" max="9220" width="14" style="13" bestFit="1" customWidth="1"/>
    <col min="9221" max="9221" width="14" style="13" customWidth="1"/>
    <col min="9222" max="9469" width="11.42578125" style="13"/>
    <col min="9470" max="9470" width="25.28515625" style="13" customWidth="1"/>
    <col min="9471" max="9471" width="13.140625" style="13" customWidth="1"/>
    <col min="9472" max="9472" width="13.140625" style="13" bestFit="1" customWidth="1"/>
    <col min="9473" max="9473" width="11.7109375" style="13" customWidth="1"/>
    <col min="9474" max="9474" width="18" style="13" customWidth="1"/>
    <col min="9475" max="9475" width="15.5703125" style="13" bestFit="1" customWidth="1"/>
    <col min="9476" max="9476" width="14" style="13" bestFit="1" customWidth="1"/>
    <col min="9477" max="9477" width="14" style="13" customWidth="1"/>
    <col min="9478" max="9725" width="11.42578125" style="13"/>
    <col min="9726" max="9726" width="25.28515625" style="13" customWidth="1"/>
    <col min="9727" max="9727" width="13.140625" style="13" customWidth="1"/>
    <col min="9728" max="9728" width="13.140625" style="13" bestFit="1" customWidth="1"/>
    <col min="9729" max="9729" width="11.7109375" style="13" customWidth="1"/>
    <col min="9730" max="9730" width="18" style="13" customWidth="1"/>
    <col min="9731" max="9731" width="15.5703125" style="13" bestFit="1" customWidth="1"/>
    <col min="9732" max="9732" width="14" style="13" bestFit="1" customWidth="1"/>
    <col min="9733" max="9733" width="14" style="13" customWidth="1"/>
    <col min="9734" max="9981" width="11.42578125" style="13"/>
    <col min="9982" max="9982" width="25.28515625" style="13" customWidth="1"/>
    <col min="9983" max="9983" width="13.140625" style="13" customWidth="1"/>
    <col min="9984" max="9984" width="13.140625" style="13" bestFit="1" customWidth="1"/>
    <col min="9985" max="9985" width="11.7109375" style="13" customWidth="1"/>
    <col min="9986" max="9986" width="18" style="13" customWidth="1"/>
    <col min="9987" max="9987" width="15.5703125" style="13" bestFit="1" customWidth="1"/>
    <col min="9988" max="9988" width="14" style="13" bestFit="1" customWidth="1"/>
    <col min="9989" max="9989" width="14" style="13" customWidth="1"/>
    <col min="9990" max="10237" width="11.42578125" style="13"/>
    <col min="10238" max="10238" width="25.28515625" style="13" customWidth="1"/>
    <col min="10239" max="10239" width="13.140625" style="13" customWidth="1"/>
    <col min="10240" max="10240" width="13.140625" style="13" bestFit="1" customWidth="1"/>
    <col min="10241" max="10241" width="11.7109375" style="13" customWidth="1"/>
    <col min="10242" max="10242" width="18" style="13" customWidth="1"/>
    <col min="10243" max="10243" width="15.5703125" style="13" bestFit="1" customWidth="1"/>
    <col min="10244" max="10244" width="14" style="13" bestFit="1" customWidth="1"/>
    <col min="10245" max="10245" width="14" style="13" customWidth="1"/>
    <col min="10246" max="10493" width="11.42578125" style="13"/>
    <col min="10494" max="10494" width="25.28515625" style="13" customWidth="1"/>
    <col min="10495" max="10495" width="13.140625" style="13" customWidth="1"/>
    <col min="10496" max="10496" width="13.140625" style="13" bestFit="1" customWidth="1"/>
    <col min="10497" max="10497" width="11.7109375" style="13" customWidth="1"/>
    <col min="10498" max="10498" width="18" style="13" customWidth="1"/>
    <col min="10499" max="10499" width="15.5703125" style="13" bestFit="1" customWidth="1"/>
    <col min="10500" max="10500" width="14" style="13" bestFit="1" customWidth="1"/>
    <col min="10501" max="10501" width="14" style="13" customWidth="1"/>
    <col min="10502" max="10749" width="11.42578125" style="13"/>
    <col min="10750" max="10750" width="25.28515625" style="13" customWidth="1"/>
    <col min="10751" max="10751" width="13.140625" style="13" customWidth="1"/>
    <col min="10752" max="10752" width="13.140625" style="13" bestFit="1" customWidth="1"/>
    <col min="10753" max="10753" width="11.7109375" style="13" customWidth="1"/>
    <col min="10754" max="10754" width="18" style="13" customWidth="1"/>
    <col min="10755" max="10755" width="15.5703125" style="13" bestFit="1" customWidth="1"/>
    <col min="10756" max="10756" width="14" style="13" bestFit="1" customWidth="1"/>
    <col min="10757" max="10757" width="14" style="13" customWidth="1"/>
    <col min="10758" max="11005" width="11.42578125" style="13"/>
    <col min="11006" max="11006" width="25.28515625" style="13" customWidth="1"/>
    <col min="11007" max="11007" width="13.140625" style="13" customWidth="1"/>
    <col min="11008" max="11008" width="13.140625" style="13" bestFit="1" customWidth="1"/>
    <col min="11009" max="11009" width="11.7109375" style="13" customWidth="1"/>
    <col min="11010" max="11010" width="18" style="13" customWidth="1"/>
    <col min="11011" max="11011" width="15.5703125" style="13" bestFit="1" customWidth="1"/>
    <col min="11012" max="11012" width="14" style="13" bestFit="1" customWidth="1"/>
    <col min="11013" max="11013" width="14" style="13" customWidth="1"/>
    <col min="11014" max="11261" width="11.42578125" style="13"/>
    <col min="11262" max="11262" width="25.28515625" style="13" customWidth="1"/>
    <col min="11263" max="11263" width="13.140625" style="13" customWidth="1"/>
    <col min="11264" max="11264" width="13.140625" style="13" bestFit="1" customWidth="1"/>
    <col min="11265" max="11265" width="11.7109375" style="13" customWidth="1"/>
    <col min="11266" max="11266" width="18" style="13" customWidth="1"/>
    <col min="11267" max="11267" width="15.5703125" style="13" bestFit="1" customWidth="1"/>
    <col min="11268" max="11268" width="14" style="13" bestFit="1" customWidth="1"/>
    <col min="11269" max="11269" width="14" style="13" customWidth="1"/>
    <col min="11270" max="11517" width="11.42578125" style="13"/>
    <col min="11518" max="11518" width="25.28515625" style="13" customWidth="1"/>
    <col min="11519" max="11519" width="13.140625" style="13" customWidth="1"/>
    <col min="11520" max="11520" width="13.140625" style="13" bestFit="1" customWidth="1"/>
    <col min="11521" max="11521" width="11.7109375" style="13" customWidth="1"/>
    <col min="11522" max="11522" width="18" style="13" customWidth="1"/>
    <col min="11523" max="11523" width="15.5703125" style="13" bestFit="1" customWidth="1"/>
    <col min="11524" max="11524" width="14" style="13" bestFit="1" customWidth="1"/>
    <col min="11525" max="11525" width="14" style="13" customWidth="1"/>
    <col min="11526" max="11773" width="11.42578125" style="13"/>
    <col min="11774" max="11774" width="25.28515625" style="13" customWidth="1"/>
    <col min="11775" max="11775" width="13.140625" style="13" customWidth="1"/>
    <col min="11776" max="11776" width="13.140625" style="13" bestFit="1" customWidth="1"/>
    <col min="11777" max="11777" width="11.7109375" style="13" customWidth="1"/>
    <col min="11778" max="11778" width="18" style="13" customWidth="1"/>
    <col min="11779" max="11779" width="15.5703125" style="13" bestFit="1" customWidth="1"/>
    <col min="11780" max="11780" width="14" style="13" bestFit="1" customWidth="1"/>
    <col min="11781" max="11781" width="14" style="13" customWidth="1"/>
    <col min="11782" max="12029" width="11.42578125" style="13"/>
    <col min="12030" max="12030" width="25.28515625" style="13" customWidth="1"/>
    <col min="12031" max="12031" width="13.140625" style="13" customWidth="1"/>
    <col min="12032" max="12032" width="13.140625" style="13" bestFit="1" customWidth="1"/>
    <col min="12033" max="12033" width="11.7109375" style="13" customWidth="1"/>
    <col min="12034" max="12034" width="18" style="13" customWidth="1"/>
    <col min="12035" max="12035" width="15.5703125" style="13" bestFit="1" customWidth="1"/>
    <col min="12036" max="12036" width="14" style="13" bestFit="1" customWidth="1"/>
    <col min="12037" max="12037" width="14" style="13" customWidth="1"/>
    <col min="12038" max="12285" width="11.42578125" style="13"/>
    <col min="12286" max="12286" width="25.28515625" style="13" customWidth="1"/>
    <col min="12287" max="12287" width="13.140625" style="13" customWidth="1"/>
    <col min="12288" max="12288" width="13.140625" style="13" bestFit="1" customWidth="1"/>
    <col min="12289" max="12289" width="11.7109375" style="13" customWidth="1"/>
    <col min="12290" max="12290" width="18" style="13" customWidth="1"/>
    <col min="12291" max="12291" width="15.5703125" style="13" bestFit="1" customWidth="1"/>
    <col min="12292" max="12292" width="14" style="13" bestFit="1" customWidth="1"/>
    <col min="12293" max="12293" width="14" style="13" customWidth="1"/>
    <col min="12294" max="12541" width="11.42578125" style="13"/>
    <col min="12542" max="12542" width="25.28515625" style="13" customWidth="1"/>
    <col min="12543" max="12543" width="13.140625" style="13" customWidth="1"/>
    <col min="12544" max="12544" width="13.140625" style="13" bestFit="1" customWidth="1"/>
    <col min="12545" max="12545" width="11.7109375" style="13" customWidth="1"/>
    <col min="12546" max="12546" width="18" style="13" customWidth="1"/>
    <col min="12547" max="12547" width="15.5703125" style="13" bestFit="1" customWidth="1"/>
    <col min="12548" max="12548" width="14" style="13" bestFit="1" customWidth="1"/>
    <col min="12549" max="12549" width="14" style="13" customWidth="1"/>
    <col min="12550" max="12797" width="11.42578125" style="13"/>
    <col min="12798" max="12798" width="25.28515625" style="13" customWidth="1"/>
    <col min="12799" max="12799" width="13.140625" style="13" customWidth="1"/>
    <col min="12800" max="12800" width="13.140625" style="13" bestFit="1" customWidth="1"/>
    <col min="12801" max="12801" width="11.7109375" style="13" customWidth="1"/>
    <col min="12802" max="12802" width="18" style="13" customWidth="1"/>
    <col min="12803" max="12803" width="15.5703125" style="13" bestFit="1" customWidth="1"/>
    <col min="12804" max="12804" width="14" style="13" bestFit="1" customWidth="1"/>
    <col min="12805" max="12805" width="14" style="13" customWidth="1"/>
    <col min="12806" max="13053" width="11.42578125" style="13"/>
    <col min="13054" max="13054" width="25.28515625" style="13" customWidth="1"/>
    <col min="13055" max="13055" width="13.140625" style="13" customWidth="1"/>
    <col min="13056" max="13056" width="13.140625" style="13" bestFit="1" customWidth="1"/>
    <col min="13057" max="13057" width="11.7109375" style="13" customWidth="1"/>
    <col min="13058" max="13058" width="18" style="13" customWidth="1"/>
    <col min="13059" max="13059" width="15.5703125" style="13" bestFit="1" customWidth="1"/>
    <col min="13060" max="13060" width="14" style="13" bestFit="1" customWidth="1"/>
    <col min="13061" max="13061" width="14" style="13" customWidth="1"/>
    <col min="13062" max="13309" width="11.42578125" style="13"/>
    <col min="13310" max="13310" width="25.28515625" style="13" customWidth="1"/>
    <col min="13311" max="13311" width="13.140625" style="13" customWidth="1"/>
    <col min="13312" max="13312" width="13.140625" style="13" bestFit="1" customWidth="1"/>
    <col min="13313" max="13313" width="11.7109375" style="13" customWidth="1"/>
    <col min="13314" max="13314" width="18" style="13" customWidth="1"/>
    <col min="13315" max="13315" width="15.5703125" style="13" bestFit="1" customWidth="1"/>
    <col min="13316" max="13316" width="14" style="13" bestFit="1" customWidth="1"/>
    <col min="13317" max="13317" width="14" style="13" customWidth="1"/>
    <col min="13318" max="13565" width="11.42578125" style="13"/>
    <col min="13566" max="13566" width="25.28515625" style="13" customWidth="1"/>
    <col min="13567" max="13567" width="13.140625" style="13" customWidth="1"/>
    <col min="13568" max="13568" width="13.140625" style="13" bestFit="1" customWidth="1"/>
    <col min="13569" max="13569" width="11.7109375" style="13" customWidth="1"/>
    <col min="13570" max="13570" width="18" style="13" customWidth="1"/>
    <col min="13571" max="13571" width="15.5703125" style="13" bestFit="1" customWidth="1"/>
    <col min="13572" max="13572" width="14" style="13" bestFit="1" customWidth="1"/>
    <col min="13573" max="13573" width="14" style="13" customWidth="1"/>
    <col min="13574" max="13821" width="11.42578125" style="13"/>
    <col min="13822" max="13822" width="25.28515625" style="13" customWidth="1"/>
    <col min="13823" max="13823" width="13.140625" style="13" customWidth="1"/>
    <col min="13824" max="13824" width="13.140625" style="13" bestFit="1" customWidth="1"/>
    <col min="13825" max="13825" width="11.7109375" style="13" customWidth="1"/>
    <col min="13826" max="13826" width="18" style="13" customWidth="1"/>
    <col min="13827" max="13827" width="15.5703125" style="13" bestFit="1" customWidth="1"/>
    <col min="13828" max="13828" width="14" style="13" bestFit="1" customWidth="1"/>
    <col min="13829" max="13829" width="14" style="13" customWidth="1"/>
    <col min="13830" max="14077" width="11.42578125" style="13"/>
    <col min="14078" max="14078" width="25.28515625" style="13" customWidth="1"/>
    <col min="14079" max="14079" width="13.140625" style="13" customWidth="1"/>
    <col min="14080" max="14080" width="13.140625" style="13" bestFit="1" customWidth="1"/>
    <col min="14081" max="14081" width="11.7109375" style="13" customWidth="1"/>
    <col min="14082" max="14082" width="18" style="13" customWidth="1"/>
    <col min="14083" max="14083" width="15.5703125" style="13" bestFit="1" customWidth="1"/>
    <col min="14084" max="14084" width="14" style="13" bestFit="1" customWidth="1"/>
    <col min="14085" max="14085" width="14" style="13" customWidth="1"/>
    <col min="14086" max="14333" width="11.42578125" style="13"/>
    <col min="14334" max="14334" width="25.28515625" style="13" customWidth="1"/>
    <col min="14335" max="14335" width="13.140625" style="13" customWidth="1"/>
    <col min="14336" max="14336" width="13.140625" style="13" bestFit="1" customWidth="1"/>
    <col min="14337" max="14337" width="11.7109375" style="13" customWidth="1"/>
    <col min="14338" max="14338" width="18" style="13" customWidth="1"/>
    <col min="14339" max="14339" width="15.5703125" style="13" bestFit="1" customWidth="1"/>
    <col min="14340" max="14340" width="14" style="13" bestFit="1" customWidth="1"/>
    <col min="14341" max="14341" width="14" style="13" customWidth="1"/>
    <col min="14342" max="14589" width="11.42578125" style="13"/>
    <col min="14590" max="14590" width="25.28515625" style="13" customWidth="1"/>
    <col min="14591" max="14591" width="13.140625" style="13" customWidth="1"/>
    <col min="14592" max="14592" width="13.140625" style="13" bestFit="1" customWidth="1"/>
    <col min="14593" max="14593" width="11.7109375" style="13" customWidth="1"/>
    <col min="14594" max="14594" width="18" style="13" customWidth="1"/>
    <col min="14595" max="14595" width="15.5703125" style="13" bestFit="1" customWidth="1"/>
    <col min="14596" max="14596" width="14" style="13" bestFit="1" customWidth="1"/>
    <col min="14597" max="14597" width="14" style="13" customWidth="1"/>
    <col min="14598" max="14845" width="11.42578125" style="13"/>
    <col min="14846" max="14846" width="25.28515625" style="13" customWidth="1"/>
    <col min="14847" max="14847" width="13.140625" style="13" customWidth="1"/>
    <col min="14848" max="14848" width="13.140625" style="13" bestFit="1" customWidth="1"/>
    <col min="14849" max="14849" width="11.7109375" style="13" customWidth="1"/>
    <col min="14850" max="14850" width="18" style="13" customWidth="1"/>
    <col min="14851" max="14851" width="15.5703125" style="13" bestFit="1" customWidth="1"/>
    <col min="14852" max="14852" width="14" style="13" bestFit="1" customWidth="1"/>
    <col min="14853" max="14853" width="14" style="13" customWidth="1"/>
    <col min="14854" max="15101" width="11.42578125" style="13"/>
    <col min="15102" max="15102" width="25.28515625" style="13" customWidth="1"/>
    <col min="15103" max="15103" width="13.140625" style="13" customWidth="1"/>
    <col min="15104" max="15104" width="13.140625" style="13" bestFit="1" customWidth="1"/>
    <col min="15105" max="15105" width="11.7109375" style="13" customWidth="1"/>
    <col min="15106" max="15106" width="18" style="13" customWidth="1"/>
    <col min="15107" max="15107" width="15.5703125" style="13" bestFit="1" customWidth="1"/>
    <col min="15108" max="15108" width="14" style="13" bestFit="1" customWidth="1"/>
    <col min="15109" max="15109" width="14" style="13" customWidth="1"/>
    <col min="15110" max="15357" width="11.42578125" style="13"/>
    <col min="15358" max="15358" width="25.28515625" style="13" customWidth="1"/>
    <col min="15359" max="15359" width="13.140625" style="13" customWidth="1"/>
    <col min="15360" max="15360" width="13.140625" style="13" bestFit="1" customWidth="1"/>
    <col min="15361" max="15361" width="11.7109375" style="13" customWidth="1"/>
    <col min="15362" max="15362" width="18" style="13" customWidth="1"/>
    <col min="15363" max="15363" width="15.5703125" style="13" bestFit="1" customWidth="1"/>
    <col min="15364" max="15364" width="14" style="13" bestFit="1" customWidth="1"/>
    <col min="15365" max="15365" width="14" style="13" customWidth="1"/>
    <col min="15366" max="15613" width="11.42578125" style="13"/>
    <col min="15614" max="15614" width="25.28515625" style="13" customWidth="1"/>
    <col min="15615" max="15615" width="13.140625" style="13" customWidth="1"/>
    <col min="15616" max="15616" width="13.140625" style="13" bestFit="1" customWidth="1"/>
    <col min="15617" max="15617" width="11.7109375" style="13" customWidth="1"/>
    <col min="15618" max="15618" width="18" style="13" customWidth="1"/>
    <col min="15619" max="15619" width="15.5703125" style="13" bestFit="1" customWidth="1"/>
    <col min="15620" max="15620" width="14" style="13" bestFit="1" customWidth="1"/>
    <col min="15621" max="15621" width="14" style="13" customWidth="1"/>
    <col min="15622" max="15869" width="11.42578125" style="13"/>
    <col min="15870" max="15870" width="25.28515625" style="13" customWidth="1"/>
    <col min="15871" max="15871" width="13.140625" style="13" customWidth="1"/>
    <col min="15872" max="15872" width="13.140625" style="13" bestFit="1" customWidth="1"/>
    <col min="15873" max="15873" width="11.7109375" style="13" customWidth="1"/>
    <col min="15874" max="15874" width="18" style="13" customWidth="1"/>
    <col min="15875" max="15875" width="15.5703125" style="13" bestFit="1" customWidth="1"/>
    <col min="15876" max="15876" width="14" style="13" bestFit="1" customWidth="1"/>
    <col min="15877" max="15877" width="14" style="13" customWidth="1"/>
    <col min="15878" max="16125" width="11.42578125" style="13"/>
    <col min="16126" max="16126" width="25.28515625" style="13" customWidth="1"/>
    <col min="16127" max="16127" width="13.140625" style="13" customWidth="1"/>
    <col min="16128" max="16128" width="13.140625" style="13" bestFit="1" customWidth="1"/>
    <col min="16129" max="16129" width="11.7109375" style="13" customWidth="1"/>
    <col min="16130" max="16130" width="18" style="13" customWidth="1"/>
    <col min="16131" max="16131" width="15.5703125" style="13" bestFit="1" customWidth="1"/>
    <col min="16132" max="16132" width="14" style="13" bestFit="1" customWidth="1"/>
    <col min="16133" max="16133" width="14" style="13" customWidth="1"/>
    <col min="16134" max="16384" width="11.42578125" style="13"/>
  </cols>
  <sheetData>
    <row r="1" spans="1:5" ht="38.25" customHeight="1" thickBot="1" x14ac:dyDescent="0.25">
      <c r="A1" s="43"/>
      <c r="B1" s="44"/>
      <c r="C1" s="94" t="s">
        <v>249</v>
      </c>
      <c r="D1" s="94" t="s">
        <v>250</v>
      </c>
      <c r="E1" s="94" t="s">
        <v>251</v>
      </c>
    </row>
    <row r="2" spans="1:5" ht="19.5" customHeight="1" thickBot="1" x14ac:dyDescent="0.25">
      <c r="A2" s="14"/>
      <c r="B2" s="55" t="s">
        <v>45</v>
      </c>
      <c r="C2" s="56">
        <v>0.18</v>
      </c>
    </row>
    <row r="3" spans="1:5" ht="19.5" thickBot="1" x14ac:dyDescent="0.35">
      <c r="A3" s="45" t="s">
        <v>44</v>
      </c>
      <c r="B3" s="46" t="s">
        <v>91</v>
      </c>
      <c r="C3" s="46" t="s">
        <v>66</v>
      </c>
      <c r="D3" s="53" t="s">
        <v>248</v>
      </c>
      <c r="E3" s="54" t="s">
        <v>46</v>
      </c>
    </row>
    <row r="4" spans="1:5" ht="15" x14ac:dyDescent="0.25">
      <c r="A4" s="47" t="s">
        <v>92</v>
      </c>
      <c r="B4" s="48">
        <v>950</v>
      </c>
      <c r="C4" s="49">
        <f>B4*$C$2</f>
        <v>171</v>
      </c>
      <c r="D4" s="49">
        <f>B4+C4</f>
        <v>1121</v>
      </c>
      <c r="E4" s="50">
        <f>D4*$B$20</f>
        <v>112.10000000000001</v>
      </c>
    </row>
    <row r="5" spans="1:5" ht="15" x14ac:dyDescent="0.25">
      <c r="A5" s="41" t="s">
        <v>47</v>
      </c>
      <c r="B5" s="28">
        <v>520</v>
      </c>
      <c r="C5" s="29">
        <f t="shared" ref="C5:C13" si="0">B5*$C$2</f>
        <v>93.6</v>
      </c>
      <c r="D5" s="29">
        <f t="shared" ref="D5:D13" si="1">B5+C5</f>
        <v>613.6</v>
      </c>
      <c r="E5" s="30">
        <f t="shared" ref="E5:E13" si="2">D5*$B$20</f>
        <v>61.360000000000007</v>
      </c>
    </row>
    <row r="6" spans="1:5" ht="15" x14ac:dyDescent="0.25">
      <c r="A6" s="41" t="s">
        <v>48</v>
      </c>
      <c r="B6" s="28">
        <v>490</v>
      </c>
      <c r="C6" s="29">
        <f t="shared" si="0"/>
        <v>88.2</v>
      </c>
      <c r="D6" s="29">
        <f t="shared" si="1"/>
        <v>578.20000000000005</v>
      </c>
      <c r="E6" s="30">
        <f t="shared" si="2"/>
        <v>57.820000000000007</v>
      </c>
    </row>
    <row r="7" spans="1:5" ht="15" x14ac:dyDescent="0.25">
      <c r="A7" s="41" t="s">
        <v>49</v>
      </c>
      <c r="B7" s="28">
        <v>375</v>
      </c>
      <c r="C7" s="29">
        <f t="shared" si="0"/>
        <v>67.5</v>
      </c>
      <c r="D7" s="29">
        <f t="shared" si="1"/>
        <v>442.5</v>
      </c>
      <c r="E7" s="30">
        <f t="shared" si="2"/>
        <v>44.25</v>
      </c>
    </row>
    <row r="8" spans="1:5" ht="15" x14ac:dyDescent="0.25">
      <c r="A8" s="41" t="s">
        <v>50</v>
      </c>
      <c r="B8" s="28">
        <v>300</v>
      </c>
      <c r="C8" s="29">
        <f t="shared" si="0"/>
        <v>54</v>
      </c>
      <c r="D8" s="29">
        <f t="shared" si="1"/>
        <v>354</v>
      </c>
      <c r="E8" s="30">
        <f t="shared" si="2"/>
        <v>35.4</v>
      </c>
    </row>
    <row r="9" spans="1:5" ht="15" x14ac:dyDescent="0.25">
      <c r="A9" s="41" t="s">
        <v>51</v>
      </c>
      <c r="B9" s="28">
        <v>290</v>
      </c>
      <c r="C9" s="29">
        <f t="shared" si="0"/>
        <v>52.199999999999996</v>
      </c>
      <c r="D9" s="29">
        <f t="shared" si="1"/>
        <v>342.2</v>
      </c>
      <c r="E9" s="30">
        <f t="shared" si="2"/>
        <v>34.22</v>
      </c>
    </row>
    <row r="10" spans="1:5" ht="15" x14ac:dyDescent="0.25">
      <c r="A10" s="41" t="s">
        <v>52</v>
      </c>
      <c r="B10" s="28">
        <v>990</v>
      </c>
      <c r="C10" s="29">
        <f t="shared" si="0"/>
        <v>178.2</v>
      </c>
      <c r="D10" s="29">
        <f t="shared" si="1"/>
        <v>1168.2</v>
      </c>
      <c r="E10" s="30">
        <f t="shared" si="2"/>
        <v>116.82000000000001</v>
      </c>
    </row>
    <row r="11" spans="1:5" ht="15" x14ac:dyDescent="0.25">
      <c r="A11" s="41" t="s">
        <v>53</v>
      </c>
      <c r="B11" s="28">
        <v>1700</v>
      </c>
      <c r="C11" s="29">
        <f t="shared" si="0"/>
        <v>306</v>
      </c>
      <c r="D11" s="29">
        <f t="shared" si="1"/>
        <v>2006</v>
      </c>
      <c r="E11" s="30">
        <f t="shared" si="2"/>
        <v>200.60000000000002</v>
      </c>
    </row>
    <row r="12" spans="1:5" ht="15" x14ac:dyDescent="0.25">
      <c r="A12" s="41" t="s">
        <v>54</v>
      </c>
      <c r="B12" s="28">
        <v>1500</v>
      </c>
      <c r="C12" s="29">
        <f t="shared" si="0"/>
        <v>270</v>
      </c>
      <c r="D12" s="29">
        <f t="shared" si="1"/>
        <v>1770</v>
      </c>
      <c r="E12" s="30">
        <f t="shared" si="2"/>
        <v>177</v>
      </c>
    </row>
    <row r="13" spans="1:5" ht="15.75" thickBot="1" x14ac:dyDescent="0.3">
      <c r="A13" s="42" t="s">
        <v>55</v>
      </c>
      <c r="B13" s="40">
        <v>980</v>
      </c>
      <c r="C13" s="51">
        <f t="shared" si="0"/>
        <v>176.4</v>
      </c>
      <c r="D13" s="51">
        <f t="shared" si="1"/>
        <v>1156.4000000000001</v>
      </c>
      <c r="E13" s="52">
        <f t="shared" si="2"/>
        <v>115.64000000000001</v>
      </c>
    </row>
    <row r="14" spans="1:5" x14ac:dyDescent="0.2">
      <c r="B14" s="15"/>
    </row>
    <row r="16" spans="1:5" ht="18" customHeight="1" x14ac:dyDescent="0.2"/>
    <row r="20" spans="2:2" x14ac:dyDescent="0.2">
      <c r="B20" s="95">
        <v>0.1</v>
      </c>
    </row>
  </sheetData>
  <pageMargins left="0.75" right="0.75" top="1" bottom="1" header="0" footer="0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zoomScale="130" zoomScaleNormal="130" workbookViewId="0">
      <selection activeCell="B3" sqref="B3"/>
    </sheetView>
  </sheetViews>
  <sheetFormatPr baseColWidth="10" defaultRowHeight="15" x14ac:dyDescent="0.25"/>
  <cols>
    <col min="1" max="2" width="14.28515625" customWidth="1"/>
  </cols>
  <sheetData>
    <row r="1" spans="1:5" ht="26.25" x14ac:dyDescent="0.4">
      <c r="A1" s="26" t="s">
        <v>77</v>
      </c>
      <c r="B1" s="26" t="s">
        <v>58</v>
      </c>
      <c r="E1" s="82" t="s">
        <v>252</v>
      </c>
    </row>
    <row r="2" spans="1:5" ht="18.75" x14ac:dyDescent="0.3">
      <c r="A2" t="s">
        <v>78</v>
      </c>
      <c r="B2">
        <v>5000</v>
      </c>
      <c r="E2" s="84" t="s">
        <v>253</v>
      </c>
    </row>
    <row r="3" spans="1:5" ht="18.75" x14ac:dyDescent="0.3">
      <c r="A3" t="s">
        <v>79</v>
      </c>
      <c r="B3">
        <v>3800</v>
      </c>
      <c r="E3" s="84" t="s">
        <v>254</v>
      </c>
    </row>
    <row r="4" spans="1:5" ht="18.75" x14ac:dyDescent="0.3">
      <c r="A4" t="s">
        <v>80</v>
      </c>
      <c r="B4">
        <v>3500</v>
      </c>
      <c r="E4" s="16"/>
    </row>
    <row r="5" spans="1:5" ht="18.75" x14ac:dyDescent="0.3">
      <c r="E5" s="16"/>
    </row>
    <row r="6" spans="1:5" ht="21" x14ac:dyDescent="0.35">
      <c r="A6" s="26" t="s">
        <v>93</v>
      </c>
      <c r="B6" s="96">
        <f>B2</f>
        <v>5000</v>
      </c>
      <c r="C6" s="63" t="s">
        <v>255</v>
      </c>
      <c r="E6" s="16"/>
    </row>
    <row r="7" spans="1:5" ht="18.75" x14ac:dyDescent="0.3">
      <c r="E7" s="1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"/>
  <sheetViews>
    <sheetView zoomScale="130" zoomScaleNormal="130" workbookViewId="0">
      <selection activeCell="D5" sqref="D5"/>
    </sheetView>
  </sheetViews>
  <sheetFormatPr baseColWidth="10" defaultRowHeight="12.75" x14ac:dyDescent="0.2"/>
  <cols>
    <col min="1" max="1" width="17.7109375" style="1" bestFit="1" customWidth="1"/>
    <col min="2" max="2" width="14.42578125" style="1" customWidth="1"/>
    <col min="3" max="3" width="11.42578125" style="1"/>
    <col min="4" max="4" width="12.28515625" style="1" customWidth="1"/>
    <col min="5" max="256" width="11.42578125" style="1"/>
    <col min="257" max="257" width="17.7109375" style="1" bestFit="1" customWidth="1"/>
    <col min="258" max="258" width="14.42578125" style="1" customWidth="1"/>
    <col min="259" max="259" width="11.42578125" style="1"/>
    <col min="260" max="260" width="12.28515625" style="1" customWidth="1"/>
    <col min="261" max="512" width="11.42578125" style="1"/>
    <col min="513" max="513" width="17.7109375" style="1" bestFit="1" customWidth="1"/>
    <col min="514" max="514" width="14.42578125" style="1" customWidth="1"/>
    <col min="515" max="515" width="11.42578125" style="1"/>
    <col min="516" max="516" width="12.28515625" style="1" customWidth="1"/>
    <col min="517" max="768" width="11.42578125" style="1"/>
    <col min="769" max="769" width="17.7109375" style="1" bestFit="1" customWidth="1"/>
    <col min="770" max="770" width="14.42578125" style="1" customWidth="1"/>
    <col min="771" max="771" width="11.42578125" style="1"/>
    <col min="772" max="772" width="12.28515625" style="1" customWidth="1"/>
    <col min="773" max="1024" width="11.42578125" style="1"/>
    <col min="1025" max="1025" width="17.7109375" style="1" bestFit="1" customWidth="1"/>
    <col min="1026" max="1026" width="14.42578125" style="1" customWidth="1"/>
    <col min="1027" max="1027" width="11.42578125" style="1"/>
    <col min="1028" max="1028" width="12.28515625" style="1" customWidth="1"/>
    <col min="1029" max="1280" width="11.42578125" style="1"/>
    <col min="1281" max="1281" width="17.7109375" style="1" bestFit="1" customWidth="1"/>
    <col min="1282" max="1282" width="14.42578125" style="1" customWidth="1"/>
    <col min="1283" max="1283" width="11.42578125" style="1"/>
    <col min="1284" max="1284" width="12.28515625" style="1" customWidth="1"/>
    <col min="1285" max="1536" width="11.42578125" style="1"/>
    <col min="1537" max="1537" width="17.7109375" style="1" bestFit="1" customWidth="1"/>
    <col min="1538" max="1538" width="14.42578125" style="1" customWidth="1"/>
    <col min="1539" max="1539" width="11.42578125" style="1"/>
    <col min="1540" max="1540" width="12.28515625" style="1" customWidth="1"/>
    <col min="1541" max="1792" width="11.42578125" style="1"/>
    <col min="1793" max="1793" width="17.7109375" style="1" bestFit="1" customWidth="1"/>
    <col min="1794" max="1794" width="14.42578125" style="1" customWidth="1"/>
    <col min="1795" max="1795" width="11.42578125" style="1"/>
    <col min="1796" max="1796" width="12.28515625" style="1" customWidth="1"/>
    <col min="1797" max="2048" width="11.42578125" style="1"/>
    <col min="2049" max="2049" width="17.7109375" style="1" bestFit="1" customWidth="1"/>
    <col min="2050" max="2050" width="14.42578125" style="1" customWidth="1"/>
    <col min="2051" max="2051" width="11.42578125" style="1"/>
    <col min="2052" max="2052" width="12.28515625" style="1" customWidth="1"/>
    <col min="2053" max="2304" width="11.42578125" style="1"/>
    <col min="2305" max="2305" width="17.7109375" style="1" bestFit="1" customWidth="1"/>
    <col min="2306" max="2306" width="14.42578125" style="1" customWidth="1"/>
    <col min="2307" max="2307" width="11.42578125" style="1"/>
    <col min="2308" max="2308" width="12.28515625" style="1" customWidth="1"/>
    <col min="2309" max="2560" width="11.42578125" style="1"/>
    <col min="2561" max="2561" width="17.7109375" style="1" bestFit="1" customWidth="1"/>
    <col min="2562" max="2562" width="14.42578125" style="1" customWidth="1"/>
    <col min="2563" max="2563" width="11.42578125" style="1"/>
    <col min="2564" max="2564" width="12.28515625" style="1" customWidth="1"/>
    <col min="2565" max="2816" width="11.42578125" style="1"/>
    <col min="2817" max="2817" width="17.7109375" style="1" bestFit="1" customWidth="1"/>
    <col min="2818" max="2818" width="14.42578125" style="1" customWidth="1"/>
    <col min="2819" max="2819" width="11.42578125" style="1"/>
    <col min="2820" max="2820" width="12.28515625" style="1" customWidth="1"/>
    <col min="2821" max="3072" width="11.42578125" style="1"/>
    <col min="3073" max="3073" width="17.7109375" style="1" bestFit="1" customWidth="1"/>
    <col min="3074" max="3074" width="14.42578125" style="1" customWidth="1"/>
    <col min="3075" max="3075" width="11.42578125" style="1"/>
    <col min="3076" max="3076" width="12.28515625" style="1" customWidth="1"/>
    <col min="3077" max="3328" width="11.42578125" style="1"/>
    <col min="3329" max="3329" width="17.7109375" style="1" bestFit="1" customWidth="1"/>
    <col min="3330" max="3330" width="14.42578125" style="1" customWidth="1"/>
    <col min="3331" max="3331" width="11.42578125" style="1"/>
    <col min="3332" max="3332" width="12.28515625" style="1" customWidth="1"/>
    <col min="3333" max="3584" width="11.42578125" style="1"/>
    <col min="3585" max="3585" width="17.7109375" style="1" bestFit="1" customWidth="1"/>
    <col min="3586" max="3586" width="14.42578125" style="1" customWidth="1"/>
    <col min="3587" max="3587" width="11.42578125" style="1"/>
    <col min="3588" max="3588" width="12.28515625" style="1" customWidth="1"/>
    <col min="3589" max="3840" width="11.42578125" style="1"/>
    <col min="3841" max="3841" width="17.7109375" style="1" bestFit="1" customWidth="1"/>
    <col min="3842" max="3842" width="14.42578125" style="1" customWidth="1"/>
    <col min="3843" max="3843" width="11.42578125" style="1"/>
    <col min="3844" max="3844" width="12.28515625" style="1" customWidth="1"/>
    <col min="3845" max="4096" width="11.42578125" style="1"/>
    <col min="4097" max="4097" width="17.7109375" style="1" bestFit="1" customWidth="1"/>
    <col min="4098" max="4098" width="14.42578125" style="1" customWidth="1"/>
    <col min="4099" max="4099" width="11.42578125" style="1"/>
    <col min="4100" max="4100" width="12.28515625" style="1" customWidth="1"/>
    <col min="4101" max="4352" width="11.42578125" style="1"/>
    <col min="4353" max="4353" width="17.7109375" style="1" bestFit="1" customWidth="1"/>
    <col min="4354" max="4354" width="14.42578125" style="1" customWidth="1"/>
    <col min="4355" max="4355" width="11.42578125" style="1"/>
    <col min="4356" max="4356" width="12.28515625" style="1" customWidth="1"/>
    <col min="4357" max="4608" width="11.42578125" style="1"/>
    <col min="4609" max="4609" width="17.7109375" style="1" bestFit="1" customWidth="1"/>
    <col min="4610" max="4610" width="14.42578125" style="1" customWidth="1"/>
    <col min="4611" max="4611" width="11.42578125" style="1"/>
    <col min="4612" max="4612" width="12.28515625" style="1" customWidth="1"/>
    <col min="4613" max="4864" width="11.42578125" style="1"/>
    <col min="4865" max="4865" width="17.7109375" style="1" bestFit="1" customWidth="1"/>
    <col min="4866" max="4866" width="14.42578125" style="1" customWidth="1"/>
    <col min="4867" max="4867" width="11.42578125" style="1"/>
    <col min="4868" max="4868" width="12.28515625" style="1" customWidth="1"/>
    <col min="4869" max="5120" width="11.42578125" style="1"/>
    <col min="5121" max="5121" width="17.7109375" style="1" bestFit="1" customWidth="1"/>
    <col min="5122" max="5122" width="14.42578125" style="1" customWidth="1"/>
    <col min="5123" max="5123" width="11.42578125" style="1"/>
    <col min="5124" max="5124" width="12.28515625" style="1" customWidth="1"/>
    <col min="5125" max="5376" width="11.42578125" style="1"/>
    <col min="5377" max="5377" width="17.7109375" style="1" bestFit="1" customWidth="1"/>
    <col min="5378" max="5378" width="14.42578125" style="1" customWidth="1"/>
    <col min="5379" max="5379" width="11.42578125" style="1"/>
    <col min="5380" max="5380" width="12.28515625" style="1" customWidth="1"/>
    <col min="5381" max="5632" width="11.42578125" style="1"/>
    <col min="5633" max="5633" width="17.7109375" style="1" bestFit="1" customWidth="1"/>
    <col min="5634" max="5634" width="14.42578125" style="1" customWidth="1"/>
    <col min="5635" max="5635" width="11.42578125" style="1"/>
    <col min="5636" max="5636" width="12.28515625" style="1" customWidth="1"/>
    <col min="5637" max="5888" width="11.42578125" style="1"/>
    <col min="5889" max="5889" width="17.7109375" style="1" bestFit="1" customWidth="1"/>
    <col min="5890" max="5890" width="14.42578125" style="1" customWidth="1"/>
    <col min="5891" max="5891" width="11.42578125" style="1"/>
    <col min="5892" max="5892" width="12.28515625" style="1" customWidth="1"/>
    <col min="5893" max="6144" width="11.42578125" style="1"/>
    <col min="6145" max="6145" width="17.7109375" style="1" bestFit="1" customWidth="1"/>
    <col min="6146" max="6146" width="14.42578125" style="1" customWidth="1"/>
    <col min="6147" max="6147" width="11.42578125" style="1"/>
    <col min="6148" max="6148" width="12.28515625" style="1" customWidth="1"/>
    <col min="6149" max="6400" width="11.42578125" style="1"/>
    <col min="6401" max="6401" width="17.7109375" style="1" bestFit="1" customWidth="1"/>
    <col min="6402" max="6402" width="14.42578125" style="1" customWidth="1"/>
    <col min="6403" max="6403" width="11.42578125" style="1"/>
    <col min="6404" max="6404" width="12.28515625" style="1" customWidth="1"/>
    <col min="6405" max="6656" width="11.42578125" style="1"/>
    <col min="6657" max="6657" width="17.7109375" style="1" bestFit="1" customWidth="1"/>
    <col min="6658" max="6658" width="14.42578125" style="1" customWidth="1"/>
    <col min="6659" max="6659" width="11.42578125" style="1"/>
    <col min="6660" max="6660" width="12.28515625" style="1" customWidth="1"/>
    <col min="6661" max="6912" width="11.42578125" style="1"/>
    <col min="6913" max="6913" width="17.7109375" style="1" bestFit="1" customWidth="1"/>
    <col min="6914" max="6914" width="14.42578125" style="1" customWidth="1"/>
    <col min="6915" max="6915" width="11.42578125" style="1"/>
    <col min="6916" max="6916" width="12.28515625" style="1" customWidth="1"/>
    <col min="6917" max="7168" width="11.42578125" style="1"/>
    <col min="7169" max="7169" width="17.7109375" style="1" bestFit="1" customWidth="1"/>
    <col min="7170" max="7170" width="14.42578125" style="1" customWidth="1"/>
    <col min="7171" max="7171" width="11.42578125" style="1"/>
    <col min="7172" max="7172" width="12.28515625" style="1" customWidth="1"/>
    <col min="7173" max="7424" width="11.42578125" style="1"/>
    <col min="7425" max="7425" width="17.7109375" style="1" bestFit="1" customWidth="1"/>
    <col min="7426" max="7426" width="14.42578125" style="1" customWidth="1"/>
    <col min="7427" max="7427" width="11.42578125" style="1"/>
    <col min="7428" max="7428" width="12.28515625" style="1" customWidth="1"/>
    <col min="7429" max="7680" width="11.42578125" style="1"/>
    <col min="7681" max="7681" width="17.7109375" style="1" bestFit="1" customWidth="1"/>
    <col min="7682" max="7682" width="14.42578125" style="1" customWidth="1"/>
    <col min="7683" max="7683" width="11.42578125" style="1"/>
    <col min="7684" max="7684" width="12.28515625" style="1" customWidth="1"/>
    <col min="7685" max="7936" width="11.42578125" style="1"/>
    <col min="7937" max="7937" width="17.7109375" style="1" bestFit="1" customWidth="1"/>
    <col min="7938" max="7938" width="14.42578125" style="1" customWidth="1"/>
    <col min="7939" max="7939" width="11.42578125" style="1"/>
    <col min="7940" max="7940" width="12.28515625" style="1" customWidth="1"/>
    <col min="7941" max="8192" width="11.42578125" style="1"/>
    <col min="8193" max="8193" width="17.7109375" style="1" bestFit="1" customWidth="1"/>
    <col min="8194" max="8194" width="14.42578125" style="1" customWidth="1"/>
    <col min="8195" max="8195" width="11.42578125" style="1"/>
    <col min="8196" max="8196" width="12.28515625" style="1" customWidth="1"/>
    <col min="8197" max="8448" width="11.42578125" style="1"/>
    <col min="8449" max="8449" width="17.7109375" style="1" bestFit="1" customWidth="1"/>
    <col min="8450" max="8450" width="14.42578125" style="1" customWidth="1"/>
    <col min="8451" max="8451" width="11.42578125" style="1"/>
    <col min="8452" max="8452" width="12.28515625" style="1" customWidth="1"/>
    <col min="8453" max="8704" width="11.42578125" style="1"/>
    <col min="8705" max="8705" width="17.7109375" style="1" bestFit="1" customWidth="1"/>
    <col min="8706" max="8706" width="14.42578125" style="1" customWidth="1"/>
    <col min="8707" max="8707" width="11.42578125" style="1"/>
    <col min="8708" max="8708" width="12.28515625" style="1" customWidth="1"/>
    <col min="8709" max="8960" width="11.42578125" style="1"/>
    <col min="8961" max="8961" width="17.7109375" style="1" bestFit="1" customWidth="1"/>
    <col min="8962" max="8962" width="14.42578125" style="1" customWidth="1"/>
    <col min="8963" max="8963" width="11.42578125" style="1"/>
    <col min="8964" max="8964" width="12.28515625" style="1" customWidth="1"/>
    <col min="8965" max="9216" width="11.42578125" style="1"/>
    <col min="9217" max="9217" width="17.7109375" style="1" bestFit="1" customWidth="1"/>
    <col min="9218" max="9218" width="14.42578125" style="1" customWidth="1"/>
    <col min="9219" max="9219" width="11.42578125" style="1"/>
    <col min="9220" max="9220" width="12.28515625" style="1" customWidth="1"/>
    <col min="9221" max="9472" width="11.42578125" style="1"/>
    <col min="9473" max="9473" width="17.7109375" style="1" bestFit="1" customWidth="1"/>
    <col min="9474" max="9474" width="14.42578125" style="1" customWidth="1"/>
    <col min="9475" max="9475" width="11.42578125" style="1"/>
    <col min="9476" max="9476" width="12.28515625" style="1" customWidth="1"/>
    <col min="9477" max="9728" width="11.42578125" style="1"/>
    <col min="9729" max="9729" width="17.7109375" style="1" bestFit="1" customWidth="1"/>
    <col min="9730" max="9730" width="14.42578125" style="1" customWidth="1"/>
    <col min="9731" max="9731" width="11.42578125" style="1"/>
    <col min="9732" max="9732" width="12.28515625" style="1" customWidth="1"/>
    <col min="9733" max="9984" width="11.42578125" style="1"/>
    <col min="9985" max="9985" width="17.7109375" style="1" bestFit="1" customWidth="1"/>
    <col min="9986" max="9986" width="14.42578125" style="1" customWidth="1"/>
    <col min="9987" max="9987" width="11.42578125" style="1"/>
    <col min="9988" max="9988" width="12.28515625" style="1" customWidth="1"/>
    <col min="9989" max="10240" width="11.42578125" style="1"/>
    <col min="10241" max="10241" width="17.7109375" style="1" bestFit="1" customWidth="1"/>
    <col min="10242" max="10242" width="14.42578125" style="1" customWidth="1"/>
    <col min="10243" max="10243" width="11.42578125" style="1"/>
    <col min="10244" max="10244" width="12.28515625" style="1" customWidth="1"/>
    <col min="10245" max="10496" width="11.42578125" style="1"/>
    <col min="10497" max="10497" width="17.7109375" style="1" bestFit="1" customWidth="1"/>
    <col min="10498" max="10498" width="14.42578125" style="1" customWidth="1"/>
    <col min="10499" max="10499" width="11.42578125" style="1"/>
    <col min="10500" max="10500" width="12.28515625" style="1" customWidth="1"/>
    <col min="10501" max="10752" width="11.42578125" style="1"/>
    <col min="10753" max="10753" width="17.7109375" style="1" bestFit="1" customWidth="1"/>
    <col min="10754" max="10754" width="14.42578125" style="1" customWidth="1"/>
    <col min="10755" max="10755" width="11.42578125" style="1"/>
    <col min="10756" max="10756" width="12.28515625" style="1" customWidth="1"/>
    <col min="10757" max="11008" width="11.42578125" style="1"/>
    <col min="11009" max="11009" width="17.7109375" style="1" bestFit="1" customWidth="1"/>
    <col min="11010" max="11010" width="14.42578125" style="1" customWidth="1"/>
    <col min="11011" max="11011" width="11.42578125" style="1"/>
    <col min="11012" max="11012" width="12.28515625" style="1" customWidth="1"/>
    <col min="11013" max="11264" width="11.42578125" style="1"/>
    <col min="11265" max="11265" width="17.7109375" style="1" bestFit="1" customWidth="1"/>
    <col min="11266" max="11266" width="14.42578125" style="1" customWidth="1"/>
    <col min="11267" max="11267" width="11.42578125" style="1"/>
    <col min="11268" max="11268" width="12.28515625" style="1" customWidth="1"/>
    <col min="11269" max="11520" width="11.42578125" style="1"/>
    <col min="11521" max="11521" width="17.7109375" style="1" bestFit="1" customWidth="1"/>
    <col min="11522" max="11522" width="14.42578125" style="1" customWidth="1"/>
    <col min="11523" max="11523" width="11.42578125" style="1"/>
    <col min="11524" max="11524" width="12.28515625" style="1" customWidth="1"/>
    <col min="11525" max="11776" width="11.42578125" style="1"/>
    <col min="11777" max="11777" width="17.7109375" style="1" bestFit="1" customWidth="1"/>
    <col min="11778" max="11778" width="14.42578125" style="1" customWidth="1"/>
    <col min="11779" max="11779" width="11.42578125" style="1"/>
    <col min="11780" max="11780" width="12.28515625" style="1" customWidth="1"/>
    <col min="11781" max="12032" width="11.42578125" style="1"/>
    <col min="12033" max="12033" width="17.7109375" style="1" bestFit="1" customWidth="1"/>
    <col min="12034" max="12034" width="14.42578125" style="1" customWidth="1"/>
    <col min="12035" max="12035" width="11.42578125" style="1"/>
    <col min="12036" max="12036" width="12.28515625" style="1" customWidth="1"/>
    <col min="12037" max="12288" width="11.42578125" style="1"/>
    <col min="12289" max="12289" width="17.7109375" style="1" bestFit="1" customWidth="1"/>
    <col min="12290" max="12290" width="14.42578125" style="1" customWidth="1"/>
    <col min="12291" max="12291" width="11.42578125" style="1"/>
    <col min="12292" max="12292" width="12.28515625" style="1" customWidth="1"/>
    <col min="12293" max="12544" width="11.42578125" style="1"/>
    <col min="12545" max="12545" width="17.7109375" style="1" bestFit="1" customWidth="1"/>
    <col min="12546" max="12546" width="14.42578125" style="1" customWidth="1"/>
    <col min="12547" max="12547" width="11.42578125" style="1"/>
    <col min="12548" max="12548" width="12.28515625" style="1" customWidth="1"/>
    <col min="12549" max="12800" width="11.42578125" style="1"/>
    <col min="12801" max="12801" width="17.7109375" style="1" bestFit="1" customWidth="1"/>
    <col min="12802" max="12802" width="14.42578125" style="1" customWidth="1"/>
    <col min="12803" max="12803" width="11.42578125" style="1"/>
    <col min="12804" max="12804" width="12.28515625" style="1" customWidth="1"/>
    <col min="12805" max="13056" width="11.42578125" style="1"/>
    <col min="13057" max="13057" width="17.7109375" style="1" bestFit="1" customWidth="1"/>
    <col min="13058" max="13058" width="14.42578125" style="1" customWidth="1"/>
    <col min="13059" max="13059" width="11.42578125" style="1"/>
    <col min="13060" max="13060" width="12.28515625" style="1" customWidth="1"/>
    <col min="13061" max="13312" width="11.42578125" style="1"/>
    <col min="13313" max="13313" width="17.7109375" style="1" bestFit="1" customWidth="1"/>
    <col min="13314" max="13314" width="14.42578125" style="1" customWidth="1"/>
    <col min="13315" max="13315" width="11.42578125" style="1"/>
    <col min="13316" max="13316" width="12.28515625" style="1" customWidth="1"/>
    <col min="13317" max="13568" width="11.42578125" style="1"/>
    <col min="13569" max="13569" width="17.7109375" style="1" bestFit="1" customWidth="1"/>
    <col min="13570" max="13570" width="14.42578125" style="1" customWidth="1"/>
    <col min="13571" max="13571" width="11.42578125" style="1"/>
    <col min="13572" max="13572" width="12.28515625" style="1" customWidth="1"/>
    <col min="13573" max="13824" width="11.42578125" style="1"/>
    <col min="13825" max="13825" width="17.7109375" style="1" bestFit="1" customWidth="1"/>
    <col min="13826" max="13826" width="14.42578125" style="1" customWidth="1"/>
    <col min="13827" max="13827" width="11.42578125" style="1"/>
    <col min="13828" max="13828" width="12.28515625" style="1" customWidth="1"/>
    <col min="13829" max="14080" width="11.42578125" style="1"/>
    <col min="14081" max="14081" width="17.7109375" style="1" bestFit="1" customWidth="1"/>
    <col min="14082" max="14082" width="14.42578125" style="1" customWidth="1"/>
    <col min="14083" max="14083" width="11.42578125" style="1"/>
    <col min="14084" max="14084" width="12.28515625" style="1" customWidth="1"/>
    <col min="14085" max="14336" width="11.42578125" style="1"/>
    <col min="14337" max="14337" width="17.7109375" style="1" bestFit="1" customWidth="1"/>
    <col min="14338" max="14338" width="14.42578125" style="1" customWidth="1"/>
    <col min="14339" max="14339" width="11.42578125" style="1"/>
    <col min="14340" max="14340" width="12.28515625" style="1" customWidth="1"/>
    <col min="14341" max="14592" width="11.42578125" style="1"/>
    <col min="14593" max="14593" width="17.7109375" style="1" bestFit="1" customWidth="1"/>
    <col min="14594" max="14594" width="14.42578125" style="1" customWidth="1"/>
    <col min="14595" max="14595" width="11.42578125" style="1"/>
    <col min="14596" max="14596" width="12.28515625" style="1" customWidth="1"/>
    <col min="14597" max="14848" width="11.42578125" style="1"/>
    <col min="14849" max="14849" width="17.7109375" style="1" bestFit="1" customWidth="1"/>
    <col min="14850" max="14850" width="14.42578125" style="1" customWidth="1"/>
    <col min="14851" max="14851" width="11.42578125" style="1"/>
    <col min="14852" max="14852" width="12.28515625" style="1" customWidth="1"/>
    <col min="14853" max="15104" width="11.42578125" style="1"/>
    <col min="15105" max="15105" width="17.7109375" style="1" bestFit="1" customWidth="1"/>
    <col min="15106" max="15106" width="14.42578125" style="1" customWidth="1"/>
    <col min="15107" max="15107" width="11.42578125" style="1"/>
    <col min="15108" max="15108" width="12.28515625" style="1" customWidth="1"/>
    <col min="15109" max="15360" width="11.42578125" style="1"/>
    <col min="15361" max="15361" width="17.7109375" style="1" bestFit="1" customWidth="1"/>
    <col min="15362" max="15362" width="14.42578125" style="1" customWidth="1"/>
    <col min="15363" max="15363" width="11.42578125" style="1"/>
    <col min="15364" max="15364" width="12.28515625" style="1" customWidth="1"/>
    <col min="15365" max="15616" width="11.42578125" style="1"/>
    <col min="15617" max="15617" width="17.7109375" style="1" bestFit="1" customWidth="1"/>
    <col min="15618" max="15618" width="14.42578125" style="1" customWidth="1"/>
    <col min="15619" max="15619" width="11.42578125" style="1"/>
    <col min="15620" max="15620" width="12.28515625" style="1" customWidth="1"/>
    <col min="15621" max="15872" width="11.42578125" style="1"/>
    <col min="15873" max="15873" width="17.7109375" style="1" bestFit="1" customWidth="1"/>
    <col min="15874" max="15874" width="14.42578125" style="1" customWidth="1"/>
    <col min="15875" max="15875" width="11.42578125" style="1"/>
    <col min="15876" max="15876" width="12.28515625" style="1" customWidth="1"/>
    <col min="15877" max="16128" width="11.42578125" style="1"/>
    <col min="16129" max="16129" width="17.7109375" style="1" bestFit="1" customWidth="1"/>
    <col min="16130" max="16130" width="14.42578125" style="1" customWidth="1"/>
    <col min="16131" max="16131" width="11.42578125" style="1"/>
    <col min="16132" max="16132" width="12.28515625" style="1" customWidth="1"/>
    <col min="16133" max="16384" width="11.42578125" style="1"/>
  </cols>
  <sheetData>
    <row r="1" spans="1:9" ht="24" thickBot="1" x14ac:dyDescent="0.4">
      <c r="E1" s="90" t="s">
        <v>256</v>
      </c>
    </row>
    <row r="2" spans="1:9" ht="19.5" thickBot="1" x14ac:dyDescent="0.35">
      <c r="A2" s="6" t="s">
        <v>9</v>
      </c>
      <c r="B2" s="57">
        <v>0.15</v>
      </c>
      <c r="E2" s="99" t="s">
        <v>257</v>
      </c>
    </row>
    <row r="3" spans="1:9" ht="18.75" x14ac:dyDescent="0.3">
      <c r="E3" s="99" t="s">
        <v>259</v>
      </c>
    </row>
    <row r="4" spans="1:9" ht="18" x14ac:dyDescent="0.25">
      <c r="A4" s="3" t="s">
        <v>10</v>
      </c>
      <c r="B4" s="7" t="s">
        <v>94</v>
      </c>
      <c r="C4" s="7" t="s">
        <v>95</v>
      </c>
      <c r="D4" s="7"/>
      <c r="E4" s="97"/>
    </row>
    <row r="5" spans="1:9" ht="18" x14ac:dyDescent="0.25">
      <c r="A5" s="1" t="s">
        <v>96</v>
      </c>
      <c r="B5" s="8">
        <v>800</v>
      </c>
      <c r="C5" s="9">
        <f>B5+B5*$B$2</f>
        <v>920</v>
      </c>
      <c r="D5" s="98" t="s">
        <v>258</v>
      </c>
      <c r="E5" s="9"/>
      <c r="H5" s="9">
        <f>B5*(1+$B$2)</f>
        <v>919.99999999999989</v>
      </c>
      <c r="I5" s="98" t="s">
        <v>260</v>
      </c>
    </row>
    <row r="6" spans="1:9" x14ac:dyDescent="0.2">
      <c r="A6" s="1" t="s">
        <v>109</v>
      </c>
      <c r="B6" s="8">
        <v>400</v>
      </c>
      <c r="C6" s="9">
        <f t="shared" ref="C6:C12" si="0">B6+B6*$B$2</f>
        <v>460</v>
      </c>
      <c r="D6" s="9"/>
      <c r="E6" s="9"/>
      <c r="H6" s="9">
        <f t="shared" ref="H6:H12" si="1">B6*(1+$B$2)</f>
        <v>459.99999999999994</v>
      </c>
    </row>
    <row r="7" spans="1:9" x14ac:dyDescent="0.2">
      <c r="A7" s="1" t="s">
        <v>4</v>
      </c>
      <c r="B7" s="8">
        <v>1500</v>
      </c>
      <c r="C7" s="9">
        <f t="shared" si="0"/>
        <v>1725</v>
      </c>
      <c r="D7" s="9"/>
      <c r="E7" s="9"/>
      <c r="H7" s="9">
        <f t="shared" si="1"/>
        <v>1724.9999999999998</v>
      </c>
    </row>
    <row r="8" spans="1:9" x14ac:dyDescent="0.2">
      <c r="A8" s="1" t="s">
        <v>11</v>
      </c>
      <c r="B8" s="8">
        <v>200</v>
      </c>
      <c r="C8" s="9">
        <f t="shared" si="0"/>
        <v>230</v>
      </c>
      <c r="D8" s="9"/>
      <c r="E8" s="9"/>
      <c r="H8" s="9">
        <f t="shared" si="1"/>
        <v>229.99999999999997</v>
      </c>
    </row>
    <row r="9" spans="1:9" x14ac:dyDescent="0.2">
      <c r="A9" s="1" t="s">
        <v>97</v>
      </c>
      <c r="B9" s="8">
        <v>150</v>
      </c>
      <c r="C9" s="9">
        <f t="shared" si="0"/>
        <v>172.5</v>
      </c>
      <c r="D9" s="9"/>
      <c r="E9" s="9"/>
      <c r="H9" s="9">
        <f t="shared" si="1"/>
        <v>172.5</v>
      </c>
    </row>
    <row r="10" spans="1:9" x14ac:dyDescent="0.2">
      <c r="A10" s="1" t="s">
        <v>7</v>
      </c>
      <c r="B10" s="8">
        <v>350</v>
      </c>
      <c r="C10" s="9">
        <f t="shared" si="0"/>
        <v>402.5</v>
      </c>
      <c r="D10" s="9"/>
      <c r="E10" s="9"/>
      <c r="H10" s="9">
        <f t="shared" si="1"/>
        <v>402.49999999999994</v>
      </c>
    </row>
    <row r="11" spans="1:9" x14ac:dyDescent="0.2">
      <c r="A11" s="1" t="s">
        <v>3</v>
      </c>
      <c r="B11" s="8">
        <v>850</v>
      </c>
      <c r="C11" s="9">
        <f t="shared" si="0"/>
        <v>977.5</v>
      </c>
      <c r="D11" s="9"/>
      <c r="E11" s="9"/>
      <c r="H11" s="9">
        <f t="shared" si="1"/>
        <v>977.49999999999989</v>
      </c>
    </row>
    <row r="12" spans="1:9" x14ac:dyDescent="0.2">
      <c r="A12" s="1" t="s">
        <v>8</v>
      </c>
      <c r="B12" s="8">
        <v>400</v>
      </c>
      <c r="C12" s="9">
        <f t="shared" si="0"/>
        <v>460</v>
      </c>
      <c r="D12" s="9"/>
      <c r="E12" s="9"/>
      <c r="H12" s="9">
        <f t="shared" si="1"/>
        <v>459.99999999999994</v>
      </c>
    </row>
  </sheetData>
  <pageMargins left="0.75" right="0.75" top="1" bottom="1" header="0" footer="0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"/>
  <sheetViews>
    <sheetView zoomScale="130" zoomScaleNormal="130" workbookViewId="0">
      <selection activeCell="E1" sqref="E1:E3"/>
    </sheetView>
  </sheetViews>
  <sheetFormatPr baseColWidth="10" defaultRowHeight="12.75" x14ac:dyDescent="0.2"/>
  <cols>
    <col min="1" max="1" width="17.7109375" style="1" bestFit="1" customWidth="1"/>
    <col min="2" max="2" width="14.42578125" style="1" customWidth="1"/>
    <col min="3" max="3" width="11.42578125" style="1"/>
    <col min="4" max="4" width="12.28515625" style="1" customWidth="1"/>
    <col min="5" max="256" width="11.42578125" style="1"/>
    <col min="257" max="257" width="17.7109375" style="1" bestFit="1" customWidth="1"/>
    <col min="258" max="258" width="14.42578125" style="1" customWidth="1"/>
    <col min="259" max="259" width="11.42578125" style="1"/>
    <col min="260" max="260" width="12.28515625" style="1" customWidth="1"/>
    <col min="261" max="512" width="11.42578125" style="1"/>
    <col min="513" max="513" width="17.7109375" style="1" bestFit="1" customWidth="1"/>
    <col min="514" max="514" width="14.42578125" style="1" customWidth="1"/>
    <col min="515" max="515" width="11.42578125" style="1"/>
    <col min="516" max="516" width="12.28515625" style="1" customWidth="1"/>
    <col min="517" max="768" width="11.42578125" style="1"/>
    <col min="769" max="769" width="17.7109375" style="1" bestFit="1" customWidth="1"/>
    <col min="770" max="770" width="14.42578125" style="1" customWidth="1"/>
    <col min="771" max="771" width="11.42578125" style="1"/>
    <col min="772" max="772" width="12.28515625" style="1" customWidth="1"/>
    <col min="773" max="1024" width="11.42578125" style="1"/>
    <col min="1025" max="1025" width="17.7109375" style="1" bestFit="1" customWidth="1"/>
    <col min="1026" max="1026" width="14.42578125" style="1" customWidth="1"/>
    <col min="1027" max="1027" width="11.42578125" style="1"/>
    <col min="1028" max="1028" width="12.28515625" style="1" customWidth="1"/>
    <col min="1029" max="1280" width="11.42578125" style="1"/>
    <col min="1281" max="1281" width="17.7109375" style="1" bestFit="1" customWidth="1"/>
    <col min="1282" max="1282" width="14.42578125" style="1" customWidth="1"/>
    <col min="1283" max="1283" width="11.42578125" style="1"/>
    <col min="1284" max="1284" width="12.28515625" style="1" customWidth="1"/>
    <col min="1285" max="1536" width="11.42578125" style="1"/>
    <col min="1537" max="1537" width="17.7109375" style="1" bestFit="1" customWidth="1"/>
    <col min="1538" max="1538" width="14.42578125" style="1" customWidth="1"/>
    <col min="1539" max="1539" width="11.42578125" style="1"/>
    <col min="1540" max="1540" width="12.28515625" style="1" customWidth="1"/>
    <col min="1541" max="1792" width="11.42578125" style="1"/>
    <col min="1793" max="1793" width="17.7109375" style="1" bestFit="1" customWidth="1"/>
    <col min="1794" max="1794" width="14.42578125" style="1" customWidth="1"/>
    <col min="1795" max="1795" width="11.42578125" style="1"/>
    <col min="1796" max="1796" width="12.28515625" style="1" customWidth="1"/>
    <col min="1797" max="2048" width="11.42578125" style="1"/>
    <col min="2049" max="2049" width="17.7109375" style="1" bestFit="1" customWidth="1"/>
    <col min="2050" max="2050" width="14.42578125" style="1" customWidth="1"/>
    <col min="2051" max="2051" width="11.42578125" style="1"/>
    <col min="2052" max="2052" width="12.28515625" style="1" customWidth="1"/>
    <col min="2053" max="2304" width="11.42578125" style="1"/>
    <col min="2305" max="2305" width="17.7109375" style="1" bestFit="1" customWidth="1"/>
    <col min="2306" max="2306" width="14.42578125" style="1" customWidth="1"/>
    <col min="2307" max="2307" width="11.42578125" style="1"/>
    <col min="2308" max="2308" width="12.28515625" style="1" customWidth="1"/>
    <col min="2309" max="2560" width="11.42578125" style="1"/>
    <col min="2561" max="2561" width="17.7109375" style="1" bestFit="1" customWidth="1"/>
    <col min="2562" max="2562" width="14.42578125" style="1" customWidth="1"/>
    <col min="2563" max="2563" width="11.42578125" style="1"/>
    <col min="2564" max="2564" width="12.28515625" style="1" customWidth="1"/>
    <col min="2565" max="2816" width="11.42578125" style="1"/>
    <col min="2817" max="2817" width="17.7109375" style="1" bestFit="1" customWidth="1"/>
    <col min="2818" max="2818" width="14.42578125" style="1" customWidth="1"/>
    <col min="2819" max="2819" width="11.42578125" style="1"/>
    <col min="2820" max="2820" width="12.28515625" style="1" customWidth="1"/>
    <col min="2821" max="3072" width="11.42578125" style="1"/>
    <col min="3073" max="3073" width="17.7109375" style="1" bestFit="1" customWidth="1"/>
    <col min="3074" max="3074" width="14.42578125" style="1" customWidth="1"/>
    <col min="3075" max="3075" width="11.42578125" style="1"/>
    <col min="3076" max="3076" width="12.28515625" style="1" customWidth="1"/>
    <col min="3077" max="3328" width="11.42578125" style="1"/>
    <col min="3329" max="3329" width="17.7109375" style="1" bestFit="1" customWidth="1"/>
    <col min="3330" max="3330" width="14.42578125" style="1" customWidth="1"/>
    <col min="3331" max="3331" width="11.42578125" style="1"/>
    <col min="3332" max="3332" width="12.28515625" style="1" customWidth="1"/>
    <col min="3333" max="3584" width="11.42578125" style="1"/>
    <col min="3585" max="3585" width="17.7109375" style="1" bestFit="1" customWidth="1"/>
    <col min="3586" max="3586" width="14.42578125" style="1" customWidth="1"/>
    <col min="3587" max="3587" width="11.42578125" style="1"/>
    <col min="3588" max="3588" width="12.28515625" style="1" customWidth="1"/>
    <col min="3589" max="3840" width="11.42578125" style="1"/>
    <col min="3841" max="3841" width="17.7109375" style="1" bestFit="1" customWidth="1"/>
    <col min="3842" max="3842" width="14.42578125" style="1" customWidth="1"/>
    <col min="3843" max="3843" width="11.42578125" style="1"/>
    <col min="3844" max="3844" width="12.28515625" style="1" customWidth="1"/>
    <col min="3845" max="4096" width="11.42578125" style="1"/>
    <col min="4097" max="4097" width="17.7109375" style="1" bestFit="1" customWidth="1"/>
    <col min="4098" max="4098" width="14.42578125" style="1" customWidth="1"/>
    <col min="4099" max="4099" width="11.42578125" style="1"/>
    <col min="4100" max="4100" width="12.28515625" style="1" customWidth="1"/>
    <col min="4101" max="4352" width="11.42578125" style="1"/>
    <col min="4353" max="4353" width="17.7109375" style="1" bestFit="1" customWidth="1"/>
    <col min="4354" max="4354" width="14.42578125" style="1" customWidth="1"/>
    <col min="4355" max="4355" width="11.42578125" style="1"/>
    <col min="4356" max="4356" width="12.28515625" style="1" customWidth="1"/>
    <col min="4357" max="4608" width="11.42578125" style="1"/>
    <col min="4609" max="4609" width="17.7109375" style="1" bestFit="1" customWidth="1"/>
    <col min="4610" max="4610" width="14.42578125" style="1" customWidth="1"/>
    <col min="4611" max="4611" width="11.42578125" style="1"/>
    <col min="4612" max="4612" width="12.28515625" style="1" customWidth="1"/>
    <col min="4613" max="4864" width="11.42578125" style="1"/>
    <col min="4865" max="4865" width="17.7109375" style="1" bestFit="1" customWidth="1"/>
    <col min="4866" max="4866" width="14.42578125" style="1" customWidth="1"/>
    <col min="4867" max="4867" width="11.42578125" style="1"/>
    <col min="4868" max="4868" width="12.28515625" style="1" customWidth="1"/>
    <col min="4869" max="5120" width="11.42578125" style="1"/>
    <col min="5121" max="5121" width="17.7109375" style="1" bestFit="1" customWidth="1"/>
    <col min="5122" max="5122" width="14.42578125" style="1" customWidth="1"/>
    <col min="5123" max="5123" width="11.42578125" style="1"/>
    <col min="5124" max="5124" width="12.28515625" style="1" customWidth="1"/>
    <col min="5125" max="5376" width="11.42578125" style="1"/>
    <col min="5377" max="5377" width="17.7109375" style="1" bestFit="1" customWidth="1"/>
    <col min="5378" max="5378" width="14.42578125" style="1" customWidth="1"/>
    <col min="5379" max="5379" width="11.42578125" style="1"/>
    <col min="5380" max="5380" width="12.28515625" style="1" customWidth="1"/>
    <col min="5381" max="5632" width="11.42578125" style="1"/>
    <col min="5633" max="5633" width="17.7109375" style="1" bestFit="1" customWidth="1"/>
    <col min="5634" max="5634" width="14.42578125" style="1" customWidth="1"/>
    <col min="5635" max="5635" width="11.42578125" style="1"/>
    <col min="5636" max="5636" width="12.28515625" style="1" customWidth="1"/>
    <col min="5637" max="5888" width="11.42578125" style="1"/>
    <col min="5889" max="5889" width="17.7109375" style="1" bestFit="1" customWidth="1"/>
    <col min="5890" max="5890" width="14.42578125" style="1" customWidth="1"/>
    <col min="5891" max="5891" width="11.42578125" style="1"/>
    <col min="5892" max="5892" width="12.28515625" style="1" customWidth="1"/>
    <col min="5893" max="6144" width="11.42578125" style="1"/>
    <col min="6145" max="6145" width="17.7109375" style="1" bestFit="1" customWidth="1"/>
    <col min="6146" max="6146" width="14.42578125" style="1" customWidth="1"/>
    <col min="6147" max="6147" width="11.42578125" style="1"/>
    <col min="6148" max="6148" width="12.28515625" style="1" customWidth="1"/>
    <col min="6149" max="6400" width="11.42578125" style="1"/>
    <col min="6401" max="6401" width="17.7109375" style="1" bestFit="1" customWidth="1"/>
    <col min="6402" max="6402" width="14.42578125" style="1" customWidth="1"/>
    <col min="6403" max="6403" width="11.42578125" style="1"/>
    <col min="6404" max="6404" width="12.28515625" style="1" customWidth="1"/>
    <col min="6405" max="6656" width="11.42578125" style="1"/>
    <col min="6657" max="6657" width="17.7109375" style="1" bestFit="1" customWidth="1"/>
    <col min="6658" max="6658" width="14.42578125" style="1" customWidth="1"/>
    <col min="6659" max="6659" width="11.42578125" style="1"/>
    <col min="6660" max="6660" width="12.28515625" style="1" customWidth="1"/>
    <col min="6661" max="6912" width="11.42578125" style="1"/>
    <col min="6913" max="6913" width="17.7109375" style="1" bestFit="1" customWidth="1"/>
    <col min="6914" max="6914" width="14.42578125" style="1" customWidth="1"/>
    <col min="6915" max="6915" width="11.42578125" style="1"/>
    <col min="6916" max="6916" width="12.28515625" style="1" customWidth="1"/>
    <col min="6917" max="7168" width="11.42578125" style="1"/>
    <col min="7169" max="7169" width="17.7109375" style="1" bestFit="1" customWidth="1"/>
    <col min="7170" max="7170" width="14.42578125" style="1" customWidth="1"/>
    <col min="7171" max="7171" width="11.42578125" style="1"/>
    <col min="7172" max="7172" width="12.28515625" style="1" customWidth="1"/>
    <col min="7173" max="7424" width="11.42578125" style="1"/>
    <col min="7425" max="7425" width="17.7109375" style="1" bestFit="1" customWidth="1"/>
    <col min="7426" max="7426" width="14.42578125" style="1" customWidth="1"/>
    <col min="7427" max="7427" width="11.42578125" style="1"/>
    <col min="7428" max="7428" width="12.28515625" style="1" customWidth="1"/>
    <col min="7429" max="7680" width="11.42578125" style="1"/>
    <col min="7681" max="7681" width="17.7109375" style="1" bestFit="1" customWidth="1"/>
    <col min="7682" max="7682" width="14.42578125" style="1" customWidth="1"/>
    <col min="7683" max="7683" width="11.42578125" style="1"/>
    <col min="7684" max="7684" width="12.28515625" style="1" customWidth="1"/>
    <col min="7685" max="7936" width="11.42578125" style="1"/>
    <col min="7937" max="7937" width="17.7109375" style="1" bestFit="1" customWidth="1"/>
    <col min="7938" max="7938" width="14.42578125" style="1" customWidth="1"/>
    <col min="7939" max="7939" width="11.42578125" style="1"/>
    <col min="7940" max="7940" width="12.28515625" style="1" customWidth="1"/>
    <col min="7941" max="8192" width="11.42578125" style="1"/>
    <col min="8193" max="8193" width="17.7109375" style="1" bestFit="1" customWidth="1"/>
    <col min="8194" max="8194" width="14.42578125" style="1" customWidth="1"/>
    <col min="8195" max="8195" width="11.42578125" style="1"/>
    <col min="8196" max="8196" width="12.28515625" style="1" customWidth="1"/>
    <col min="8197" max="8448" width="11.42578125" style="1"/>
    <col min="8449" max="8449" width="17.7109375" style="1" bestFit="1" customWidth="1"/>
    <col min="8450" max="8450" width="14.42578125" style="1" customWidth="1"/>
    <col min="8451" max="8451" width="11.42578125" style="1"/>
    <col min="8452" max="8452" width="12.28515625" style="1" customWidth="1"/>
    <col min="8453" max="8704" width="11.42578125" style="1"/>
    <col min="8705" max="8705" width="17.7109375" style="1" bestFit="1" customWidth="1"/>
    <col min="8706" max="8706" width="14.42578125" style="1" customWidth="1"/>
    <col min="8707" max="8707" width="11.42578125" style="1"/>
    <col min="8708" max="8708" width="12.28515625" style="1" customWidth="1"/>
    <col min="8709" max="8960" width="11.42578125" style="1"/>
    <col min="8961" max="8961" width="17.7109375" style="1" bestFit="1" customWidth="1"/>
    <col min="8962" max="8962" width="14.42578125" style="1" customWidth="1"/>
    <col min="8963" max="8963" width="11.42578125" style="1"/>
    <col min="8964" max="8964" width="12.28515625" style="1" customWidth="1"/>
    <col min="8965" max="9216" width="11.42578125" style="1"/>
    <col min="9217" max="9217" width="17.7109375" style="1" bestFit="1" customWidth="1"/>
    <col min="9218" max="9218" width="14.42578125" style="1" customWidth="1"/>
    <col min="9219" max="9219" width="11.42578125" style="1"/>
    <col min="9220" max="9220" width="12.28515625" style="1" customWidth="1"/>
    <col min="9221" max="9472" width="11.42578125" style="1"/>
    <col min="9473" max="9473" width="17.7109375" style="1" bestFit="1" customWidth="1"/>
    <col min="9474" max="9474" width="14.42578125" style="1" customWidth="1"/>
    <col min="9475" max="9475" width="11.42578125" style="1"/>
    <col min="9476" max="9476" width="12.28515625" style="1" customWidth="1"/>
    <col min="9477" max="9728" width="11.42578125" style="1"/>
    <col min="9729" max="9729" width="17.7109375" style="1" bestFit="1" customWidth="1"/>
    <col min="9730" max="9730" width="14.42578125" style="1" customWidth="1"/>
    <col min="9731" max="9731" width="11.42578125" style="1"/>
    <col min="9732" max="9732" width="12.28515625" style="1" customWidth="1"/>
    <col min="9733" max="9984" width="11.42578125" style="1"/>
    <col min="9985" max="9985" width="17.7109375" style="1" bestFit="1" customWidth="1"/>
    <col min="9986" max="9986" width="14.42578125" style="1" customWidth="1"/>
    <col min="9987" max="9987" width="11.42578125" style="1"/>
    <col min="9988" max="9988" width="12.28515625" style="1" customWidth="1"/>
    <col min="9989" max="10240" width="11.42578125" style="1"/>
    <col min="10241" max="10241" width="17.7109375" style="1" bestFit="1" customWidth="1"/>
    <col min="10242" max="10242" width="14.42578125" style="1" customWidth="1"/>
    <col min="10243" max="10243" width="11.42578125" style="1"/>
    <col min="10244" max="10244" width="12.28515625" style="1" customWidth="1"/>
    <col min="10245" max="10496" width="11.42578125" style="1"/>
    <col min="10497" max="10497" width="17.7109375" style="1" bestFit="1" customWidth="1"/>
    <col min="10498" max="10498" width="14.42578125" style="1" customWidth="1"/>
    <col min="10499" max="10499" width="11.42578125" style="1"/>
    <col min="10500" max="10500" width="12.28515625" style="1" customWidth="1"/>
    <col min="10501" max="10752" width="11.42578125" style="1"/>
    <col min="10753" max="10753" width="17.7109375" style="1" bestFit="1" customWidth="1"/>
    <col min="10754" max="10754" width="14.42578125" style="1" customWidth="1"/>
    <col min="10755" max="10755" width="11.42578125" style="1"/>
    <col min="10756" max="10756" width="12.28515625" style="1" customWidth="1"/>
    <col min="10757" max="11008" width="11.42578125" style="1"/>
    <col min="11009" max="11009" width="17.7109375" style="1" bestFit="1" customWidth="1"/>
    <col min="11010" max="11010" width="14.42578125" style="1" customWidth="1"/>
    <col min="11011" max="11011" width="11.42578125" style="1"/>
    <col min="11012" max="11012" width="12.28515625" style="1" customWidth="1"/>
    <col min="11013" max="11264" width="11.42578125" style="1"/>
    <col min="11265" max="11265" width="17.7109375" style="1" bestFit="1" customWidth="1"/>
    <col min="11266" max="11266" width="14.42578125" style="1" customWidth="1"/>
    <col min="11267" max="11267" width="11.42578125" style="1"/>
    <col min="11268" max="11268" width="12.28515625" style="1" customWidth="1"/>
    <col min="11269" max="11520" width="11.42578125" style="1"/>
    <col min="11521" max="11521" width="17.7109375" style="1" bestFit="1" customWidth="1"/>
    <col min="11522" max="11522" width="14.42578125" style="1" customWidth="1"/>
    <col min="11523" max="11523" width="11.42578125" style="1"/>
    <col min="11524" max="11524" width="12.28515625" style="1" customWidth="1"/>
    <col min="11525" max="11776" width="11.42578125" style="1"/>
    <col min="11777" max="11777" width="17.7109375" style="1" bestFit="1" customWidth="1"/>
    <col min="11778" max="11778" width="14.42578125" style="1" customWidth="1"/>
    <col min="11779" max="11779" width="11.42578125" style="1"/>
    <col min="11780" max="11780" width="12.28515625" style="1" customWidth="1"/>
    <col min="11781" max="12032" width="11.42578125" style="1"/>
    <col min="12033" max="12033" width="17.7109375" style="1" bestFit="1" customWidth="1"/>
    <col min="12034" max="12034" width="14.42578125" style="1" customWidth="1"/>
    <col min="12035" max="12035" width="11.42578125" style="1"/>
    <col min="12036" max="12036" width="12.28515625" style="1" customWidth="1"/>
    <col min="12037" max="12288" width="11.42578125" style="1"/>
    <col min="12289" max="12289" width="17.7109375" style="1" bestFit="1" customWidth="1"/>
    <col min="12290" max="12290" width="14.42578125" style="1" customWidth="1"/>
    <col min="12291" max="12291" width="11.42578125" style="1"/>
    <col min="12292" max="12292" width="12.28515625" style="1" customWidth="1"/>
    <col min="12293" max="12544" width="11.42578125" style="1"/>
    <col min="12545" max="12545" width="17.7109375" style="1" bestFit="1" customWidth="1"/>
    <col min="12546" max="12546" width="14.42578125" style="1" customWidth="1"/>
    <col min="12547" max="12547" width="11.42578125" style="1"/>
    <col min="12548" max="12548" width="12.28515625" style="1" customWidth="1"/>
    <col min="12549" max="12800" width="11.42578125" style="1"/>
    <col min="12801" max="12801" width="17.7109375" style="1" bestFit="1" customWidth="1"/>
    <col min="12802" max="12802" width="14.42578125" style="1" customWidth="1"/>
    <col min="12803" max="12803" width="11.42578125" style="1"/>
    <col min="12804" max="12804" width="12.28515625" style="1" customWidth="1"/>
    <col min="12805" max="13056" width="11.42578125" style="1"/>
    <col min="13057" max="13057" width="17.7109375" style="1" bestFit="1" customWidth="1"/>
    <col min="13058" max="13058" width="14.42578125" style="1" customWidth="1"/>
    <col min="13059" max="13059" width="11.42578125" style="1"/>
    <col min="13060" max="13060" width="12.28515625" style="1" customWidth="1"/>
    <col min="13061" max="13312" width="11.42578125" style="1"/>
    <col min="13313" max="13313" width="17.7109375" style="1" bestFit="1" customWidth="1"/>
    <col min="13314" max="13314" width="14.42578125" style="1" customWidth="1"/>
    <col min="13315" max="13315" width="11.42578125" style="1"/>
    <col min="13316" max="13316" width="12.28515625" style="1" customWidth="1"/>
    <col min="13317" max="13568" width="11.42578125" style="1"/>
    <col min="13569" max="13569" width="17.7109375" style="1" bestFit="1" customWidth="1"/>
    <col min="13570" max="13570" width="14.42578125" style="1" customWidth="1"/>
    <col min="13571" max="13571" width="11.42578125" style="1"/>
    <col min="13572" max="13572" width="12.28515625" style="1" customWidth="1"/>
    <col min="13573" max="13824" width="11.42578125" style="1"/>
    <col min="13825" max="13825" width="17.7109375" style="1" bestFit="1" customWidth="1"/>
    <col min="13826" max="13826" width="14.42578125" style="1" customWidth="1"/>
    <col min="13827" max="13827" width="11.42578125" style="1"/>
    <col min="13828" max="13828" width="12.28515625" style="1" customWidth="1"/>
    <col min="13829" max="14080" width="11.42578125" style="1"/>
    <col min="14081" max="14081" width="17.7109375" style="1" bestFit="1" customWidth="1"/>
    <col min="14082" max="14082" width="14.42578125" style="1" customWidth="1"/>
    <col min="14083" max="14083" width="11.42578125" style="1"/>
    <col min="14084" max="14084" width="12.28515625" style="1" customWidth="1"/>
    <col min="14085" max="14336" width="11.42578125" style="1"/>
    <col min="14337" max="14337" width="17.7109375" style="1" bestFit="1" customWidth="1"/>
    <col min="14338" max="14338" width="14.42578125" style="1" customWidth="1"/>
    <col min="14339" max="14339" width="11.42578125" style="1"/>
    <col min="14340" max="14340" width="12.28515625" style="1" customWidth="1"/>
    <col min="14341" max="14592" width="11.42578125" style="1"/>
    <col min="14593" max="14593" width="17.7109375" style="1" bestFit="1" customWidth="1"/>
    <col min="14594" max="14594" width="14.42578125" style="1" customWidth="1"/>
    <col min="14595" max="14595" width="11.42578125" style="1"/>
    <col min="14596" max="14596" width="12.28515625" style="1" customWidth="1"/>
    <col min="14597" max="14848" width="11.42578125" style="1"/>
    <col min="14849" max="14849" width="17.7109375" style="1" bestFit="1" customWidth="1"/>
    <col min="14850" max="14850" width="14.42578125" style="1" customWidth="1"/>
    <col min="14851" max="14851" width="11.42578125" style="1"/>
    <col min="14852" max="14852" width="12.28515625" style="1" customWidth="1"/>
    <col min="14853" max="15104" width="11.42578125" style="1"/>
    <col min="15105" max="15105" width="17.7109375" style="1" bestFit="1" customWidth="1"/>
    <col min="15106" max="15106" width="14.42578125" style="1" customWidth="1"/>
    <col min="15107" max="15107" width="11.42578125" style="1"/>
    <col min="15108" max="15108" width="12.28515625" style="1" customWidth="1"/>
    <col min="15109" max="15360" width="11.42578125" style="1"/>
    <col min="15361" max="15361" width="17.7109375" style="1" bestFit="1" customWidth="1"/>
    <col min="15362" max="15362" width="14.42578125" style="1" customWidth="1"/>
    <col min="15363" max="15363" width="11.42578125" style="1"/>
    <col min="15364" max="15364" width="12.28515625" style="1" customWidth="1"/>
    <col min="15365" max="15616" width="11.42578125" style="1"/>
    <col min="15617" max="15617" width="17.7109375" style="1" bestFit="1" customWidth="1"/>
    <col min="15618" max="15618" width="14.42578125" style="1" customWidth="1"/>
    <col min="15619" max="15619" width="11.42578125" style="1"/>
    <col min="15620" max="15620" width="12.28515625" style="1" customWidth="1"/>
    <col min="15621" max="15872" width="11.42578125" style="1"/>
    <col min="15873" max="15873" width="17.7109375" style="1" bestFit="1" customWidth="1"/>
    <col min="15874" max="15874" width="14.42578125" style="1" customWidth="1"/>
    <col min="15875" max="15875" width="11.42578125" style="1"/>
    <col min="15876" max="15876" width="12.28515625" style="1" customWidth="1"/>
    <col min="15877" max="16128" width="11.42578125" style="1"/>
    <col min="16129" max="16129" width="17.7109375" style="1" bestFit="1" customWidth="1"/>
    <col min="16130" max="16130" width="14.42578125" style="1" customWidth="1"/>
    <col min="16131" max="16131" width="11.42578125" style="1"/>
    <col min="16132" max="16132" width="12.28515625" style="1" customWidth="1"/>
    <col min="16133" max="16384" width="11.42578125" style="1"/>
  </cols>
  <sheetData>
    <row r="1" spans="1:5" ht="24" thickBot="1" x14ac:dyDescent="0.4">
      <c r="E1" s="90" t="s">
        <v>261</v>
      </c>
    </row>
    <row r="2" spans="1:5" ht="19.5" thickBot="1" x14ac:dyDescent="0.35">
      <c r="A2" s="6" t="s">
        <v>98</v>
      </c>
      <c r="B2" s="57">
        <v>0.21</v>
      </c>
      <c r="E2" s="99" t="s">
        <v>262</v>
      </c>
    </row>
    <row r="3" spans="1:5" ht="18.75" x14ac:dyDescent="0.3">
      <c r="E3" s="99" t="s">
        <v>263</v>
      </c>
    </row>
    <row r="4" spans="1:5" x14ac:dyDescent="0.2">
      <c r="A4" s="3" t="s">
        <v>10</v>
      </c>
      <c r="B4" s="7" t="s">
        <v>94</v>
      </c>
      <c r="C4" s="7" t="s">
        <v>95</v>
      </c>
      <c r="D4" s="7"/>
      <c r="E4" s="7"/>
    </row>
    <row r="5" spans="1:5" ht="18" x14ac:dyDescent="0.25">
      <c r="A5" s="1" t="s">
        <v>109</v>
      </c>
      <c r="B5" s="35">
        <v>1300</v>
      </c>
      <c r="C5" s="9">
        <f>B5*(1-$B$2)</f>
        <v>1027</v>
      </c>
      <c r="D5" s="98" t="s">
        <v>264</v>
      </c>
      <c r="E5" s="9"/>
    </row>
    <row r="6" spans="1:5" x14ac:dyDescent="0.2">
      <c r="A6" s="1" t="s">
        <v>4</v>
      </c>
      <c r="B6" s="35">
        <v>1500</v>
      </c>
      <c r="C6" s="9">
        <f t="shared" ref="C6:C11" si="0">B6*(1-$B$2)</f>
        <v>1185</v>
      </c>
      <c r="D6" s="9"/>
      <c r="E6" s="9"/>
    </row>
    <row r="7" spans="1:5" x14ac:dyDescent="0.2">
      <c r="A7" s="1" t="s">
        <v>11</v>
      </c>
      <c r="B7" s="35">
        <v>200</v>
      </c>
      <c r="C7" s="9">
        <f t="shared" si="0"/>
        <v>158</v>
      </c>
      <c r="D7" s="9"/>
      <c r="E7" s="9"/>
    </row>
    <row r="8" spans="1:5" x14ac:dyDescent="0.2">
      <c r="A8" s="1" t="s">
        <v>97</v>
      </c>
      <c r="B8" s="35">
        <v>150</v>
      </c>
      <c r="C8" s="9">
        <f t="shared" si="0"/>
        <v>118.5</v>
      </c>
      <c r="D8" s="9"/>
      <c r="E8" s="9"/>
    </row>
    <row r="9" spans="1:5" x14ac:dyDescent="0.2">
      <c r="A9" s="1" t="s">
        <v>7</v>
      </c>
      <c r="B9" s="35">
        <v>350</v>
      </c>
      <c r="C9" s="9">
        <f t="shared" si="0"/>
        <v>276.5</v>
      </c>
      <c r="D9" s="9"/>
      <c r="E9" s="9"/>
    </row>
    <row r="10" spans="1:5" x14ac:dyDescent="0.2">
      <c r="A10" s="1" t="s">
        <v>3</v>
      </c>
      <c r="B10" s="35">
        <v>850</v>
      </c>
      <c r="C10" s="9">
        <f t="shared" si="0"/>
        <v>671.5</v>
      </c>
      <c r="D10" s="9"/>
      <c r="E10" s="9"/>
    </row>
    <row r="11" spans="1:5" x14ac:dyDescent="0.2">
      <c r="A11" s="1" t="s">
        <v>8</v>
      </c>
      <c r="B11" s="35">
        <v>400</v>
      </c>
      <c r="C11" s="9">
        <f t="shared" si="0"/>
        <v>316</v>
      </c>
      <c r="D11" s="9"/>
      <c r="E11" s="9"/>
    </row>
  </sheetData>
  <pageMargins left="0.75" right="0.75" top="1" bottom="1" header="0" footer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5585457A841F47946AAB1D5337D404" ma:contentTypeVersion="2" ma:contentTypeDescription="Crear nuevo documento." ma:contentTypeScope="" ma:versionID="eef0bb7acb0a4d1bafe5e8732d71ad46">
  <xsd:schema xmlns:xsd="http://www.w3.org/2001/XMLSchema" xmlns:xs="http://www.w3.org/2001/XMLSchema" xmlns:p="http://schemas.microsoft.com/office/2006/metadata/properties" xmlns:ns2="39400194-bc42-4635-9b9c-ec660e9ced1f" targetNamespace="http://schemas.microsoft.com/office/2006/metadata/properties" ma:root="true" ma:fieldsID="dbaf4a65febfd22e2db202637f89eeec" ns2:_="">
    <xsd:import namespace="39400194-bc42-4635-9b9c-ec660e9ce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400194-bc42-4635-9b9c-ec660e9ce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67ED3F-7627-4B3D-B2A0-0DC75451D312}"/>
</file>

<file path=customXml/itemProps2.xml><?xml version="1.0" encoding="utf-8"?>
<ds:datastoreItem xmlns:ds="http://schemas.openxmlformats.org/officeDocument/2006/customXml" ds:itemID="{BB1C4D80-AE1F-4554-9126-1A0A61AE0F00}"/>
</file>

<file path=customXml/itemProps3.xml><?xml version="1.0" encoding="utf-8"?>
<ds:datastoreItem xmlns:ds="http://schemas.openxmlformats.org/officeDocument/2006/customXml" ds:itemID="{B60E22CA-76BF-44E3-9566-BE0ACBBCD4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hoja1</vt:lpstr>
      <vt:lpstr>hoja2</vt:lpstr>
      <vt:lpstr>hoja3</vt:lpstr>
      <vt:lpstr>hoja4</vt:lpstr>
      <vt:lpstr>hoja5</vt:lpstr>
      <vt:lpstr>hoja 6</vt:lpstr>
      <vt:lpstr>Hoja 7</vt:lpstr>
      <vt:lpstr>hoja 8</vt:lpstr>
      <vt:lpstr>hoja 9</vt:lpstr>
      <vt:lpstr>hoja 10</vt:lpstr>
      <vt:lpstr>hoja 11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Barly Daymo Aguilar Quesquén</cp:lastModifiedBy>
  <dcterms:created xsi:type="dcterms:W3CDTF">2016-02-27T13:10:45Z</dcterms:created>
  <dcterms:modified xsi:type="dcterms:W3CDTF">2023-04-29T02:06:49Z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0x010100B05585457A841F47946AAB1D5337D404</vt:lpwstr>
  </property>
</Properties>
</file>