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ARLY\Desktop\2023-02-128V EXCEL365B\Archivos de Trabajo\Capitulo 3\"/>
    </mc:Choice>
  </mc:AlternateContent>
  <xr:revisionPtr revIDLastSave="0" documentId="13_ncr:1_{BA97471F-3236-4CC8-A3B9-BB079489F30B}" xr6:coauthVersionLast="47" xr6:coauthVersionMax="47" xr10:uidLastSave="{00000000-0000-0000-0000-000000000000}"/>
  <bookViews>
    <workbookView xWindow="105" yWindow="1740" windowWidth="23880" windowHeight="13500" activeTab="3" xr2:uid="{00000000-000D-0000-FFFF-FFFF00000000}"/>
  </bookViews>
  <sheets>
    <sheet name="Hoja1" sheetId="6" r:id="rId1"/>
    <sheet name="Hoja2" sheetId="7" r:id="rId2"/>
    <sheet name="Hoja3" sheetId="8" r:id="rId3"/>
    <sheet name="Hoja4" sheetId="9" r:id="rId4"/>
  </sheets>
  <definedNames>
    <definedName name="kk">#REF!</definedName>
    <definedName name="TOTALVENTA">Hoja1!$E$19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9" l="1"/>
  <c r="D14" i="9" s="1"/>
  <c r="E14" i="9" s="1"/>
  <c r="E13" i="9"/>
  <c r="D13" i="9"/>
  <c r="C13" i="9"/>
  <c r="D12" i="9"/>
  <c r="E12" i="9" s="1"/>
  <c r="C12" i="9"/>
  <c r="C11" i="9"/>
  <c r="D11" i="9" s="1"/>
  <c r="E11" i="9" s="1"/>
  <c r="C10" i="9"/>
  <c r="D10" i="9" s="1"/>
  <c r="E10" i="9" s="1"/>
  <c r="E9" i="9"/>
  <c r="D9" i="9"/>
  <c r="C9" i="9"/>
  <c r="D8" i="9"/>
  <c r="E8" i="9" s="1"/>
  <c r="C8" i="9"/>
  <c r="C7" i="9"/>
  <c r="D7" i="9" s="1"/>
  <c r="E7" i="9" s="1"/>
  <c r="C6" i="9"/>
  <c r="D6" i="9" s="1"/>
  <c r="E6" i="9" s="1"/>
  <c r="E5" i="9"/>
  <c r="D5" i="9"/>
  <c r="C5" i="9"/>
  <c r="C20" i="8"/>
  <c r="D20" i="8" s="1"/>
  <c r="E20" i="8" s="1"/>
  <c r="C19" i="8"/>
  <c r="D19" i="8" s="1"/>
  <c r="E19" i="8" s="1"/>
  <c r="D18" i="8"/>
  <c r="E18" i="8" s="1"/>
  <c r="C18" i="8"/>
  <c r="C10" i="8"/>
  <c r="D10" i="8" s="1"/>
  <c r="E10" i="8" s="1"/>
  <c r="C9" i="8"/>
  <c r="D9" i="8" s="1"/>
  <c r="E9" i="8" s="1"/>
  <c r="D8" i="8"/>
  <c r="E8" i="8" s="1"/>
  <c r="C8" i="8"/>
  <c r="C16" i="7"/>
  <c r="C15" i="7"/>
  <c r="C14" i="7"/>
  <c r="C13" i="7"/>
  <c r="C12" i="7"/>
  <c r="C11" i="7"/>
  <c r="C10" i="7"/>
  <c r="C9" i="7"/>
  <c r="C8" i="7"/>
  <c r="C7" i="7"/>
  <c r="C6" i="7"/>
  <c r="B16" i="7"/>
  <c r="F18" i="6"/>
  <c r="G18" i="6" s="1"/>
  <c r="E17" i="6"/>
  <c r="F17" i="6" s="1"/>
  <c r="D17" i="6"/>
  <c r="F16" i="6"/>
  <c r="G16" i="6" s="1"/>
  <c r="E16" i="6"/>
  <c r="D16" i="6"/>
  <c r="D15" i="6"/>
  <c r="D14" i="6"/>
  <c r="E13" i="6"/>
  <c r="F13" i="6" s="1"/>
  <c r="D13" i="6"/>
  <c r="F12" i="6"/>
  <c r="E12" i="6"/>
  <c r="D12" i="6"/>
  <c r="D11" i="6"/>
  <c r="D10" i="6"/>
  <c r="E9" i="6"/>
  <c r="F9" i="6" s="1"/>
  <c r="D9" i="6"/>
  <c r="F8" i="6"/>
  <c r="E8" i="6"/>
  <c r="D8" i="6"/>
  <c r="D7" i="6"/>
  <c r="E6" i="6"/>
  <c r="F6" i="6" s="1"/>
  <c r="D6" i="6"/>
  <c r="H8" i="6" l="1"/>
  <c r="H18" i="6"/>
  <c r="H12" i="6"/>
  <c r="H17" i="6"/>
  <c r="G17" i="6"/>
  <c r="H9" i="6"/>
  <c r="G9" i="6"/>
  <c r="H13" i="6"/>
  <c r="G13" i="6"/>
  <c r="H6" i="6"/>
  <c r="G6" i="6"/>
  <c r="G8" i="6"/>
  <c r="E10" i="6"/>
  <c r="F10" i="6" s="1"/>
  <c r="G12" i="6"/>
  <c r="E14" i="6"/>
  <c r="F14" i="6" s="1"/>
  <c r="E7" i="6"/>
  <c r="F7" i="6" s="1"/>
  <c r="E11" i="6"/>
  <c r="F11" i="6" s="1"/>
  <c r="E15" i="6"/>
  <c r="F15" i="6" s="1"/>
  <c r="H16" i="6"/>
  <c r="H15" i="6" l="1"/>
  <c r="G15" i="6"/>
  <c r="G11" i="6"/>
  <c r="H11" i="6"/>
  <c r="G10" i="6"/>
  <c r="H10" i="6"/>
  <c r="G7" i="6"/>
  <c r="H7" i="6"/>
  <c r="G14" i="6"/>
  <c r="H14" i="6"/>
</calcChain>
</file>

<file path=xl/sharedStrings.xml><?xml version="1.0" encoding="utf-8"?>
<sst xmlns="http://schemas.openxmlformats.org/spreadsheetml/2006/main" count="88" uniqueCount="80">
  <si>
    <t>Tipo de Cambio</t>
  </si>
  <si>
    <t>IGV</t>
  </si>
  <si>
    <t>Artículo</t>
  </si>
  <si>
    <t>Precio $</t>
  </si>
  <si>
    <t>Cantidad</t>
  </si>
  <si>
    <t>Importe</t>
  </si>
  <si>
    <t>Venta en $</t>
  </si>
  <si>
    <t>Venta en S/.</t>
  </si>
  <si>
    <t>Porcentaje</t>
  </si>
  <si>
    <r>
      <t xml:space="preserve">Zapatillas </t>
    </r>
    <r>
      <rPr>
        <b/>
        <sz val="10"/>
        <rFont val="Arial"/>
        <family val="2"/>
      </rPr>
      <t>Nike</t>
    </r>
    <r>
      <rPr>
        <sz val="10"/>
        <rFont val="Arial"/>
        <family val="2"/>
      </rPr>
      <t xml:space="preserve"> tallas 30 al 36</t>
    </r>
  </si>
  <si>
    <r>
      <t xml:space="preserve">Zapatillas </t>
    </r>
    <r>
      <rPr>
        <b/>
        <sz val="10"/>
        <rFont val="Arial"/>
        <family val="2"/>
      </rPr>
      <t>Nike</t>
    </r>
    <r>
      <rPr>
        <sz val="10"/>
        <rFont val="Arial"/>
        <family val="2"/>
      </rPr>
      <t xml:space="preserve"> tallas 37 al 44</t>
    </r>
  </si>
  <si>
    <r>
      <t xml:space="preserve">Zapatillas </t>
    </r>
    <r>
      <rPr>
        <b/>
        <sz val="10"/>
        <rFont val="Arial"/>
        <family val="2"/>
      </rPr>
      <t>Adidas</t>
    </r>
    <r>
      <rPr>
        <sz val="10"/>
        <rFont val="Arial"/>
        <family val="2"/>
      </rPr>
      <t xml:space="preserve"> tallas 30 al 36</t>
    </r>
  </si>
  <si>
    <r>
      <t xml:space="preserve">Zapatillas </t>
    </r>
    <r>
      <rPr>
        <b/>
        <sz val="10"/>
        <rFont val="Arial"/>
        <family val="2"/>
      </rPr>
      <t>Adidas</t>
    </r>
    <r>
      <rPr>
        <sz val="10"/>
        <rFont val="Arial"/>
        <family val="2"/>
      </rPr>
      <t xml:space="preserve"> tallas 37 al 44</t>
    </r>
  </si>
  <si>
    <r>
      <t xml:space="preserve">Zapatillas </t>
    </r>
    <r>
      <rPr>
        <b/>
        <sz val="10"/>
        <rFont val="Arial"/>
        <family val="2"/>
      </rPr>
      <t>Umbro</t>
    </r>
    <r>
      <rPr>
        <sz val="10"/>
        <rFont val="Arial"/>
        <family val="2"/>
      </rPr>
      <t xml:space="preserve"> tallas 30 al 36</t>
    </r>
  </si>
  <si>
    <r>
      <t xml:space="preserve">Zapatillas </t>
    </r>
    <r>
      <rPr>
        <b/>
        <sz val="10"/>
        <rFont val="Arial"/>
        <family val="2"/>
      </rPr>
      <t>Umbro</t>
    </r>
    <r>
      <rPr>
        <sz val="10"/>
        <rFont val="Arial"/>
        <family val="2"/>
      </rPr>
      <t xml:space="preserve"> tallas 37 al 44</t>
    </r>
  </si>
  <si>
    <r>
      <t xml:space="preserve">Zapatillas </t>
    </r>
    <r>
      <rPr>
        <b/>
        <sz val="10"/>
        <rFont val="Arial"/>
        <family val="2"/>
      </rPr>
      <t>Fratta</t>
    </r>
    <r>
      <rPr>
        <sz val="10"/>
        <rFont val="Arial"/>
        <family val="2"/>
      </rPr>
      <t xml:space="preserve"> tallas 30 al 36</t>
    </r>
  </si>
  <si>
    <r>
      <t xml:space="preserve">Zapatillas </t>
    </r>
    <r>
      <rPr>
        <b/>
        <sz val="10"/>
        <rFont val="Arial"/>
        <family val="2"/>
      </rPr>
      <t>Fratta</t>
    </r>
    <r>
      <rPr>
        <sz val="10"/>
        <rFont val="Arial"/>
        <family val="2"/>
      </rPr>
      <t xml:space="preserve"> tallas 37 al 44</t>
    </r>
  </si>
  <si>
    <r>
      <t xml:space="preserve">Zapatillas </t>
    </r>
    <r>
      <rPr>
        <b/>
        <sz val="10"/>
        <rFont val="Arial"/>
        <family val="2"/>
      </rPr>
      <t>Diadora</t>
    </r>
    <r>
      <rPr>
        <sz val="10"/>
        <rFont val="Arial"/>
        <family val="2"/>
      </rPr>
      <t xml:space="preserve"> tallas 30 al 36</t>
    </r>
  </si>
  <si>
    <r>
      <t xml:space="preserve">Zapatillas </t>
    </r>
    <r>
      <rPr>
        <b/>
        <sz val="10"/>
        <rFont val="Arial"/>
        <family val="2"/>
      </rPr>
      <t>Diadora</t>
    </r>
    <r>
      <rPr>
        <sz val="10"/>
        <rFont val="Arial"/>
        <family val="2"/>
      </rPr>
      <t xml:space="preserve"> tallas 37 al 44</t>
    </r>
  </si>
  <si>
    <r>
      <t xml:space="preserve">Zapatillas </t>
    </r>
    <r>
      <rPr>
        <b/>
        <sz val="10"/>
        <rFont val="Arial"/>
        <family val="2"/>
      </rPr>
      <t>Vans</t>
    </r>
    <r>
      <rPr>
        <sz val="10"/>
        <rFont val="Arial"/>
        <family val="2"/>
      </rPr>
      <t xml:space="preserve"> tallas 30 al 36</t>
    </r>
  </si>
  <si>
    <r>
      <t xml:space="preserve">Zapatillas </t>
    </r>
    <r>
      <rPr>
        <b/>
        <sz val="10"/>
        <rFont val="Arial"/>
        <family val="2"/>
      </rPr>
      <t>Vans</t>
    </r>
    <r>
      <rPr>
        <sz val="10"/>
        <rFont val="Arial"/>
        <family val="2"/>
      </rPr>
      <t xml:space="preserve"> tallas 37 al 44</t>
    </r>
  </si>
  <si>
    <t>TOTALES</t>
  </si>
  <si>
    <t>Distribución de Gastos del Presupuesto Familiar</t>
  </si>
  <si>
    <t>(En nuevos soles)</t>
  </si>
  <si>
    <t>Gasto</t>
  </si>
  <si>
    <t>Importe Mensual</t>
  </si>
  <si>
    <t>Alimentación</t>
  </si>
  <si>
    <t>Educación</t>
  </si>
  <si>
    <t>Vivienda</t>
  </si>
  <si>
    <t>Salud</t>
  </si>
  <si>
    <t>Vestido</t>
  </si>
  <si>
    <t>Transporte</t>
  </si>
  <si>
    <t>Servicios</t>
  </si>
  <si>
    <t>Créditos</t>
  </si>
  <si>
    <t>Diversión</t>
  </si>
  <si>
    <t>Otros</t>
  </si>
  <si>
    <t>TOTAL</t>
  </si>
  <si>
    <t>Proyección de Pagos por Consumo de Servicios</t>
  </si>
  <si>
    <t>Caso 1:</t>
  </si>
  <si>
    <t>Incremento de Gastos</t>
  </si>
  <si>
    <t>Tasa de Crecimiento Trimestral</t>
  </si>
  <si>
    <t>Servicio</t>
  </si>
  <si>
    <t>Trim. 1</t>
  </si>
  <si>
    <t>Trim. 2</t>
  </si>
  <si>
    <t>Trim. 3</t>
  </si>
  <si>
    <t>Trim. 4</t>
  </si>
  <si>
    <t>Agua</t>
  </si>
  <si>
    <t>Luz</t>
  </si>
  <si>
    <t>Gas</t>
  </si>
  <si>
    <t>Caso 2:</t>
  </si>
  <si>
    <t>Reducción de Gastos</t>
  </si>
  <si>
    <t>Tasa de Disminución Trimestral</t>
  </si>
  <si>
    <t>Telefonía Fija</t>
  </si>
  <si>
    <t>Telefonía Móvil</t>
  </si>
  <si>
    <t>Cable</t>
  </si>
  <si>
    <t>% de Incremento:</t>
  </si>
  <si>
    <t>Escritorio sencillo</t>
  </si>
  <si>
    <t>Escritorio ejecutivo</t>
  </si>
  <si>
    <t>Silla tipo europea</t>
  </si>
  <si>
    <t>Escritorio Pequeño</t>
  </si>
  <si>
    <t>Silla de piel</t>
  </si>
  <si>
    <t>Escritorio doble</t>
  </si>
  <si>
    <t>Silla para ejecutivos</t>
  </si>
  <si>
    <t>Escritorio Escolar</t>
  </si>
  <si>
    <t>Silla para escritorio</t>
  </si>
  <si>
    <t>Precio 2013</t>
  </si>
  <si>
    <t>Precio 2014</t>
  </si>
  <si>
    <t>Precio 2015</t>
  </si>
  <si>
    <t>Precio 2016</t>
  </si>
  <si>
    <t>Zapatería "Super Sport XXI"</t>
  </si>
  <si>
    <t>Silla típica</t>
  </si>
  <si>
    <t xml:space="preserve"> =B6*C6</t>
  </si>
  <si>
    <t xml:space="preserve"> =D6*$E$3</t>
  </si>
  <si>
    <t xml:space="preserve"> =D6+E6</t>
  </si>
  <si>
    <t xml:space="preserve"> =F6*$B$3</t>
  </si>
  <si>
    <t xml:space="preserve"> =F6/$F$18</t>
  </si>
  <si>
    <t xml:space="preserve"> =B6/$B$16</t>
  </si>
  <si>
    <t xml:space="preserve"> =B8*(1+$D$5)</t>
  </si>
  <si>
    <t xml:space="preserve"> =B18*(1-$D$15)</t>
  </si>
  <si>
    <t xml:space="preserve"> =B5+B5*$B$2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</si>
</sst>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17"/>
      <name val="Arial Rounded MT Bold"/>
      <family val="2"/>
    </font>
    <font>
      <b/>
      <sz val="11"/>
      <color rgb="FF00B050"/>
      <name val="Arial Narrow"/>
      <family val="2"/>
    </font>
    <font>
      <b/>
      <sz val="11"/>
      <color indexed="62"/>
      <name val="Arial Narrow"/>
      <family val="2"/>
    </font>
    <font>
      <b/>
      <sz val="10"/>
      <color rgb="FF00B050"/>
      <name val="Arial"/>
      <family val="2"/>
    </font>
    <font>
      <b/>
      <sz val="10"/>
      <color indexed="10"/>
      <name val="Arial"/>
      <family val="2"/>
    </font>
    <font>
      <b/>
      <sz val="9"/>
      <color indexed="18"/>
      <name val="Century Gothic"/>
      <family val="2"/>
    </font>
    <font>
      <b/>
      <sz val="10"/>
      <color indexed="62"/>
      <name val="Arial"/>
      <family val="2"/>
    </font>
    <font>
      <sz val="10"/>
      <color indexed="62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rgb="FF00B050"/>
      </left>
      <right style="dotted">
        <color rgb="FF00B050"/>
      </right>
      <top style="dotted">
        <color rgb="FF00B050"/>
      </top>
      <bottom style="dotted">
        <color rgb="FF00B050"/>
      </bottom>
      <diagonal/>
    </border>
    <border>
      <left style="dotted">
        <color rgb="FF00B050"/>
      </left>
      <right style="dotted">
        <color rgb="FF00B050"/>
      </right>
      <top style="dotted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double">
        <color rgb="FF00B050"/>
      </bottom>
      <diagonal/>
    </border>
    <border>
      <left style="dotted">
        <color indexed="14"/>
      </left>
      <right style="dotted">
        <color indexed="14"/>
      </right>
      <top style="dotted">
        <color indexed="14"/>
      </top>
      <bottom style="dotted">
        <color indexed="1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4" fillId="0" borderId="0" xfId="2" applyFont="1"/>
    <xf numFmtId="0" fontId="3" fillId="0" borderId="0" xfId="2"/>
    <xf numFmtId="0" fontId="2" fillId="0" borderId="0" xfId="2" applyFont="1"/>
    <xf numFmtId="0" fontId="5" fillId="0" borderId="0" xfId="2" applyFont="1"/>
    <xf numFmtId="0" fontId="6" fillId="0" borderId="0" xfId="2" applyFont="1" applyAlignment="1">
      <alignment horizontal="center"/>
    </xf>
    <xf numFmtId="9" fontId="3" fillId="0" borderId="0" xfId="2" applyNumberFormat="1"/>
    <xf numFmtId="0" fontId="7" fillId="0" borderId="2" xfId="2" applyFont="1" applyBorder="1"/>
    <xf numFmtId="0" fontId="7" fillId="0" borderId="2" xfId="2" applyFont="1" applyBorder="1" applyAlignment="1">
      <alignment horizontal="center" vertical="center"/>
    </xf>
    <xf numFmtId="0" fontId="3" fillId="0" borderId="2" xfId="2" applyBorder="1"/>
    <xf numFmtId="0" fontId="3" fillId="0" borderId="3" xfId="2" applyBorder="1"/>
    <xf numFmtId="0" fontId="2" fillId="0" borderId="4" xfId="2" applyFont="1" applyBorder="1"/>
    <xf numFmtId="0" fontId="8" fillId="0" borderId="0" xfId="2" applyFont="1"/>
    <xf numFmtId="0" fontId="9" fillId="0" borderId="0" xfId="2" applyFont="1"/>
    <xf numFmtId="0" fontId="10" fillId="0" borderId="5" xfId="2" applyFont="1" applyBorder="1"/>
    <xf numFmtId="17" fontId="10" fillId="0" borderId="5" xfId="2" applyNumberFormat="1" applyFont="1" applyBorder="1" applyAlignment="1">
      <alignment horizontal="center"/>
    </xf>
    <xf numFmtId="0" fontId="3" fillId="0" borderId="5" xfId="2" applyBorder="1"/>
    <xf numFmtId="0" fontId="2" fillId="0" borderId="5" xfId="2" applyFont="1" applyBorder="1" applyAlignment="1">
      <alignment horizontal="right"/>
    </xf>
    <xf numFmtId="0" fontId="2" fillId="0" borderId="5" xfId="2" applyFont="1" applyBorder="1"/>
    <xf numFmtId="0" fontId="11" fillId="0" borderId="0" xfId="2" applyFont="1"/>
    <xf numFmtId="17" fontId="11" fillId="0" borderId="5" xfId="2" applyNumberFormat="1" applyFont="1" applyBorder="1" applyAlignment="1">
      <alignment horizontal="left"/>
    </xf>
    <xf numFmtId="17" fontId="11" fillId="0" borderId="5" xfId="2" applyNumberFormat="1" applyFont="1" applyBorder="1" applyAlignment="1">
      <alignment horizontal="center"/>
    </xf>
    <xf numFmtId="0" fontId="12" fillId="0" borderId="0" xfId="1" applyFont="1"/>
    <xf numFmtId="164" fontId="13" fillId="2" borderId="1" xfId="3" applyNumberFormat="1" applyFont="1" applyFill="1" applyBorder="1"/>
    <xf numFmtId="2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2" fillId="0" borderId="0" xfId="1" applyFont="1"/>
    <xf numFmtId="0" fontId="15" fillId="0" borderId="0" xfId="2" applyFont="1" applyAlignment="1">
      <alignment horizontal="center" vertical="center"/>
    </xf>
    <xf numFmtId="9" fontId="3" fillId="0" borderId="2" xfId="4" applyFont="1" applyBorder="1"/>
    <xf numFmtId="9" fontId="3" fillId="0" borderId="3" xfId="4" applyFont="1" applyBorder="1"/>
    <xf numFmtId="9" fontId="2" fillId="0" borderId="4" xfId="4" applyFont="1" applyBorder="1"/>
    <xf numFmtId="0" fontId="15" fillId="0" borderId="0" xfId="2" applyFont="1"/>
    <xf numFmtId="9" fontId="3" fillId="0" borderId="5" xfId="4" applyFont="1" applyBorder="1"/>
    <xf numFmtId="9" fontId="2" fillId="0" borderId="5" xfId="4" applyFont="1" applyBorder="1"/>
    <xf numFmtId="0" fontId="15" fillId="0" borderId="0" xfId="1" applyFont="1"/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Porcentaje" xfId="4" builtinId="5"/>
    <cellStyle name="Porcentu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zoomScale="140" zoomScaleNormal="140" workbookViewId="0">
      <selection activeCell="I6" sqref="I6"/>
    </sheetView>
  </sheetViews>
  <sheetFormatPr baseColWidth="10" defaultRowHeight="12.75" x14ac:dyDescent="0.2"/>
  <cols>
    <col min="1" max="1" width="29" style="4" customWidth="1"/>
    <col min="2" max="8" width="11.42578125" style="4" customWidth="1"/>
    <col min="9" max="16384" width="11.42578125" style="4"/>
  </cols>
  <sheetData>
    <row r="1" spans="1:8" ht="20.25" customHeight="1" x14ac:dyDescent="0.2">
      <c r="A1" s="3" t="s">
        <v>69</v>
      </c>
    </row>
    <row r="2" spans="1:8" ht="12" customHeight="1" x14ac:dyDescent="0.2">
      <c r="A2" s="5"/>
    </row>
    <row r="3" spans="1:8" ht="13.5" customHeight="1" x14ac:dyDescent="0.3">
      <c r="A3" s="6" t="s">
        <v>0</v>
      </c>
      <c r="B3" s="4">
        <v>2.82</v>
      </c>
      <c r="D3" s="7" t="s">
        <v>1</v>
      </c>
      <c r="E3" s="8">
        <v>0.19</v>
      </c>
    </row>
    <row r="4" spans="1:8" ht="32.25" customHeight="1" x14ac:dyDescent="0.2">
      <c r="D4" s="29" t="s">
        <v>71</v>
      </c>
      <c r="E4" s="29" t="s">
        <v>72</v>
      </c>
      <c r="F4" s="29" t="s">
        <v>73</v>
      </c>
      <c r="G4" s="29" t="s">
        <v>74</v>
      </c>
      <c r="H4" s="29" t="s">
        <v>75</v>
      </c>
    </row>
    <row r="5" spans="1:8" x14ac:dyDescent="0.2">
      <c r="A5" s="9" t="s">
        <v>2</v>
      </c>
      <c r="B5" s="10" t="s">
        <v>3</v>
      </c>
      <c r="C5" s="10" t="s">
        <v>4</v>
      </c>
      <c r="D5" s="10" t="s">
        <v>5</v>
      </c>
      <c r="E5" s="10" t="s">
        <v>1</v>
      </c>
      <c r="F5" s="10" t="s">
        <v>6</v>
      </c>
      <c r="G5" s="10" t="s">
        <v>7</v>
      </c>
      <c r="H5" s="10" t="s">
        <v>8</v>
      </c>
    </row>
    <row r="6" spans="1:8" x14ac:dyDescent="0.2">
      <c r="A6" s="11" t="s">
        <v>9</v>
      </c>
      <c r="B6" s="11">
        <v>110</v>
      </c>
      <c r="C6" s="11">
        <v>44</v>
      </c>
      <c r="D6" s="11">
        <f>B6*C6</f>
        <v>4840</v>
      </c>
      <c r="E6" s="11">
        <f>D6*$E$3</f>
        <v>919.6</v>
      </c>
      <c r="F6" s="11">
        <f>D6+E6</f>
        <v>5759.6</v>
      </c>
      <c r="G6" s="11">
        <f>F6*$B$3</f>
        <v>16242.072</v>
      </c>
      <c r="H6" s="30">
        <f>F6/$F$18</f>
        <v>0.12159887445669923</v>
      </c>
    </row>
    <row r="7" spans="1:8" x14ac:dyDescent="0.2">
      <c r="A7" s="11" t="s">
        <v>10</v>
      </c>
      <c r="B7" s="11">
        <v>125</v>
      </c>
      <c r="C7" s="11">
        <v>60</v>
      </c>
      <c r="D7" s="11">
        <f t="shared" ref="D7:D17" si="0">B7*C7</f>
        <v>7500</v>
      </c>
      <c r="E7" s="11">
        <f t="shared" ref="E7:E17" si="1">D7*$E$3</f>
        <v>1425</v>
      </c>
      <c r="F7" s="11">
        <f t="shared" ref="F7:F17" si="2">D7+E7</f>
        <v>8925</v>
      </c>
      <c r="G7" s="11">
        <f t="shared" ref="G7:G18" si="3">F7*$B$3</f>
        <v>25168.5</v>
      </c>
      <c r="H7" s="30">
        <f t="shared" ref="H7:H18" si="4">F7/$F$18</f>
        <v>0.18842800793910003</v>
      </c>
    </row>
    <row r="8" spans="1:8" x14ac:dyDescent="0.2">
      <c r="A8" s="11" t="s">
        <v>11</v>
      </c>
      <c r="B8" s="11">
        <v>95</v>
      </c>
      <c r="C8" s="11">
        <v>48</v>
      </c>
      <c r="D8" s="11">
        <f t="shared" si="0"/>
        <v>4560</v>
      </c>
      <c r="E8" s="11">
        <f t="shared" si="1"/>
        <v>866.4</v>
      </c>
      <c r="F8" s="11">
        <f t="shared" si="2"/>
        <v>5426.4</v>
      </c>
      <c r="G8" s="11">
        <f t="shared" si="3"/>
        <v>15302.447999999999</v>
      </c>
      <c r="H8" s="30">
        <f t="shared" si="4"/>
        <v>0.11456422882697281</v>
      </c>
    </row>
    <row r="9" spans="1:8" x14ac:dyDescent="0.2">
      <c r="A9" s="11" t="s">
        <v>12</v>
      </c>
      <c r="B9" s="11">
        <v>115</v>
      </c>
      <c r="C9" s="11">
        <v>54</v>
      </c>
      <c r="D9" s="11">
        <f t="shared" si="0"/>
        <v>6210</v>
      </c>
      <c r="E9" s="11">
        <f t="shared" si="1"/>
        <v>1179.9000000000001</v>
      </c>
      <c r="F9" s="11">
        <f t="shared" si="2"/>
        <v>7389.9</v>
      </c>
      <c r="G9" s="11">
        <f t="shared" si="3"/>
        <v>20839.517999999996</v>
      </c>
      <c r="H9" s="30">
        <f t="shared" si="4"/>
        <v>0.15601839057357483</v>
      </c>
    </row>
    <row r="10" spans="1:8" x14ac:dyDescent="0.2">
      <c r="A10" s="11" t="s">
        <v>13</v>
      </c>
      <c r="B10" s="11">
        <v>78</v>
      </c>
      <c r="C10" s="11">
        <v>46</v>
      </c>
      <c r="D10" s="11">
        <f t="shared" si="0"/>
        <v>3588</v>
      </c>
      <c r="E10" s="11">
        <f t="shared" si="1"/>
        <v>681.72</v>
      </c>
      <c r="F10" s="11">
        <f t="shared" si="2"/>
        <v>4269.72</v>
      </c>
      <c r="G10" s="11">
        <f t="shared" si="3"/>
        <v>12040.6104</v>
      </c>
      <c r="H10" s="30">
        <f t="shared" si="4"/>
        <v>9.014395899806546E-2</v>
      </c>
    </row>
    <row r="11" spans="1:8" x14ac:dyDescent="0.2">
      <c r="A11" s="11" t="s">
        <v>14</v>
      </c>
      <c r="B11" s="11">
        <v>85</v>
      </c>
      <c r="C11" s="11">
        <v>50</v>
      </c>
      <c r="D11" s="11">
        <f t="shared" si="0"/>
        <v>4250</v>
      </c>
      <c r="E11" s="11">
        <f t="shared" si="1"/>
        <v>807.5</v>
      </c>
      <c r="F11" s="11">
        <f t="shared" si="2"/>
        <v>5057.5</v>
      </c>
      <c r="G11" s="11">
        <f t="shared" si="3"/>
        <v>14262.15</v>
      </c>
      <c r="H11" s="30">
        <f t="shared" si="4"/>
        <v>0.10677587116549002</v>
      </c>
    </row>
    <row r="12" spans="1:8" x14ac:dyDescent="0.2">
      <c r="A12" s="11" t="s">
        <v>15</v>
      </c>
      <c r="B12" s="11">
        <v>69</v>
      </c>
      <c r="C12" s="11">
        <v>25</v>
      </c>
      <c r="D12" s="11">
        <f t="shared" si="0"/>
        <v>1725</v>
      </c>
      <c r="E12" s="11">
        <f t="shared" si="1"/>
        <v>327.75</v>
      </c>
      <c r="F12" s="11">
        <f t="shared" si="2"/>
        <v>2052.75</v>
      </c>
      <c r="G12" s="11">
        <f t="shared" si="3"/>
        <v>5788.7550000000001</v>
      </c>
      <c r="H12" s="30">
        <f t="shared" si="4"/>
        <v>4.3338441825993008E-2</v>
      </c>
    </row>
    <row r="13" spans="1:8" x14ac:dyDescent="0.2">
      <c r="A13" s="11" t="s">
        <v>16</v>
      </c>
      <c r="B13" s="11">
        <v>74</v>
      </c>
      <c r="C13" s="11">
        <v>33</v>
      </c>
      <c r="D13" s="11">
        <f t="shared" si="0"/>
        <v>2442</v>
      </c>
      <c r="E13" s="11">
        <f t="shared" si="1"/>
        <v>463.98</v>
      </c>
      <c r="F13" s="11">
        <f t="shared" si="2"/>
        <v>2905.98</v>
      </c>
      <c r="G13" s="11">
        <f t="shared" si="3"/>
        <v>8194.8635999999988</v>
      </c>
      <c r="H13" s="30">
        <f t="shared" si="4"/>
        <v>6.1352159384970975E-2</v>
      </c>
    </row>
    <row r="14" spans="1:8" x14ac:dyDescent="0.2">
      <c r="A14" s="11" t="s">
        <v>17</v>
      </c>
      <c r="B14" s="11">
        <v>56</v>
      </c>
      <c r="C14" s="11">
        <v>22</v>
      </c>
      <c r="D14" s="11">
        <f t="shared" si="0"/>
        <v>1232</v>
      </c>
      <c r="E14" s="11">
        <f t="shared" si="1"/>
        <v>234.08</v>
      </c>
      <c r="F14" s="11">
        <f t="shared" si="2"/>
        <v>1466.08</v>
      </c>
      <c r="G14" s="11">
        <f t="shared" si="3"/>
        <v>4134.3455999999996</v>
      </c>
      <c r="H14" s="30">
        <f t="shared" si="4"/>
        <v>3.0952440770796164E-2</v>
      </c>
    </row>
    <row r="15" spans="1:8" x14ac:dyDescent="0.2">
      <c r="A15" s="11" t="s">
        <v>18</v>
      </c>
      <c r="B15" s="11">
        <v>66</v>
      </c>
      <c r="C15" s="11">
        <v>26</v>
      </c>
      <c r="D15" s="11">
        <f t="shared" si="0"/>
        <v>1716</v>
      </c>
      <c r="E15" s="11">
        <f t="shared" si="1"/>
        <v>326.04000000000002</v>
      </c>
      <c r="F15" s="11">
        <f t="shared" si="2"/>
        <v>2042.04</v>
      </c>
      <c r="G15" s="11">
        <f t="shared" si="3"/>
        <v>5758.5527999999995</v>
      </c>
      <c r="H15" s="30">
        <f t="shared" si="4"/>
        <v>4.3112328216466086E-2</v>
      </c>
    </row>
    <row r="16" spans="1:8" x14ac:dyDescent="0.2">
      <c r="A16" s="11" t="s">
        <v>19</v>
      </c>
      <c r="B16" s="11">
        <v>40</v>
      </c>
      <c r="C16" s="11">
        <v>16</v>
      </c>
      <c r="D16" s="11">
        <f t="shared" si="0"/>
        <v>640</v>
      </c>
      <c r="E16" s="11">
        <f t="shared" si="1"/>
        <v>121.6</v>
      </c>
      <c r="F16" s="11">
        <f t="shared" si="2"/>
        <v>761.6</v>
      </c>
      <c r="G16" s="11">
        <f t="shared" si="3"/>
        <v>2147.712</v>
      </c>
      <c r="H16" s="30">
        <f t="shared" si="4"/>
        <v>1.6079190010803202E-2</v>
      </c>
    </row>
    <row r="17" spans="1:8" ht="13.5" thickBot="1" x14ac:dyDescent="0.25">
      <c r="A17" s="11" t="s">
        <v>20</v>
      </c>
      <c r="B17" s="12">
        <v>55</v>
      </c>
      <c r="C17" s="12">
        <v>20</v>
      </c>
      <c r="D17" s="12">
        <f t="shared" si="0"/>
        <v>1100</v>
      </c>
      <c r="E17" s="12">
        <f t="shared" si="1"/>
        <v>209</v>
      </c>
      <c r="F17" s="12">
        <f t="shared" si="2"/>
        <v>1309</v>
      </c>
      <c r="G17" s="12">
        <f t="shared" si="3"/>
        <v>3691.3799999999997</v>
      </c>
      <c r="H17" s="31">
        <f t="shared" si="4"/>
        <v>2.7636107831068006E-2</v>
      </c>
    </row>
    <row r="18" spans="1:8" ht="13.5" thickBot="1" x14ac:dyDescent="0.25">
      <c r="B18" s="13" t="s">
        <v>21</v>
      </c>
      <c r="C18" s="13"/>
      <c r="D18" s="13"/>
      <c r="E18" s="13"/>
      <c r="F18" s="13">
        <f>SUM(F6:F17)</f>
        <v>47365.570000000007</v>
      </c>
      <c r="G18" s="13">
        <f t="shared" si="3"/>
        <v>133570.90740000003</v>
      </c>
      <c r="H18" s="32">
        <f t="shared" si="4"/>
        <v>1</v>
      </c>
    </row>
    <row r="19" spans="1:8" ht="13.5" thickTop="1" x14ac:dyDescent="0.2"/>
  </sheetData>
  <pageMargins left="0.75" right="0.75" top="1" bottom="1" header="0" footer="0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showGridLines="0" zoomScale="140" zoomScaleNormal="140" workbookViewId="0">
      <selection activeCell="E12" sqref="E12"/>
    </sheetView>
  </sheetViews>
  <sheetFormatPr baseColWidth="10" defaultRowHeight="12.75" x14ac:dyDescent="0.2"/>
  <cols>
    <col min="1" max="1" width="12.85546875" style="4" customWidth="1"/>
    <col min="2" max="2" width="16.28515625" style="4" customWidth="1"/>
    <col min="3" max="3" width="14.7109375" style="4" customWidth="1"/>
    <col min="4" max="16384" width="11.42578125" style="4"/>
  </cols>
  <sheetData>
    <row r="1" spans="1:4" x14ac:dyDescent="0.2">
      <c r="A1" s="14" t="s">
        <v>22</v>
      </c>
    </row>
    <row r="2" spans="1:4" ht="7.5" customHeight="1" x14ac:dyDescent="0.2"/>
    <row r="3" spans="1:4" ht="13.5" x14ac:dyDescent="0.25">
      <c r="A3" s="15" t="s">
        <v>23</v>
      </c>
      <c r="B3" s="15"/>
    </row>
    <row r="4" spans="1:4" ht="8.1" customHeight="1" x14ac:dyDescent="0.2">
      <c r="A4" s="5"/>
    </row>
    <row r="5" spans="1:4" x14ac:dyDescent="0.2">
      <c r="A5" s="16" t="s">
        <v>24</v>
      </c>
      <c r="B5" s="17" t="s">
        <v>25</v>
      </c>
      <c r="C5" s="17" t="s">
        <v>8</v>
      </c>
    </row>
    <row r="6" spans="1:4" x14ac:dyDescent="0.2">
      <c r="A6" s="18" t="s">
        <v>26</v>
      </c>
      <c r="B6" s="18">
        <v>900</v>
      </c>
      <c r="C6" s="34">
        <f>B6/$B$16</f>
        <v>0.25</v>
      </c>
      <c r="D6" s="33" t="s">
        <v>76</v>
      </c>
    </row>
    <row r="7" spans="1:4" x14ac:dyDescent="0.2">
      <c r="A7" s="18" t="s">
        <v>27</v>
      </c>
      <c r="B7" s="18">
        <v>600</v>
      </c>
      <c r="C7" s="34">
        <f t="shared" ref="C7:C16" si="0">B7/$B$16</f>
        <v>0.16666666666666666</v>
      </c>
    </row>
    <row r="8" spans="1:4" x14ac:dyDescent="0.2">
      <c r="A8" s="18" t="s">
        <v>28</v>
      </c>
      <c r="B8" s="18">
        <v>250</v>
      </c>
      <c r="C8" s="34">
        <f t="shared" si="0"/>
        <v>6.9444444444444448E-2</v>
      </c>
    </row>
    <row r="9" spans="1:4" x14ac:dyDescent="0.2">
      <c r="A9" s="18" t="s">
        <v>29</v>
      </c>
      <c r="B9" s="18">
        <v>150</v>
      </c>
      <c r="C9" s="34">
        <f t="shared" si="0"/>
        <v>4.1666666666666664E-2</v>
      </c>
    </row>
    <row r="10" spans="1:4" x14ac:dyDescent="0.2">
      <c r="A10" s="18" t="s">
        <v>30</v>
      </c>
      <c r="B10" s="18">
        <v>200</v>
      </c>
      <c r="C10" s="34">
        <f t="shared" si="0"/>
        <v>5.5555555555555552E-2</v>
      </c>
    </row>
    <row r="11" spans="1:4" x14ac:dyDescent="0.2">
      <c r="A11" s="18" t="s">
        <v>31</v>
      </c>
      <c r="B11" s="18">
        <v>120</v>
      </c>
      <c r="C11" s="34">
        <f t="shared" si="0"/>
        <v>3.3333333333333333E-2</v>
      </c>
    </row>
    <row r="12" spans="1:4" x14ac:dyDescent="0.2">
      <c r="A12" s="18" t="s">
        <v>32</v>
      </c>
      <c r="B12" s="18">
        <v>800</v>
      </c>
      <c r="C12" s="34">
        <f t="shared" si="0"/>
        <v>0.22222222222222221</v>
      </c>
    </row>
    <row r="13" spans="1:4" x14ac:dyDescent="0.2">
      <c r="A13" s="18" t="s">
        <v>33</v>
      </c>
      <c r="B13" s="18">
        <v>250</v>
      </c>
      <c r="C13" s="34">
        <f t="shared" si="0"/>
        <v>6.9444444444444448E-2</v>
      </c>
    </row>
    <row r="14" spans="1:4" x14ac:dyDescent="0.2">
      <c r="A14" s="18" t="s">
        <v>34</v>
      </c>
      <c r="B14" s="18">
        <v>150</v>
      </c>
      <c r="C14" s="34">
        <f t="shared" si="0"/>
        <v>4.1666666666666664E-2</v>
      </c>
    </row>
    <row r="15" spans="1:4" x14ac:dyDescent="0.2">
      <c r="A15" s="18" t="s">
        <v>35</v>
      </c>
      <c r="B15" s="18">
        <v>180</v>
      </c>
      <c r="C15" s="34">
        <f t="shared" si="0"/>
        <v>0.05</v>
      </c>
    </row>
    <row r="16" spans="1:4" x14ac:dyDescent="0.2">
      <c r="A16" s="19" t="s">
        <v>36</v>
      </c>
      <c r="B16" s="20">
        <f>SUM(B6:B15)</f>
        <v>3600</v>
      </c>
      <c r="C16" s="35">
        <f t="shared" si="0"/>
        <v>1</v>
      </c>
    </row>
  </sheetData>
  <pageMargins left="0.75" right="0.75" top="1" bottom="1" header="0" footer="0"/>
  <pageSetup paperSize="9" orientation="portrait" horizontalDpi="360" verticalDpi="36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showGridLines="0" zoomScale="140" zoomScaleNormal="140" workbookViewId="0">
      <selection activeCell="E23" sqref="E23"/>
    </sheetView>
  </sheetViews>
  <sheetFormatPr baseColWidth="10" defaultRowHeight="12.75" x14ac:dyDescent="0.2"/>
  <cols>
    <col min="1" max="1" width="12.85546875" style="4" customWidth="1"/>
    <col min="2" max="16384" width="11.42578125" style="4"/>
  </cols>
  <sheetData>
    <row r="1" spans="1:5" x14ac:dyDescent="0.2">
      <c r="A1" s="14" t="s">
        <v>37</v>
      </c>
    </row>
    <row r="2" spans="1:5" ht="7.5" customHeight="1" x14ac:dyDescent="0.2"/>
    <row r="3" spans="1:5" ht="13.5" x14ac:dyDescent="0.25">
      <c r="A3" s="15" t="s">
        <v>38</v>
      </c>
      <c r="B3" s="15" t="s">
        <v>39</v>
      </c>
    </row>
    <row r="4" spans="1:5" ht="8.1" customHeight="1" x14ac:dyDescent="0.2">
      <c r="A4" s="5"/>
    </row>
    <row r="5" spans="1:5" x14ac:dyDescent="0.2">
      <c r="A5" s="21" t="s">
        <v>40</v>
      </c>
      <c r="D5" s="8">
        <v>0.1</v>
      </c>
    </row>
    <row r="6" spans="1:5" ht="8.1" customHeight="1" x14ac:dyDescent="0.2">
      <c r="D6" s="8"/>
    </row>
    <row r="7" spans="1:5" x14ac:dyDescent="0.2">
      <c r="A7" s="22" t="s">
        <v>41</v>
      </c>
      <c r="B7" s="23" t="s">
        <v>42</v>
      </c>
      <c r="C7" s="23" t="s">
        <v>43</v>
      </c>
      <c r="D7" s="23" t="s">
        <v>44</v>
      </c>
      <c r="E7" s="23" t="s">
        <v>45</v>
      </c>
    </row>
    <row r="8" spans="1:5" x14ac:dyDescent="0.2">
      <c r="A8" s="18" t="s">
        <v>46</v>
      </c>
      <c r="B8" s="18">
        <v>270</v>
      </c>
      <c r="C8" s="18">
        <f>B8*(1+$D$5)</f>
        <v>297</v>
      </c>
      <c r="D8" s="18">
        <f t="shared" ref="D8:E8" si="0">C8*(1+$D$5)</f>
        <v>326.70000000000005</v>
      </c>
      <c r="E8" s="18">
        <f t="shared" si="0"/>
        <v>359.37000000000006</v>
      </c>
    </row>
    <row r="9" spans="1:5" x14ac:dyDescent="0.2">
      <c r="A9" s="18" t="s">
        <v>47</v>
      </c>
      <c r="B9" s="18">
        <v>330</v>
      </c>
      <c r="C9" s="18">
        <f t="shared" ref="C9:E9" si="1">B9*(1+$D$5)</f>
        <v>363.00000000000006</v>
      </c>
      <c r="D9" s="18">
        <f t="shared" si="1"/>
        <v>399.30000000000007</v>
      </c>
      <c r="E9" s="18">
        <f t="shared" si="1"/>
        <v>439.23000000000013</v>
      </c>
    </row>
    <row r="10" spans="1:5" x14ac:dyDescent="0.2">
      <c r="A10" s="18" t="s">
        <v>48</v>
      </c>
      <c r="B10" s="18">
        <v>105</v>
      </c>
      <c r="C10" s="18">
        <f t="shared" ref="C10:E10" si="2">B10*(1+$D$5)</f>
        <v>115.50000000000001</v>
      </c>
      <c r="D10" s="18">
        <f t="shared" si="2"/>
        <v>127.05000000000003</v>
      </c>
      <c r="E10" s="18">
        <f t="shared" si="2"/>
        <v>139.75500000000005</v>
      </c>
    </row>
    <row r="11" spans="1:5" x14ac:dyDescent="0.2">
      <c r="C11" s="33" t="s">
        <v>77</v>
      </c>
    </row>
    <row r="13" spans="1:5" ht="13.5" x14ac:dyDescent="0.25">
      <c r="A13" s="15" t="s">
        <v>49</v>
      </c>
      <c r="B13" s="15" t="s">
        <v>50</v>
      </c>
    </row>
    <row r="14" spans="1:5" ht="8.1" customHeight="1" x14ac:dyDescent="0.2">
      <c r="A14" s="5"/>
    </row>
    <row r="15" spans="1:5" x14ac:dyDescent="0.2">
      <c r="A15" s="21" t="s">
        <v>51</v>
      </c>
      <c r="D15" s="8">
        <v>0.05</v>
      </c>
    </row>
    <row r="16" spans="1:5" ht="8.1" customHeight="1" x14ac:dyDescent="0.2">
      <c r="D16" s="8"/>
    </row>
    <row r="17" spans="1:5" x14ac:dyDescent="0.2">
      <c r="A17" s="22" t="s">
        <v>41</v>
      </c>
      <c r="B17" s="23" t="s">
        <v>42</v>
      </c>
      <c r="C17" s="23" t="s">
        <v>43</v>
      </c>
      <c r="D17" s="23" t="s">
        <v>44</v>
      </c>
      <c r="E17" s="23" t="s">
        <v>45</v>
      </c>
    </row>
    <row r="18" spans="1:5" x14ac:dyDescent="0.2">
      <c r="A18" s="18" t="s">
        <v>52</v>
      </c>
      <c r="B18" s="18">
        <v>240</v>
      </c>
      <c r="C18" s="18">
        <f>B18*(1-$D$15)</f>
        <v>228</v>
      </c>
      <c r="D18" s="18">
        <f t="shared" ref="D18:E18" si="3">C18*(1-$D$15)</f>
        <v>216.6</v>
      </c>
      <c r="E18" s="18">
        <f t="shared" si="3"/>
        <v>205.76999999999998</v>
      </c>
    </row>
    <row r="19" spans="1:5" x14ac:dyDescent="0.2">
      <c r="A19" s="18" t="s">
        <v>53</v>
      </c>
      <c r="B19" s="18">
        <v>210</v>
      </c>
      <c r="C19" s="18">
        <f t="shared" ref="C19:E19" si="4">B19*(1-$D$15)</f>
        <v>199.5</v>
      </c>
      <c r="D19" s="18">
        <f t="shared" si="4"/>
        <v>189.52499999999998</v>
      </c>
      <c r="E19" s="18">
        <f t="shared" si="4"/>
        <v>180.04874999999998</v>
      </c>
    </row>
    <row r="20" spans="1:5" x14ac:dyDescent="0.2">
      <c r="A20" s="18" t="s">
        <v>54</v>
      </c>
      <c r="B20" s="18">
        <v>390</v>
      </c>
      <c r="C20" s="18">
        <f t="shared" ref="C20:E20" si="5">B20*(1-$D$15)</f>
        <v>370.5</v>
      </c>
      <c r="D20" s="18">
        <f t="shared" si="5"/>
        <v>351.97499999999997</v>
      </c>
      <c r="E20" s="18">
        <f t="shared" si="5"/>
        <v>334.37624999999997</v>
      </c>
    </row>
    <row r="21" spans="1:5" x14ac:dyDescent="0.2">
      <c r="C21" s="33" t="s">
        <v>78</v>
      </c>
    </row>
  </sheetData>
  <pageMargins left="0.75" right="0.75" top="1" bottom="1" header="0" footer="0"/>
  <pageSetup paperSize="9" orientation="portrait" horizontalDpi="360" verticalDpi="36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tabSelected="1" zoomScale="140" zoomScaleNormal="140" workbookViewId="0">
      <selection activeCell="F4" sqref="F4"/>
    </sheetView>
  </sheetViews>
  <sheetFormatPr baseColWidth="10" defaultRowHeight="12.75" x14ac:dyDescent="0.2"/>
  <cols>
    <col min="1" max="1" width="17.7109375" style="2" bestFit="1" customWidth="1"/>
    <col min="2" max="2" width="14.42578125" style="2" customWidth="1"/>
    <col min="3" max="3" width="11.42578125" style="2"/>
    <col min="4" max="4" width="12.28515625" style="2" customWidth="1"/>
    <col min="5" max="256" width="11.42578125" style="2"/>
    <col min="257" max="257" width="17.7109375" style="2" bestFit="1" customWidth="1"/>
    <col min="258" max="258" width="14.42578125" style="2" customWidth="1"/>
    <col min="259" max="259" width="11.42578125" style="2"/>
    <col min="260" max="260" width="12.28515625" style="2" customWidth="1"/>
    <col min="261" max="512" width="11.42578125" style="2"/>
    <col min="513" max="513" width="17.7109375" style="2" bestFit="1" customWidth="1"/>
    <col min="514" max="514" width="14.42578125" style="2" customWidth="1"/>
    <col min="515" max="515" width="11.42578125" style="2"/>
    <col min="516" max="516" width="12.28515625" style="2" customWidth="1"/>
    <col min="517" max="768" width="11.42578125" style="2"/>
    <col min="769" max="769" width="17.7109375" style="2" bestFit="1" customWidth="1"/>
    <col min="770" max="770" width="14.42578125" style="2" customWidth="1"/>
    <col min="771" max="771" width="11.42578125" style="2"/>
    <col min="772" max="772" width="12.28515625" style="2" customWidth="1"/>
    <col min="773" max="1024" width="11.42578125" style="2"/>
    <col min="1025" max="1025" width="17.7109375" style="2" bestFit="1" customWidth="1"/>
    <col min="1026" max="1026" width="14.42578125" style="2" customWidth="1"/>
    <col min="1027" max="1027" width="11.42578125" style="2"/>
    <col min="1028" max="1028" width="12.28515625" style="2" customWidth="1"/>
    <col min="1029" max="1280" width="11.42578125" style="2"/>
    <col min="1281" max="1281" width="17.7109375" style="2" bestFit="1" customWidth="1"/>
    <col min="1282" max="1282" width="14.42578125" style="2" customWidth="1"/>
    <col min="1283" max="1283" width="11.42578125" style="2"/>
    <col min="1284" max="1284" width="12.28515625" style="2" customWidth="1"/>
    <col min="1285" max="1536" width="11.42578125" style="2"/>
    <col min="1537" max="1537" width="17.7109375" style="2" bestFit="1" customWidth="1"/>
    <col min="1538" max="1538" width="14.42578125" style="2" customWidth="1"/>
    <col min="1539" max="1539" width="11.42578125" style="2"/>
    <col min="1540" max="1540" width="12.28515625" style="2" customWidth="1"/>
    <col min="1541" max="1792" width="11.42578125" style="2"/>
    <col min="1793" max="1793" width="17.7109375" style="2" bestFit="1" customWidth="1"/>
    <col min="1794" max="1794" width="14.42578125" style="2" customWidth="1"/>
    <col min="1795" max="1795" width="11.42578125" style="2"/>
    <col min="1796" max="1796" width="12.28515625" style="2" customWidth="1"/>
    <col min="1797" max="2048" width="11.42578125" style="2"/>
    <col min="2049" max="2049" width="17.7109375" style="2" bestFit="1" customWidth="1"/>
    <col min="2050" max="2050" width="14.42578125" style="2" customWidth="1"/>
    <col min="2051" max="2051" width="11.42578125" style="2"/>
    <col min="2052" max="2052" width="12.28515625" style="2" customWidth="1"/>
    <col min="2053" max="2304" width="11.42578125" style="2"/>
    <col min="2305" max="2305" width="17.7109375" style="2" bestFit="1" customWidth="1"/>
    <col min="2306" max="2306" width="14.42578125" style="2" customWidth="1"/>
    <col min="2307" max="2307" width="11.42578125" style="2"/>
    <col min="2308" max="2308" width="12.28515625" style="2" customWidth="1"/>
    <col min="2309" max="2560" width="11.42578125" style="2"/>
    <col min="2561" max="2561" width="17.7109375" style="2" bestFit="1" customWidth="1"/>
    <col min="2562" max="2562" width="14.42578125" style="2" customWidth="1"/>
    <col min="2563" max="2563" width="11.42578125" style="2"/>
    <col min="2564" max="2564" width="12.28515625" style="2" customWidth="1"/>
    <col min="2565" max="2816" width="11.42578125" style="2"/>
    <col min="2817" max="2817" width="17.7109375" style="2" bestFit="1" customWidth="1"/>
    <col min="2818" max="2818" width="14.42578125" style="2" customWidth="1"/>
    <col min="2819" max="2819" width="11.42578125" style="2"/>
    <col min="2820" max="2820" width="12.28515625" style="2" customWidth="1"/>
    <col min="2821" max="3072" width="11.42578125" style="2"/>
    <col min="3073" max="3073" width="17.7109375" style="2" bestFit="1" customWidth="1"/>
    <col min="3074" max="3074" width="14.42578125" style="2" customWidth="1"/>
    <col min="3075" max="3075" width="11.42578125" style="2"/>
    <col min="3076" max="3076" width="12.28515625" style="2" customWidth="1"/>
    <col min="3077" max="3328" width="11.42578125" style="2"/>
    <col min="3329" max="3329" width="17.7109375" style="2" bestFit="1" customWidth="1"/>
    <col min="3330" max="3330" width="14.42578125" style="2" customWidth="1"/>
    <col min="3331" max="3331" width="11.42578125" style="2"/>
    <col min="3332" max="3332" width="12.28515625" style="2" customWidth="1"/>
    <col min="3333" max="3584" width="11.42578125" style="2"/>
    <col min="3585" max="3585" width="17.7109375" style="2" bestFit="1" customWidth="1"/>
    <col min="3586" max="3586" width="14.42578125" style="2" customWidth="1"/>
    <col min="3587" max="3587" width="11.42578125" style="2"/>
    <col min="3588" max="3588" width="12.28515625" style="2" customWidth="1"/>
    <col min="3589" max="3840" width="11.42578125" style="2"/>
    <col min="3841" max="3841" width="17.7109375" style="2" bestFit="1" customWidth="1"/>
    <col min="3842" max="3842" width="14.42578125" style="2" customWidth="1"/>
    <col min="3843" max="3843" width="11.42578125" style="2"/>
    <col min="3844" max="3844" width="12.28515625" style="2" customWidth="1"/>
    <col min="3845" max="4096" width="11.42578125" style="2"/>
    <col min="4097" max="4097" width="17.7109375" style="2" bestFit="1" customWidth="1"/>
    <col min="4098" max="4098" width="14.42578125" style="2" customWidth="1"/>
    <col min="4099" max="4099" width="11.42578125" style="2"/>
    <col min="4100" max="4100" width="12.28515625" style="2" customWidth="1"/>
    <col min="4101" max="4352" width="11.42578125" style="2"/>
    <col min="4353" max="4353" width="17.7109375" style="2" bestFit="1" customWidth="1"/>
    <col min="4354" max="4354" width="14.42578125" style="2" customWidth="1"/>
    <col min="4355" max="4355" width="11.42578125" style="2"/>
    <col min="4356" max="4356" width="12.28515625" style="2" customWidth="1"/>
    <col min="4357" max="4608" width="11.42578125" style="2"/>
    <col min="4609" max="4609" width="17.7109375" style="2" bestFit="1" customWidth="1"/>
    <col min="4610" max="4610" width="14.42578125" style="2" customWidth="1"/>
    <col min="4611" max="4611" width="11.42578125" style="2"/>
    <col min="4612" max="4612" width="12.28515625" style="2" customWidth="1"/>
    <col min="4613" max="4864" width="11.42578125" style="2"/>
    <col min="4865" max="4865" width="17.7109375" style="2" bestFit="1" customWidth="1"/>
    <col min="4866" max="4866" width="14.42578125" style="2" customWidth="1"/>
    <col min="4867" max="4867" width="11.42578125" style="2"/>
    <col min="4868" max="4868" width="12.28515625" style="2" customWidth="1"/>
    <col min="4869" max="5120" width="11.42578125" style="2"/>
    <col min="5121" max="5121" width="17.7109375" style="2" bestFit="1" customWidth="1"/>
    <col min="5122" max="5122" width="14.42578125" style="2" customWidth="1"/>
    <col min="5123" max="5123" width="11.42578125" style="2"/>
    <col min="5124" max="5124" width="12.28515625" style="2" customWidth="1"/>
    <col min="5125" max="5376" width="11.42578125" style="2"/>
    <col min="5377" max="5377" width="17.7109375" style="2" bestFit="1" customWidth="1"/>
    <col min="5378" max="5378" width="14.42578125" style="2" customWidth="1"/>
    <col min="5379" max="5379" width="11.42578125" style="2"/>
    <col min="5380" max="5380" width="12.28515625" style="2" customWidth="1"/>
    <col min="5381" max="5632" width="11.42578125" style="2"/>
    <col min="5633" max="5633" width="17.7109375" style="2" bestFit="1" customWidth="1"/>
    <col min="5634" max="5634" width="14.42578125" style="2" customWidth="1"/>
    <col min="5635" max="5635" width="11.42578125" style="2"/>
    <col min="5636" max="5636" width="12.28515625" style="2" customWidth="1"/>
    <col min="5637" max="5888" width="11.42578125" style="2"/>
    <col min="5889" max="5889" width="17.7109375" style="2" bestFit="1" customWidth="1"/>
    <col min="5890" max="5890" width="14.42578125" style="2" customWidth="1"/>
    <col min="5891" max="5891" width="11.42578125" style="2"/>
    <col min="5892" max="5892" width="12.28515625" style="2" customWidth="1"/>
    <col min="5893" max="6144" width="11.42578125" style="2"/>
    <col min="6145" max="6145" width="17.7109375" style="2" bestFit="1" customWidth="1"/>
    <col min="6146" max="6146" width="14.42578125" style="2" customWidth="1"/>
    <col min="6147" max="6147" width="11.42578125" style="2"/>
    <col min="6148" max="6148" width="12.28515625" style="2" customWidth="1"/>
    <col min="6149" max="6400" width="11.42578125" style="2"/>
    <col min="6401" max="6401" width="17.7109375" style="2" bestFit="1" customWidth="1"/>
    <col min="6402" max="6402" width="14.42578125" style="2" customWidth="1"/>
    <col min="6403" max="6403" width="11.42578125" style="2"/>
    <col min="6404" max="6404" width="12.28515625" style="2" customWidth="1"/>
    <col min="6405" max="6656" width="11.42578125" style="2"/>
    <col min="6657" max="6657" width="17.7109375" style="2" bestFit="1" customWidth="1"/>
    <col min="6658" max="6658" width="14.42578125" style="2" customWidth="1"/>
    <col min="6659" max="6659" width="11.42578125" style="2"/>
    <col min="6660" max="6660" width="12.28515625" style="2" customWidth="1"/>
    <col min="6661" max="6912" width="11.42578125" style="2"/>
    <col min="6913" max="6913" width="17.7109375" style="2" bestFit="1" customWidth="1"/>
    <col min="6914" max="6914" width="14.42578125" style="2" customWidth="1"/>
    <col min="6915" max="6915" width="11.42578125" style="2"/>
    <col min="6916" max="6916" width="12.28515625" style="2" customWidth="1"/>
    <col min="6917" max="7168" width="11.42578125" style="2"/>
    <col min="7169" max="7169" width="17.7109375" style="2" bestFit="1" customWidth="1"/>
    <col min="7170" max="7170" width="14.42578125" style="2" customWidth="1"/>
    <col min="7171" max="7171" width="11.42578125" style="2"/>
    <col min="7172" max="7172" width="12.28515625" style="2" customWidth="1"/>
    <col min="7173" max="7424" width="11.42578125" style="2"/>
    <col min="7425" max="7425" width="17.7109375" style="2" bestFit="1" customWidth="1"/>
    <col min="7426" max="7426" width="14.42578125" style="2" customWidth="1"/>
    <col min="7427" max="7427" width="11.42578125" style="2"/>
    <col min="7428" max="7428" width="12.28515625" style="2" customWidth="1"/>
    <col min="7429" max="7680" width="11.42578125" style="2"/>
    <col min="7681" max="7681" width="17.7109375" style="2" bestFit="1" customWidth="1"/>
    <col min="7682" max="7682" width="14.42578125" style="2" customWidth="1"/>
    <col min="7683" max="7683" width="11.42578125" style="2"/>
    <col min="7684" max="7684" width="12.28515625" style="2" customWidth="1"/>
    <col min="7685" max="7936" width="11.42578125" style="2"/>
    <col min="7937" max="7937" width="17.7109375" style="2" bestFit="1" customWidth="1"/>
    <col min="7938" max="7938" width="14.42578125" style="2" customWidth="1"/>
    <col min="7939" max="7939" width="11.42578125" style="2"/>
    <col min="7940" max="7940" width="12.28515625" style="2" customWidth="1"/>
    <col min="7941" max="8192" width="11.42578125" style="2"/>
    <col min="8193" max="8193" width="17.7109375" style="2" bestFit="1" customWidth="1"/>
    <col min="8194" max="8194" width="14.42578125" style="2" customWidth="1"/>
    <col min="8195" max="8195" width="11.42578125" style="2"/>
    <col min="8196" max="8196" width="12.28515625" style="2" customWidth="1"/>
    <col min="8197" max="8448" width="11.42578125" style="2"/>
    <col min="8449" max="8449" width="17.7109375" style="2" bestFit="1" customWidth="1"/>
    <col min="8450" max="8450" width="14.42578125" style="2" customWidth="1"/>
    <col min="8451" max="8451" width="11.42578125" style="2"/>
    <col min="8452" max="8452" width="12.28515625" style="2" customWidth="1"/>
    <col min="8453" max="8704" width="11.42578125" style="2"/>
    <col min="8705" max="8705" width="17.7109375" style="2" bestFit="1" customWidth="1"/>
    <col min="8706" max="8706" width="14.42578125" style="2" customWidth="1"/>
    <col min="8707" max="8707" width="11.42578125" style="2"/>
    <col min="8708" max="8708" width="12.28515625" style="2" customWidth="1"/>
    <col min="8709" max="8960" width="11.42578125" style="2"/>
    <col min="8961" max="8961" width="17.7109375" style="2" bestFit="1" customWidth="1"/>
    <col min="8962" max="8962" width="14.42578125" style="2" customWidth="1"/>
    <col min="8963" max="8963" width="11.42578125" style="2"/>
    <col min="8964" max="8964" width="12.28515625" style="2" customWidth="1"/>
    <col min="8965" max="9216" width="11.42578125" style="2"/>
    <col min="9217" max="9217" width="17.7109375" style="2" bestFit="1" customWidth="1"/>
    <col min="9218" max="9218" width="14.42578125" style="2" customWidth="1"/>
    <col min="9219" max="9219" width="11.42578125" style="2"/>
    <col min="9220" max="9220" width="12.28515625" style="2" customWidth="1"/>
    <col min="9221" max="9472" width="11.42578125" style="2"/>
    <col min="9473" max="9473" width="17.7109375" style="2" bestFit="1" customWidth="1"/>
    <col min="9474" max="9474" width="14.42578125" style="2" customWidth="1"/>
    <col min="9475" max="9475" width="11.42578125" style="2"/>
    <col min="9476" max="9476" width="12.28515625" style="2" customWidth="1"/>
    <col min="9477" max="9728" width="11.42578125" style="2"/>
    <col min="9729" max="9729" width="17.7109375" style="2" bestFit="1" customWidth="1"/>
    <col min="9730" max="9730" width="14.42578125" style="2" customWidth="1"/>
    <col min="9731" max="9731" width="11.42578125" style="2"/>
    <col min="9732" max="9732" width="12.28515625" style="2" customWidth="1"/>
    <col min="9733" max="9984" width="11.42578125" style="2"/>
    <col min="9985" max="9985" width="17.7109375" style="2" bestFit="1" customWidth="1"/>
    <col min="9986" max="9986" width="14.42578125" style="2" customWidth="1"/>
    <col min="9987" max="9987" width="11.42578125" style="2"/>
    <col min="9988" max="9988" width="12.28515625" style="2" customWidth="1"/>
    <col min="9989" max="10240" width="11.42578125" style="2"/>
    <col min="10241" max="10241" width="17.7109375" style="2" bestFit="1" customWidth="1"/>
    <col min="10242" max="10242" width="14.42578125" style="2" customWidth="1"/>
    <col min="10243" max="10243" width="11.42578125" style="2"/>
    <col min="10244" max="10244" width="12.28515625" style="2" customWidth="1"/>
    <col min="10245" max="10496" width="11.42578125" style="2"/>
    <col min="10497" max="10497" width="17.7109375" style="2" bestFit="1" customWidth="1"/>
    <col min="10498" max="10498" width="14.42578125" style="2" customWidth="1"/>
    <col min="10499" max="10499" width="11.42578125" style="2"/>
    <col min="10500" max="10500" width="12.28515625" style="2" customWidth="1"/>
    <col min="10501" max="10752" width="11.42578125" style="2"/>
    <col min="10753" max="10753" width="17.7109375" style="2" bestFit="1" customWidth="1"/>
    <col min="10754" max="10754" width="14.42578125" style="2" customWidth="1"/>
    <col min="10755" max="10755" width="11.42578125" style="2"/>
    <col min="10756" max="10756" width="12.28515625" style="2" customWidth="1"/>
    <col min="10757" max="11008" width="11.42578125" style="2"/>
    <col min="11009" max="11009" width="17.7109375" style="2" bestFit="1" customWidth="1"/>
    <col min="11010" max="11010" width="14.42578125" style="2" customWidth="1"/>
    <col min="11011" max="11011" width="11.42578125" style="2"/>
    <col min="11012" max="11012" width="12.28515625" style="2" customWidth="1"/>
    <col min="11013" max="11264" width="11.42578125" style="2"/>
    <col min="11265" max="11265" width="17.7109375" style="2" bestFit="1" customWidth="1"/>
    <col min="11266" max="11266" width="14.42578125" style="2" customWidth="1"/>
    <col min="11267" max="11267" width="11.42578125" style="2"/>
    <col min="11268" max="11268" width="12.28515625" style="2" customWidth="1"/>
    <col min="11269" max="11520" width="11.42578125" style="2"/>
    <col min="11521" max="11521" width="17.7109375" style="2" bestFit="1" customWidth="1"/>
    <col min="11522" max="11522" width="14.42578125" style="2" customWidth="1"/>
    <col min="11523" max="11523" width="11.42578125" style="2"/>
    <col min="11524" max="11524" width="12.28515625" style="2" customWidth="1"/>
    <col min="11525" max="11776" width="11.42578125" style="2"/>
    <col min="11777" max="11777" width="17.7109375" style="2" bestFit="1" customWidth="1"/>
    <col min="11778" max="11778" width="14.42578125" style="2" customWidth="1"/>
    <col min="11779" max="11779" width="11.42578125" style="2"/>
    <col min="11780" max="11780" width="12.28515625" style="2" customWidth="1"/>
    <col min="11781" max="12032" width="11.42578125" style="2"/>
    <col min="12033" max="12033" width="17.7109375" style="2" bestFit="1" customWidth="1"/>
    <col min="12034" max="12034" width="14.42578125" style="2" customWidth="1"/>
    <col min="12035" max="12035" width="11.42578125" style="2"/>
    <col min="12036" max="12036" width="12.28515625" style="2" customWidth="1"/>
    <col min="12037" max="12288" width="11.42578125" style="2"/>
    <col min="12289" max="12289" width="17.7109375" style="2" bestFit="1" customWidth="1"/>
    <col min="12290" max="12290" width="14.42578125" style="2" customWidth="1"/>
    <col min="12291" max="12291" width="11.42578125" style="2"/>
    <col min="12292" max="12292" width="12.28515625" style="2" customWidth="1"/>
    <col min="12293" max="12544" width="11.42578125" style="2"/>
    <col min="12545" max="12545" width="17.7109375" style="2" bestFit="1" customWidth="1"/>
    <col min="12546" max="12546" width="14.42578125" style="2" customWidth="1"/>
    <col min="12547" max="12547" width="11.42578125" style="2"/>
    <col min="12548" max="12548" width="12.28515625" style="2" customWidth="1"/>
    <col min="12549" max="12800" width="11.42578125" style="2"/>
    <col min="12801" max="12801" width="17.7109375" style="2" bestFit="1" customWidth="1"/>
    <col min="12802" max="12802" width="14.42578125" style="2" customWidth="1"/>
    <col min="12803" max="12803" width="11.42578125" style="2"/>
    <col min="12804" max="12804" width="12.28515625" style="2" customWidth="1"/>
    <col min="12805" max="13056" width="11.42578125" style="2"/>
    <col min="13057" max="13057" width="17.7109375" style="2" bestFit="1" customWidth="1"/>
    <col min="13058" max="13058" width="14.42578125" style="2" customWidth="1"/>
    <col min="13059" max="13059" width="11.42578125" style="2"/>
    <col min="13060" max="13060" width="12.28515625" style="2" customWidth="1"/>
    <col min="13061" max="13312" width="11.42578125" style="2"/>
    <col min="13313" max="13313" width="17.7109375" style="2" bestFit="1" customWidth="1"/>
    <col min="13314" max="13314" width="14.42578125" style="2" customWidth="1"/>
    <col min="13315" max="13315" width="11.42578125" style="2"/>
    <col min="13316" max="13316" width="12.28515625" style="2" customWidth="1"/>
    <col min="13317" max="13568" width="11.42578125" style="2"/>
    <col min="13569" max="13569" width="17.7109375" style="2" bestFit="1" customWidth="1"/>
    <col min="13570" max="13570" width="14.42578125" style="2" customWidth="1"/>
    <col min="13571" max="13571" width="11.42578125" style="2"/>
    <col min="13572" max="13572" width="12.28515625" style="2" customWidth="1"/>
    <col min="13573" max="13824" width="11.42578125" style="2"/>
    <col min="13825" max="13825" width="17.7109375" style="2" bestFit="1" customWidth="1"/>
    <col min="13826" max="13826" width="14.42578125" style="2" customWidth="1"/>
    <col min="13827" max="13827" width="11.42578125" style="2"/>
    <col min="13828" max="13828" width="12.28515625" style="2" customWidth="1"/>
    <col min="13829" max="14080" width="11.42578125" style="2"/>
    <col min="14081" max="14081" width="17.7109375" style="2" bestFit="1" customWidth="1"/>
    <col min="14082" max="14082" width="14.42578125" style="2" customWidth="1"/>
    <col min="14083" max="14083" width="11.42578125" style="2"/>
    <col min="14084" max="14084" width="12.28515625" style="2" customWidth="1"/>
    <col min="14085" max="14336" width="11.42578125" style="2"/>
    <col min="14337" max="14337" width="17.7109375" style="2" bestFit="1" customWidth="1"/>
    <col min="14338" max="14338" width="14.42578125" style="2" customWidth="1"/>
    <col min="14339" max="14339" width="11.42578125" style="2"/>
    <col min="14340" max="14340" width="12.28515625" style="2" customWidth="1"/>
    <col min="14341" max="14592" width="11.42578125" style="2"/>
    <col min="14593" max="14593" width="17.7109375" style="2" bestFit="1" customWidth="1"/>
    <col min="14594" max="14594" width="14.42578125" style="2" customWidth="1"/>
    <col min="14595" max="14595" width="11.42578125" style="2"/>
    <col min="14596" max="14596" width="12.28515625" style="2" customWidth="1"/>
    <col min="14597" max="14848" width="11.42578125" style="2"/>
    <col min="14849" max="14849" width="17.7109375" style="2" bestFit="1" customWidth="1"/>
    <col min="14850" max="14850" width="14.42578125" style="2" customWidth="1"/>
    <col min="14851" max="14851" width="11.42578125" style="2"/>
    <col min="14852" max="14852" width="12.28515625" style="2" customWidth="1"/>
    <col min="14853" max="15104" width="11.42578125" style="2"/>
    <col min="15105" max="15105" width="17.7109375" style="2" bestFit="1" customWidth="1"/>
    <col min="15106" max="15106" width="14.42578125" style="2" customWidth="1"/>
    <col min="15107" max="15107" width="11.42578125" style="2"/>
    <col min="15108" max="15108" width="12.28515625" style="2" customWidth="1"/>
    <col min="15109" max="15360" width="11.42578125" style="2"/>
    <col min="15361" max="15361" width="17.7109375" style="2" bestFit="1" customWidth="1"/>
    <col min="15362" max="15362" width="14.42578125" style="2" customWidth="1"/>
    <col min="15363" max="15363" width="11.42578125" style="2"/>
    <col min="15364" max="15364" width="12.28515625" style="2" customWidth="1"/>
    <col min="15365" max="15616" width="11.42578125" style="2"/>
    <col min="15617" max="15617" width="17.7109375" style="2" bestFit="1" customWidth="1"/>
    <col min="15618" max="15618" width="14.42578125" style="2" customWidth="1"/>
    <col min="15619" max="15619" width="11.42578125" style="2"/>
    <col min="15620" max="15620" width="12.28515625" style="2" customWidth="1"/>
    <col min="15621" max="15872" width="11.42578125" style="2"/>
    <col min="15873" max="15873" width="17.7109375" style="2" bestFit="1" customWidth="1"/>
    <col min="15874" max="15874" width="14.42578125" style="2" customWidth="1"/>
    <col min="15875" max="15875" width="11.42578125" style="2"/>
    <col min="15876" max="15876" width="12.28515625" style="2" customWidth="1"/>
    <col min="15877" max="16128" width="11.42578125" style="2"/>
    <col min="16129" max="16129" width="17.7109375" style="2" bestFit="1" customWidth="1"/>
    <col min="16130" max="16130" width="14.42578125" style="2" customWidth="1"/>
    <col min="16131" max="16131" width="11.42578125" style="2"/>
    <col min="16132" max="16132" width="12.28515625" style="2" customWidth="1"/>
    <col min="16133" max="16384" width="11.42578125" style="2"/>
  </cols>
  <sheetData>
    <row r="1" spans="1:5" ht="13.5" thickBot="1" x14ac:dyDescent="0.25"/>
    <row r="2" spans="1:5" ht="16.5" thickBot="1" x14ac:dyDescent="0.3">
      <c r="A2" s="24" t="s">
        <v>55</v>
      </c>
      <c r="B2" s="25">
        <v>1.4999999999999999E-2</v>
      </c>
    </row>
    <row r="3" spans="1:5" x14ac:dyDescent="0.2">
      <c r="C3" s="36" t="s">
        <v>79</v>
      </c>
    </row>
    <row r="4" spans="1:5" x14ac:dyDescent="0.2">
      <c r="A4" s="28" t="s">
        <v>2</v>
      </c>
      <c r="B4" s="1" t="s">
        <v>65</v>
      </c>
      <c r="C4" s="1" t="s">
        <v>66</v>
      </c>
      <c r="D4" s="1" t="s">
        <v>67</v>
      </c>
      <c r="E4" s="1" t="s">
        <v>68</v>
      </c>
    </row>
    <row r="5" spans="1:5" x14ac:dyDescent="0.2">
      <c r="A5" s="2" t="s">
        <v>56</v>
      </c>
      <c r="B5" s="26">
        <v>800</v>
      </c>
      <c r="C5" s="27">
        <f>B5+B5*$B$2</f>
        <v>812</v>
      </c>
      <c r="D5" s="27">
        <f t="shared" ref="D5:E5" si="0">C5+C5*$B$2</f>
        <v>824.18</v>
      </c>
      <c r="E5" s="27">
        <f t="shared" si="0"/>
        <v>836.54269999999997</v>
      </c>
    </row>
    <row r="6" spans="1:5" x14ac:dyDescent="0.2">
      <c r="A6" s="2" t="s">
        <v>70</v>
      </c>
      <c r="B6" s="26">
        <v>400</v>
      </c>
      <c r="C6" s="27">
        <f t="shared" ref="C6:E6" si="1">B6+B6*$B$2</f>
        <v>406</v>
      </c>
      <c r="D6" s="27">
        <f t="shared" si="1"/>
        <v>412.09</v>
      </c>
      <c r="E6" s="27">
        <f t="shared" si="1"/>
        <v>418.27134999999998</v>
      </c>
    </row>
    <row r="7" spans="1:5" x14ac:dyDescent="0.2">
      <c r="A7" s="2" t="s">
        <v>57</v>
      </c>
      <c r="B7" s="26">
        <v>1500</v>
      </c>
      <c r="C7" s="27">
        <f t="shared" ref="C7:E7" si="2">B7+B7*$B$2</f>
        <v>1522.5</v>
      </c>
      <c r="D7" s="27">
        <f t="shared" si="2"/>
        <v>1545.3375000000001</v>
      </c>
      <c r="E7" s="27">
        <f t="shared" si="2"/>
        <v>1568.5175625000002</v>
      </c>
    </row>
    <row r="8" spans="1:5" x14ac:dyDescent="0.2">
      <c r="A8" s="2" t="s">
        <v>58</v>
      </c>
      <c r="B8" s="26">
        <v>200</v>
      </c>
      <c r="C8" s="27">
        <f t="shared" ref="C8:E8" si="3">B8+B8*$B$2</f>
        <v>203</v>
      </c>
      <c r="D8" s="27">
        <f t="shared" si="3"/>
        <v>206.04499999999999</v>
      </c>
      <c r="E8" s="27">
        <f t="shared" si="3"/>
        <v>209.13567499999999</v>
      </c>
    </row>
    <row r="9" spans="1:5" x14ac:dyDescent="0.2">
      <c r="A9" s="2" t="s">
        <v>59</v>
      </c>
      <c r="B9" s="26">
        <v>150</v>
      </c>
      <c r="C9" s="27">
        <f t="shared" ref="C9:E9" si="4">B9+B9*$B$2</f>
        <v>152.25</v>
      </c>
      <c r="D9" s="27">
        <f t="shared" si="4"/>
        <v>154.53375</v>
      </c>
      <c r="E9" s="27">
        <f t="shared" si="4"/>
        <v>156.85175624999999</v>
      </c>
    </row>
    <row r="10" spans="1:5" x14ac:dyDescent="0.2">
      <c r="A10" s="2" t="s">
        <v>60</v>
      </c>
      <c r="B10" s="26">
        <v>350</v>
      </c>
      <c r="C10" s="27">
        <f t="shared" ref="C10:E10" si="5">B10+B10*$B$2</f>
        <v>355.25</v>
      </c>
      <c r="D10" s="27">
        <f t="shared" si="5"/>
        <v>360.57875000000001</v>
      </c>
      <c r="E10" s="27">
        <f t="shared" si="5"/>
        <v>365.98743124999999</v>
      </c>
    </row>
    <row r="11" spans="1:5" x14ac:dyDescent="0.2">
      <c r="A11" s="2" t="s">
        <v>61</v>
      </c>
      <c r="B11" s="26">
        <v>850</v>
      </c>
      <c r="C11" s="27">
        <f t="shared" ref="C11:E11" si="6">B11+B11*$B$2</f>
        <v>862.75</v>
      </c>
      <c r="D11" s="27">
        <f t="shared" si="6"/>
        <v>875.69124999999997</v>
      </c>
      <c r="E11" s="27">
        <f t="shared" si="6"/>
        <v>888.82661874999997</v>
      </c>
    </row>
    <row r="12" spans="1:5" x14ac:dyDescent="0.2">
      <c r="A12" s="2" t="s">
        <v>62</v>
      </c>
      <c r="B12" s="26">
        <v>400</v>
      </c>
      <c r="C12" s="27">
        <f t="shared" ref="C12:E12" si="7">B12+B12*$B$2</f>
        <v>406</v>
      </c>
      <c r="D12" s="27">
        <f t="shared" si="7"/>
        <v>412.09</v>
      </c>
      <c r="E12" s="27">
        <f t="shared" si="7"/>
        <v>418.27134999999998</v>
      </c>
    </row>
    <row r="13" spans="1:5" x14ac:dyDescent="0.2">
      <c r="A13" s="2" t="s">
        <v>63</v>
      </c>
      <c r="B13" s="26">
        <v>300</v>
      </c>
      <c r="C13" s="27">
        <f t="shared" ref="C13:E13" si="8">B13+B13*$B$2</f>
        <v>304.5</v>
      </c>
      <c r="D13" s="27">
        <f t="shared" si="8"/>
        <v>309.0675</v>
      </c>
      <c r="E13" s="27">
        <f t="shared" si="8"/>
        <v>313.70351249999999</v>
      </c>
    </row>
    <row r="14" spans="1:5" x14ac:dyDescent="0.2">
      <c r="A14" s="2" t="s">
        <v>64</v>
      </c>
      <c r="B14" s="26">
        <v>350</v>
      </c>
      <c r="C14" s="27">
        <f t="shared" ref="C14:E14" si="9">B14+B14*$B$2</f>
        <v>355.25</v>
      </c>
      <c r="D14" s="27">
        <f t="shared" si="9"/>
        <v>360.57875000000001</v>
      </c>
      <c r="E14" s="27">
        <f t="shared" si="9"/>
        <v>365.98743124999999</v>
      </c>
    </row>
  </sheetData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5585457A841F47946AAB1D5337D404" ma:contentTypeVersion="2" ma:contentTypeDescription="Crear nuevo documento." ma:contentTypeScope="" ma:versionID="eef0bb7acb0a4d1bafe5e8732d71ad46">
  <xsd:schema xmlns:xsd="http://www.w3.org/2001/XMLSchema" xmlns:xs="http://www.w3.org/2001/XMLSchema" xmlns:p="http://schemas.microsoft.com/office/2006/metadata/properties" xmlns:ns2="39400194-bc42-4635-9b9c-ec660e9ced1f" targetNamespace="http://schemas.microsoft.com/office/2006/metadata/properties" ma:root="true" ma:fieldsID="dbaf4a65febfd22e2db202637f89eeec" ns2:_="">
    <xsd:import namespace="39400194-bc42-4635-9b9c-ec660e9ce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400194-bc42-4635-9b9c-ec660e9ced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973BFA-AFB6-4F5A-9355-ED1DAC244CC5}"/>
</file>

<file path=customXml/itemProps2.xml><?xml version="1.0" encoding="utf-8"?>
<ds:datastoreItem xmlns:ds="http://schemas.openxmlformats.org/officeDocument/2006/customXml" ds:itemID="{D4A228BC-163B-43E8-BC8A-0E8B682562F6}"/>
</file>

<file path=customXml/itemProps3.xml><?xml version="1.0" encoding="utf-8"?>
<ds:datastoreItem xmlns:ds="http://schemas.openxmlformats.org/officeDocument/2006/customXml" ds:itemID="{0C30C75B-E09E-4D63-92FA-6E8B20AF27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Hoja2</vt:lpstr>
      <vt:lpstr>Hoja3</vt:lpstr>
      <vt:lpstr>Hoja4</vt:lpstr>
      <vt:lpstr>TOTALVENTA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Barly Daymo Aguilar Quesquén</cp:lastModifiedBy>
  <dcterms:created xsi:type="dcterms:W3CDTF">2017-02-01T17:19:21Z</dcterms:created>
  <dcterms:modified xsi:type="dcterms:W3CDTF">2023-04-29T02:48:42Z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0x010100B05585457A841F47946AAB1D5337D404</vt:lpwstr>
  </property>
</Properties>
</file>