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LY\Desktop\2023-02-128V EXCEL365B\Archivos de Trabajo\Capitulo 5\"/>
    </mc:Choice>
  </mc:AlternateContent>
  <xr:revisionPtr revIDLastSave="0" documentId="13_ncr:1_{315C7823-4FD5-4CA3-BBFB-ABBC4FC4C669}" xr6:coauthVersionLast="47" xr6:coauthVersionMax="47" xr10:uidLastSave="{00000000-0000-0000-0000-000000000000}"/>
  <bookViews>
    <workbookView xWindow="135" yWindow="2010" windowWidth="23880" windowHeight="13500" xr2:uid="{00000000-000D-0000-FFFF-FFFF00000000}"/>
  </bookViews>
  <sheets>
    <sheet name="hoja 1" sheetId="9" r:id="rId1"/>
  </sheets>
  <definedNames>
    <definedName name="ABRIL">'hoja 1'!$I$6:$I$10</definedName>
    <definedName name="Ventas_2012">'hoja 1'!$B$4:$B$13</definedName>
    <definedName name="Ventas_2013">'hoja 1'!$C$4:$C$13</definedName>
    <definedName name="Ventas_2014">'hoja 1'!$D$4:$D$13</definedName>
    <definedName name="Ventas_2015">'hoja 1'!$E$4:$E$13</definedName>
  </definedNames>
  <calcPr calcId="191029"/>
</workbook>
</file>

<file path=xl/calcChain.xml><?xml version="1.0" encoding="utf-8"?>
<calcChain xmlns="http://schemas.openxmlformats.org/spreadsheetml/2006/main">
  <c r="C20" i="9" l="1"/>
  <c r="C19" i="9"/>
  <c r="C18" i="9"/>
  <c r="C17" i="9"/>
  <c r="C16" i="9"/>
  <c r="F5" i="9"/>
  <c r="F6" i="9"/>
  <c r="F7" i="9"/>
  <c r="F8" i="9"/>
  <c r="F9" i="9"/>
  <c r="F10" i="9"/>
  <c r="F11" i="9"/>
  <c r="F12" i="9"/>
  <c r="F13" i="9"/>
  <c r="F4" i="9"/>
  <c r="D1" i="9"/>
  <c r="B1" i="9"/>
  <c r="H76" i="9"/>
  <c r="V75" i="9"/>
  <c r="H72" i="9"/>
  <c r="H68" i="9"/>
  <c r="H64" i="9"/>
  <c r="H58" i="9"/>
  <c r="I54" i="9"/>
  <c r="I53" i="9"/>
  <c r="I52" i="9"/>
  <c r="H44" i="9"/>
  <c r="H38" i="9"/>
  <c r="H34" i="9"/>
  <c r="O20" i="9"/>
  <c r="O19" i="9"/>
  <c r="O18" i="9"/>
  <c r="N12" i="9"/>
  <c r="N11" i="9"/>
  <c r="I12" i="9"/>
  <c r="I11" i="9"/>
</calcChain>
</file>

<file path=xl/sharedStrings.xml><?xml version="1.0" encoding="utf-8"?>
<sst xmlns="http://schemas.openxmlformats.org/spreadsheetml/2006/main" count="97" uniqueCount="95">
  <si>
    <t>Articulo</t>
  </si>
  <si>
    <t>Escritorio sencillo</t>
  </si>
  <si>
    <t>Escritorio ejecutivo</t>
  </si>
  <si>
    <t>Silla tipo europea</t>
  </si>
  <si>
    <t>Escritorio Pequeño</t>
  </si>
  <si>
    <t>Silla de piel</t>
  </si>
  <si>
    <t>Escritorio doble</t>
  </si>
  <si>
    <t>Silla para ejecutivos</t>
  </si>
  <si>
    <t>Escritorio Escolar</t>
  </si>
  <si>
    <t>Silla para escritorio</t>
  </si>
  <si>
    <t>Ventas 2012</t>
  </si>
  <si>
    <t>Ventas 2013</t>
  </si>
  <si>
    <t>Ventas 2014</t>
  </si>
  <si>
    <t>Ventas 2015</t>
  </si>
  <si>
    <t>Silla típica</t>
  </si>
  <si>
    <t>Total</t>
  </si>
  <si>
    <t>Fecha de hoy:</t>
  </si>
  <si>
    <t>Fecha y hora de hoy:</t>
  </si>
  <si>
    <t>Promedio de ventas 2014</t>
  </si>
  <si>
    <t>Número de artículos</t>
  </si>
  <si>
    <t>Máxima venta 2015</t>
  </si>
  <si>
    <t>Mínima venta 2013</t>
  </si>
  <si>
    <t>Número de ventas realizadas el 2015</t>
  </si>
  <si>
    <t>INSERTAR FUNCIONES EN LA HOJA</t>
  </si>
  <si>
    <r>
      <t xml:space="preserve">ADMINISTRADOR DE </t>
    </r>
    <r>
      <rPr>
        <b/>
        <u/>
        <sz val="16"/>
        <color rgb="FFFF0000"/>
        <rFont val="Calibri"/>
        <family val="2"/>
        <scheme val="minor"/>
      </rPr>
      <t>NOMBRES DE RANGO</t>
    </r>
  </si>
  <si>
    <t>LISTAS GASTOS:</t>
  </si>
  <si>
    <t>SERVICIOS BASICOS</t>
  </si>
  <si>
    <t>AGUA</t>
  </si>
  <si>
    <t xml:space="preserve">LUZ </t>
  </si>
  <si>
    <t>TELEFONO</t>
  </si>
  <si>
    <t>INTERNET</t>
  </si>
  <si>
    <t>OTROS</t>
  </si>
  <si>
    <t>TOTAL DE GASTOS</t>
  </si>
  <si>
    <t>ABRIL</t>
  </si>
  <si>
    <t xml:space="preserve"> =SUMA(I6:I10)</t>
  </si>
  <si>
    <t xml:space="preserve"> =PROMEDIO(I6:I10)</t>
  </si>
  <si>
    <t xml:space="preserve"> =SUMA(ABRIL)</t>
  </si>
  <si>
    <t xml:space="preserve"> =PROMEDIO(ABRIL)</t>
  </si>
  <si>
    <r>
      <t xml:space="preserve">OPERACIONES PARA APLICAR </t>
    </r>
    <r>
      <rPr>
        <b/>
        <u/>
        <sz val="16"/>
        <color rgb="FFFF0000"/>
        <rFont val="Calibri"/>
        <family val="2"/>
        <scheme val="minor"/>
      </rPr>
      <t>FUNCIONES</t>
    </r>
  </si>
  <si>
    <t>FUNCION</t>
  </si>
  <si>
    <t>FORMULA PREDEFINIDA ---&gt; DEVOLVER UN VALOR</t>
  </si>
  <si>
    <t>NECESITA ARGUMENTOS ---&gt; OBTENER EL RESULTADO ESPERADO</t>
  </si>
  <si>
    <t xml:space="preserve"> =I6+I7+I8+I9+I10</t>
  </si>
  <si>
    <t xml:space="preserve"> =SUMA(I6;I7;I8;I9;I10)</t>
  </si>
  <si>
    <t xml:space="preserve"> = NOMBRE DE FUNCION ( ARGUMENTO 1, ARGUMENTO 2, … ARGUMENTO N )</t>
  </si>
  <si>
    <t>NUMEROS</t>
  </si>
  <si>
    <t>TEXTO</t>
  </si>
  <si>
    <t>VALORES LOGICOS</t>
  </si>
  <si>
    <t>VALORES ERROR</t>
  </si>
  <si>
    <t>CELDAS</t>
  </si>
  <si>
    <t>OTRAS FUNCIONES</t>
  </si>
  <si>
    <r>
      <t xml:space="preserve">EXISTEN </t>
    </r>
    <r>
      <rPr>
        <b/>
        <i/>
        <u/>
        <sz val="14"/>
        <color rgb="FFFF0000"/>
        <rFont val="Calibri"/>
        <family val="2"/>
        <scheme val="minor"/>
      </rPr>
      <t>FUNCIONES</t>
    </r>
    <r>
      <rPr>
        <b/>
        <i/>
        <sz val="14"/>
        <color theme="1"/>
        <rFont val="Calibri"/>
        <family val="2"/>
        <scheme val="minor"/>
      </rPr>
      <t xml:space="preserve"> QUE </t>
    </r>
    <r>
      <rPr>
        <b/>
        <i/>
        <u/>
        <sz val="14"/>
        <color rgb="FFFF0000"/>
        <rFont val="Calibri"/>
        <family val="2"/>
        <scheme val="minor"/>
      </rPr>
      <t>NO NECESITAN ARGUMENTOS</t>
    </r>
  </si>
  <si>
    <t>FUNCIONES DE FECHA Y HORA</t>
  </si>
  <si>
    <t xml:space="preserve"> = HOY ()</t>
  </si>
  <si>
    <t>OBTENER LA FECHA DEL SISTEMA</t>
  </si>
  <si>
    <t>OBTENER LA FECHA Y HORA DEL SISTEMA</t>
  </si>
  <si>
    <t xml:space="preserve"> = AHORA ()</t>
  </si>
  <si>
    <t>FUNCIONES MATEMATICAS</t>
  </si>
  <si>
    <t xml:space="preserve"> = SUMA (I6:I10)</t>
  </si>
  <si>
    <t>OBTENER EL TOTAL DE UN GRUPO DE CELDAS</t>
  </si>
  <si>
    <t xml:space="preserve"> = REDONDEAR (NUMERO, NUMERO DE DECIMALES)</t>
  </si>
  <si>
    <t>NUMERO ---&gt; ES EL NUMERO QUE DESEAMOS REDONDEAR</t>
  </si>
  <si>
    <t>NUMERO DE DECIMALES ---&gt; SON LOS DIGITOS QUE SE QUIERE REDONDEAR EL NUMERO</t>
  </si>
  <si>
    <t>VALOR DE PI</t>
  </si>
  <si>
    <t xml:space="preserve"> =REDONDEAR(3.1416; 3)</t>
  </si>
  <si>
    <t xml:space="preserve"> =REDONDEAR(I51;2)</t>
  </si>
  <si>
    <t xml:space="preserve"> =REDONDEAR(SUMA(I6:I10);1)</t>
  </si>
  <si>
    <t>REDONDEAR UN NUMERO AL NUMERO DE DECIMALES ESPECIFICADOS</t>
  </si>
  <si>
    <t xml:space="preserve"> = PROMEDIO (I6:I10)</t>
  </si>
  <si>
    <t>OBTENER EL PROMEDIO ARITMETICO DE UN GRUPO DE CELDAS</t>
  </si>
  <si>
    <t>FUNCIONES ESTADISTICAS</t>
  </si>
  <si>
    <r>
      <t xml:space="preserve">OBTENER EL </t>
    </r>
    <r>
      <rPr>
        <b/>
        <i/>
        <sz val="14"/>
        <color rgb="FFFF0000"/>
        <rFont val="Calibri"/>
        <family val="2"/>
        <scheme val="minor"/>
      </rPr>
      <t>VALOR MAS ALTO</t>
    </r>
    <r>
      <rPr>
        <i/>
        <sz val="14"/>
        <color theme="1"/>
        <rFont val="Calibri"/>
        <family val="2"/>
        <scheme val="minor"/>
      </rPr>
      <t xml:space="preserve"> DE UN RANGO DE DATOS</t>
    </r>
  </si>
  <si>
    <t xml:space="preserve"> = MAX (I6:I10)</t>
  </si>
  <si>
    <r>
      <t xml:space="preserve">OBTENER EL </t>
    </r>
    <r>
      <rPr>
        <b/>
        <i/>
        <sz val="14"/>
        <color rgb="FFFF0000"/>
        <rFont val="Calibri"/>
        <family val="2"/>
        <scheme val="minor"/>
      </rPr>
      <t>VALOR MAS BAJO</t>
    </r>
    <r>
      <rPr>
        <i/>
        <sz val="14"/>
        <color theme="1"/>
        <rFont val="Calibri"/>
        <family val="2"/>
        <scheme val="minor"/>
      </rPr>
      <t xml:space="preserve"> DE UN RANGO DE DATOS</t>
    </r>
  </si>
  <si>
    <t xml:space="preserve"> = MIN (I6:I10)</t>
  </si>
  <si>
    <t xml:space="preserve"> = CONTAR (I6:I10)</t>
  </si>
  <si>
    <r>
      <t xml:space="preserve">OBTENER </t>
    </r>
    <r>
      <rPr>
        <b/>
        <i/>
        <sz val="14"/>
        <color rgb="FFFF0000"/>
        <rFont val="Calibri"/>
        <family val="2"/>
        <scheme val="minor"/>
      </rPr>
      <t>EL NUMERO DE CELDAS</t>
    </r>
    <r>
      <rPr>
        <i/>
        <sz val="14"/>
        <color theme="1"/>
        <rFont val="Calibri"/>
        <family val="2"/>
        <scheme val="minor"/>
      </rPr>
      <t xml:space="preserve"> QUE </t>
    </r>
    <r>
      <rPr>
        <b/>
        <i/>
        <sz val="14"/>
        <color rgb="FFFF0000"/>
        <rFont val="Calibri"/>
        <family val="2"/>
        <scheme val="minor"/>
      </rPr>
      <t>CONTIENEN NUMEROS</t>
    </r>
    <r>
      <rPr>
        <i/>
        <sz val="14"/>
        <color theme="1"/>
        <rFont val="Calibri"/>
        <family val="2"/>
        <scheme val="minor"/>
      </rPr>
      <t xml:space="preserve"> EN UN RANGO DE DATOS</t>
    </r>
  </si>
  <si>
    <t>PRODUCTO1</t>
  </si>
  <si>
    <t>PRODUCTO2</t>
  </si>
  <si>
    <t>PRODUCTO3</t>
  </si>
  <si>
    <t>PRODUCTO4</t>
  </si>
  <si>
    <t>PRODUCTO5</t>
  </si>
  <si>
    <t>VENTAS 2021</t>
  </si>
  <si>
    <t>VENTAS 2022</t>
  </si>
  <si>
    <t xml:space="preserve"> =CONTAR(U68:V72)</t>
  </si>
  <si>
    <t xml:space="preserve"> = CONTARA (H6:H10)</t>
  </si>
  <si>
    <r>
      <t xml:space="preserve">OBTENER </t>
    </r>
    <r>
      <rPr>
        <b/>
        <i/>
        <sz val="14"/>
        <color rgb="FFFF0000"/>
        <rFont val="Calibri"/>
        <family val="2"/>
        <scheme val="minor"/>
      </rPr>
      <t>EL NUMERO DE CELDAS</t>
    </r>
    <r>
      <rPr>
        <i/>
        <sz val="14"/>
        <color theme="1"/>
        <rFont val="Calibri"/>
        <family val="2"/>
        <scheme val="minor"/>
      </rPr>
      <t xml:space="preserve"> QUE </t>
    </r>
    <r>
      <rPr>
        <b/>
        <i/>
        <sz val="14"/>
        <color rgb="FFFF0000"/>
        <rFont val="Calibri"/>
        <family val="2"/>
        <scheme val="minor"/>
      </rPr>
      <t>NO ESTAN VACIAS</t>
    </r>
    <r>
      <rPr>
        <i/>
        <sz val="14"/>
        <color theme="1"/>
        <rFont val="Calibri"/>
        <family val="2"/>
        <scheme val="minor"/>
      </rPr>
      <t xml:space="preserve"> EN UN RANGO DE DATOS</t>
    </r>
  </si>
  <si>
    <t xml:space="preserve"> =HOY()</t>
  </si>
  <si>
    <t xml:space="preserve"> =AHORA()</t>
  </si>
  <si>
    <t xml:space="preserve"> =SUMA(B4:E4)</t>
  </si>
  <si>
    <t xml:space="preserve"> =PROMEDIO(D4:D13)</t>
  </si>
  <si>
    <t xml:space="preserve"> =MAX(Ventas_2015)</t>
  </si>
  <si>
    <t xml:space="preserve"> =MIN(Ventas_2013)</t>
  </si>
  <si>
    <t xml:space="preserve"> =CONTARA(A4:A13)</t>
  </si>
  <si>
    <t xml:space="preserve"> =CONTAR(E4:E13)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</si>
</sst>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Down">
        <fgColor indexed="2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2" borderId="0" xfId="1" applyFont="1" applyFill="1"/>
    <xf numFmtId="0" fontId="2" fillId="0" borderId="0" xfId="1" applyFont="1" applyAlignment="1">
      <alignment horizontal="center"/>
    </xf>
    <xf numFmtId="0" fontId="1" fillId="0" borderId="0" xfId="1"/>
    <xf numFmtId="0" fontId="2" fillId="0" borderId="0" xfId="1" applyFont="1"/>
    <xf numFmtId="0" fontId="1" fillId="3" borderId="0" xfId="1" applyFill="1"/>
    <xf numFmtId="1" fontId="1" fillId="0" borderId="0" xfId="1" applyNumberForma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0" fillId="4" borderId="0" xfId="0" applyFill="1"/>
    <xf numFmtId="0" fontId="10" fillId="0" borderId="0" xfId="0" applyFont="1"/>
    <xf numFmtId="0" fontId="11" fillId="0" borderId="0" xfId="0" applyFont="1"/>
    <xf numFmtId="0" fontId="13" fillId="0" borderId="0" xfId="0" applyFont="1" applyAlignment="1">
      <alignment horizontal="left" indent="1"/>
    </xf>
    <xf numFmtId="0" fontId="14" fillId="4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3" fillId="0" borderId="0" xfId="0" applyFont="1" applyAlignment="1">
      <alignment horizontal="left" indent="2"/>
    </xf>
    <xf numFmtId="0" fontId="9" fillId="4" borderId="0" xfId="0" applyFont="1" applyFill="1"/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22" fontId="20" fillId="0" borderId="0" xfId="0" applyNumberFormat="1" applyFont="1"/>
    <xf numFmtId="0" fontId="12" fillId="0" borderId="0" xfId="0" applyFont="1" applyAlignment="1">
      <alignment horizontal="left" indent="1"/>
    </xf>
    <xf numFmtId="0" fontId="20" fillId="0" borderId="0" xfId="0" applyFont="1" applyAlignment="1">
      <alignment horizontal="right"/>
    </xf>
    <xf numFmtId="0" fontId="18" fillId="0" borderId="0" xfId="0" applyFont="1"/>
    <xf numFmtId="0" fontId="0" fillId="0" borderId="0" xfId="0" applyAlignment="1">
      <alignment horizontal="right"/>
    </xf>
    <xf numFmtId="1" fontId="1" fillId="4" borderId="1" xfId="1" applyNumberFormat="1" applyFill="1" applyBorder="1"/>
    <xf numFmtId="14" fontId="0" fillId="4" borderId="0" xfId="0" applyNumberFormat="1" applyFill="1"/>
    <xf numFmtId="14" fontId="15" fillId="0" borderId="0" xfId="0" applyNumberFormat="1" applyFont="1"/>
    <xf numFmtId="22" fontId="0" fillId="4" borderId="0" xfId="0" applyNumberFormat="1" applyFill="1"/>
    <xf numFmtId="1" fontId="1" fillId="4" borderId="0" xfId="1" applyNumberFormat="1" applyFill="1"/>
    <xf numFmtId="1" fontId="15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.png"/><Relationship Id="rId21" Type="http://schemas.openxmlformats.org/officeDocument/2006/relationships/customXml" Target="../ink/ink10.xml"/><Relationship Id="rId42" Type="http://schemas.openxmlformats.org/officeDocument/2006/relationships/image" Target="../media/image22.png"/><Relationship Id="rId47" Type="http://schemas.openxmlformats.org/officeDocument/2006/relationships/customXml" Target="../ink/ink23.xml"/><Relationship Id="rId63" Type="http://schemas.openxmlformats.org/officeDocument/2006/relationships/customXml" Target="../ink/ink31.xml"/><Relationship Id="rId68" Type="http://schemas.openxmlformats.org/officeDocument/2006/relationships/image" Target="../media/image35.png"/><Relationship Id="rId16" Type="http://schemas.openxmlformats.org/officeDocument/2006/relationships/image" Target="../media/image9.png"/><Relationship Id="rId11" Type="http://schemas.openxmlformats.org/officeDocument/2006/relationships/customXml" Target="../ink/ink5.xml"/><Relationship Id="rId32" Type="http://schemas.openxmlformats.org/officeDocument/2006/relationships/image" Target="../media/image17.png"/><Relationship Id="rId37" Type="http://schemas.openxmlformats.org/officeDocument/2006/relationships/customXml" Target="../ink/ink18.xml"/><Relationship Id="rId53" Type="http://schemas.openxmlformats.org/officeDocument/2006/relationships/customXml" Target="../ink/ink26.xml"/><Relationship Id="rId58" Type="http://schemas.openxmlformats.org/officeDocument/2006/relationships/image" Target="../media/image30.png"/><Relationship Id="rId74" Type="http://schemas.openxmlformats.org/officeDocument/2006/relationships/image" Target="../media/image38.png"/><Relationship Id="rId79" Type="http://schemas.openxmlformats.org/officeDocument/2006/relationships/customXml" Target="../ink/ink39.xml"/><Relationship Id="rId5" Type="http://schemas.openxmlformats.org/officeDocument/2006/relationships/customXml" Target="../ink/ink2.xml"/><Relationship Id="rId61" Type="http://schemas.openxmlformats.org/officeDocument/2006/relationships/customXml" Target="../ink/ink30.xml"/><Relationship Id="rId82" Type="http://schemas.openxmlformats.org/officeDocument/2006/relationships/image" Target="../media/image42.png"/><Relationship Id="rId19" Type="http://schemas.openxmlformats.org/officeDocument/2006/relationships/customXml" Target="../ink/ink9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customXml" Target="../ink/ink13.xml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43" Type="http://schemas.openxmlformats.org/officeDocument/2006/relationships/customXml" Target="../ink/ink21.xml"/><Relationship Id="rId48" Type="http://schemas.openxmlformats.org/officeDocument/2006/relationships/image" Target="../media/image25.png"/><Relationship Id="rId56" Type="http://schemas.openxmlformats.org/officeDocument/2006/relationships/image" Target="../media/image29.png"/><Relationship Id="rId64" Type="http://schemas.openxmlformats.org/officeDocument/2006/relationships/image" Target="../media/image33.png"/><Relationship Id="rId69" Type="http://schemas.openxmlformats.org/officeDocument/2006/relationships/customXml" Target="../ink/ink34.xml"/><Relationship Id="rId77" Type="http://schemas.openxmlformats.org/officeDocument/2006/relationships/customXml" Target="../ink/ink38.xml"/><Relationship Id="rId8" Type="http://schemas.openxmlformats.org/officeDocument/2006/relationships/image" Target="../media/image5.png"/><Relationship Id="rId51" Type="http://schemas.openxmlformats.org/officeDocument/2006/relationships/customXml" Target="../ink/ink25.xml"/><Relationship Id="rId72" Type="http://schemas.openxmlformats.org/officeDocument/2006/relationships/image" Target="../media/image37.png"/><Relationship Id="rId80" Type="http://schemas.openxmlformats.org/officeDocument/2006/relationships/image" Target="../media/image41.png"/><Relationship Id="rId3" Type="http://schemas.openxmlformats.org/officeDocument/2006/relationships/customXml" Target="../ink/ink1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38" Type="http://schemas.openxmlformats.org/officeDocument/2006/relationships/image" Target="../media/image20.png"/><Relationship Id="rId46" Type="http://schemas.openxmlformats.org/officeDocument/2006/relationships/image" Target="../media/image24.png"/><Relationship Id="rId59" Type="http://schemas.openxmlformats.org/officeDocument/2006/relationships/customXml" Target="../ink/ink29.xml"/><Relationship Id="rId67" Type="http://schemas.openxmlformats.org/officeDocument/2006/relationships/customXml" Target="../ink/ink33.xml"/><Relationship Id="rId20" Type="http://schemas.openxmlformats.org/officeDocument/2006/relationships/image" Target="../media/image11.png"/><Relationship Id="rId41" Type="http://schemas.openxmlformats.org/officeDocument/2006/relationships/customXml" Target="../ink/ink20.xml"/><Relationship Id="rId54" Type="http://schemas.openxmlformats.org/officeDocument/2006/relationships/image" Target="../media/image28.png"/><Relationship Id="rId62" Type="http://schemas.openxmlformats.org/officeDocument/2006/relationships/image" Target="../media/image32.png"/><Relationship Id="rId70" Type="http://schemas.openxmlformats.org/officeDocument/2006/relationships/image" Target="../media/image36.png"/><Relationship Id="rId75" Type="http://schemas.openxmlformats.org/officeDocument/2006/relationships/customXml" Target="../ink/ink37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49" Type="http://schemas.openxmlformats.org/officeDocument/2006/relationships/customXml" Target="../ink/ink24.xml"/><Relationship Id="rId57" Type="http://schemas.openxmlformats.org/officeDocument/2006/relationships/customXml" Target="../ink/ink28.xml"/><Relationship Id="rId10" Type="http://schemas.openxmlformats.org/officeDocument/2006/relationships/image" Target="../media/image6.png"/><Relationship Id="rId31" Type="http://schemas.openxmlformats.org/officeDocument/2006/relationships/customXml" Target="../ink/ink15.xml"/><Relationship Id="rId44" Type="http://schemas.openxmlformats.org/officeDocument/2006/relationships/image" Target="../media/image23.png"/><Relationship Id="rId52" Type="http://schemas.openxmlformats.org/officeDocument/2006/relationships/image" Target="../media/image27.png"/><Relationship Id="rId60" Type="http://schemas.openxmlformats.org/officeDocument/2006/relationships/image" Target="../media/image31.png"/><Relationship Id="rId65" Type="http://schemas.openxmlformats.org/officeDocument/2006/relationships/customXml" Target="../ink/ink32.xml"/><Relationship Id="rId73" Type="http://schemas.openxmlformats.org/officeDocument/2006/relationships/customXml" Target="../ink/ink36.xml"/><Relationship Id="rId78" Type="http://schemas.openxmlformats.org/officeDocument/2006/relationships/image" Target="../media/image40.png"/><Relationship Id="rId81" Type="http://schemas.openxmlformats.org/officeDocument/2006/relationships/customXml" Target="../ink/ink40.xml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39" Type="http://schemas.openxmlformats.org/officeDocument/2006/relationships/customXml" Target="../ink/ink19.xml"/><Relationship Id="rId34" Type="http://schemas.openxmlformats.org/officeDocument/2006/relationships/image" Target="../media/image18.png"/><Relationship Id="rId50" Type="http://schemas.openxmlformats.org/officeDocument/2006/relationships/image" Target="../media/image26.png"/><Relationship Id="rId55" Type="http://schemas.openxmlformats.org/officeDocument/2006/relationships/customXml" Target="../ink/ink27.xml"/><Relationship Id="rId76" Type="http://schemas.openxmlformats.org/officeDocument/2006/relationships/image" Target="../media/image39.png"/><Relationship Id="rId7" Type="http://schemas.openxmlformats.org/officeDocument/2006/relationships/customXml" Target="../ink/ink3.xml"/><Relationship Id="rId71" Type="http://schemas.openxmlformats.org/officeDocument/2006/relationships/customXml" Target="../ink/ink35.xml"/><Relationship Id="rId2" Type="http://schemas.openxmlformats.org/officeDocument/2006/relationships/image" Target="../media/image2.png"/><Relationship Id="rId29" Type="http://schemas.openxmlformats.org/officeDocument/2006/relationships/customXml" Target="../ink/ink14.xml"/><Relationship Id="rId24" Type="http://schemas.openxmlformats.org/officeDocument/2006/relationships/image" Target="../media/image13.png"/><Relationship Id="rId40" Type="http://schemas.openxmlformats.org/officeDocument/2006/relationships/image" Target="../media/image21.png"/><Relationship Id="rId45" Type="http://schemas.openxmlformats.org/officeDocument/2006/relationships/customXml" Target="../ink/ink22.xml"/><Relationship Id="rId66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7327</xdr:colOff>
      <xdr:row>0</xdr:row>
      <xdr:rowOff>219807</xdr:rowOff>
    </xdr:from>
    <xdr:to>
      <xdr:col>14</xdr:col>
      <xdr:colOff>55065</xdr:colOff>
      <xdr:row>1</xdr:row>
      <xdr:rowOff>235984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B31B65-DD7B-B09B-098C-F6A76B6CA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53846" y="219807"/>
          <a:ext cx="809738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754674</xdr:colOff>
      <xdr:row>1</xdr:row>
      <xdr:rowOff>161192</xdr:rowOff>
    </xdr:from>
    <xdr:to>
      <xdr:col>17</xdr:col>
      <xdr:colOff>219592</xdr:colOff>
      <xdr:row>6</xdr:row>
      <xdr:rowOff>234462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87ADCC-5E2F-5923-C6CE-0C9100356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9193" y="564173"/>
          <a:ext cx="3274918" cy="1252904"/>
        </a:xfrm>
        <a:prstGeom prst="rect">
          <a:avLst/>
        </a:prstGeom>
      </xdr:spPr>
    </xdr:pic>
    <xdr:clientData/>
  </xdr:twoCellAnchor>
  <xdr:twoCellAnchor editAs="oneCell">
    <xdr:from>
      <xdr:col>14</xdr:col>
      <xdr:colOff>307475</xdr:colOff>
      <xdr:row>6</xdr:row>
      <xdr:rowOff>65866</xdr:rowOff>
    </xdr:from>
    <xdr:to>
      <xdr:col>15</xdr:col>
      <xdr:colOff>681275</xdr:colOff>
      <xdr:row>6</xdr:row>
      <xdr:rowOff>88546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582273C4-9628-C303-EF12-E2AF44E49987}"/>
                </a:ext>
              </a:extLst>
            </xdr14:cNvPr>
            <xdr14:cNvContentPartPr/>
          </xdr14:nvContentPartPr>
          <xdr14:nvPr macro=""/>
          <xdr14:xfrm>
            <a:off x="16397398" y="1648481"/>
            <a:ext cx="1135800" cy="2268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582273C4-9628-C303-EF12-E2AF44E4998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343398" y="1540481"/>
              <a:ext cx="124344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234169</xdr:colOff>
      <xdr:row>1</xdr:row>
      <xdr:rowOff>21819</xdr:rowOff>
    </xdr:from>
    <xdr:to>
      <xdr:col>13</xdr:col>
      <xdr:colOff>615409</xdr:colOff>
      <xdr:row>1</xdr:row>
      <xdr:rowOff>22179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14E9FC66-9D82-FE3B-D1AA-CF360C441EF8}"/>
                </a:ext>
              </a:extLst>
            </xdr14:cNvPr>
            <xdr14:cNvContentPartPr/>
          </xdr14:nvContentPartPr>
          <xdr14:nvPr macro=""/>
          <xdr14:xfrm>
            <a:off x="14880688" y="424800"/>
            <a:ext cx="38124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14E9FC66-9D82-FE3B-D1AA-CF360C441EF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827048" y="316800"/>
              <a:ext cx="4888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21529</xdr:colOff>
      <xdr:row>3</xdr:row>
      <xdr:rowOff>105750</xdr:rowOff>
    </xdr:from>
    <xdr:to>
      <xdr:col>17</xdr:col>
      <xdr:colOff>532729</xdr:colOff>
      <xdr:row>5</xdr:row>
      <xdr:rowOff>23573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BFDB3BB6-FEEF-F45D-1C2B-3538770B7743}"/>
                </a:ext>
              </a:extLst>
            </xdr14:cNvPr>
            <xdr14:cNvContentPartPr/>
          </xdr14:nvContentPartPr>
          <xdr14:nvPr macro=""/>
          <xdr14:xfrm>
            <a:off x="17716048" y="963000"/>
            <a:ext cx="511200" cy="40140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BFDB3BB6-FEEF-F45D-1C2B-3538770B774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698408" y="945360"/>
              <a:ext cx="546840" cy="43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168245</xdr:colOff>
      <xdr:row>10</xdr:row>
      <xdr:rowOff>219351</xdr:rowOff>
    </xdr:from>
    <xdr:to>
      <xdr:col>9</xdr:col>
      <xdr:colOff>593045</xdr:colOff>
      <xdr:row>10</xdr:row>
      <xdr:rowOff>222591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F479FCEA-67B1-2FDC-E806-479A552B0E07}"/>
                </a:ext>
              </a:extLst>
            </xdr14:cNvPr>
            <xdr14:cNvContentPartPr/>
          </xdr14:nvContentPartPr>
          <xdr14:nvPr macro=""/>
          <xdr14:xfrm>
            <a:off x="12448168" y="2769120"/>
            <a:ext cx="424800" cy="32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F479FCEA-67B1-2FDC-E806-479A552B0E0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430528" y="2751480"/>
              <a:ext cx="46044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197765</xdr:colOff>
      <xdr:row>11</xdr:row>
      <xdr:rowOff>225962</xdr:rowOff>
    </xdr:from>
    <xdr:to>
      <xdr:col>10</xdr:col>
      <xdr:colOff>188885</xdr:colOff>
      <xdr:row>11</xdr:row>
      <xdr:rowOff>241082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7C564395-935A-880E-234C-DEB596EA9801}"/>
                </a:ext>
              </a:extLst>
            </xdr14:cNvPr>
            <xdr14:cNvContentPartPr/>
          </xdr14:nvContentPartPr>
          <xdr14:nvPr macro=""/>
          <xdr14:xfrm>
            <a:off x="12477688" y="3017520"/>
            <a:ext cx="753120" cy="1512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C564395-935A-880E-234C-DEB596EA980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459688" y="2999520"/>
              <a:ext cx="78876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36279</xdr:colOff>
      <xdr:row>4</xdr:row>
      <xdr:rowOff>217906</xdr:rowOff>
    </xdr:from>
    <xdr:to>
      <xdr:col>9</xdr:col>
      <xdr:colOff>103659</xdr:colOff>
      <xdr:row>10</xdr:row>
      <xdr:rowOff>37615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47BB476-8479-E205-9047-3CFD566A7526}"/>
                </a:ext>
              </a:extLst>
            </xdr14:cNvPr>
            <xdr14:cNvContentPartPr/>
          </xdr14:nvContentPartPr>
          <xdr14:nvPr macro=""/>
          <xdr14:xfrm>
            <a:off x="11774010" y="1316944"/>
            <a:ext cx="1019880" cy="12704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47BB476-8479-E205-9047-3CFD566A752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472293" y="1308304"/>
              <a:ext cx="1037520" cy="128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639194</xdr:colOff>
      <xdr:row>2</xdr:row>
      <xdr:rowOff>188483</xdr:rowOff>
    </xdr:from>
    <xdr:to>
      <xdr:col>9</xdr:col>
      <xdr:colOff>381854</xdr:colOff>
      <xdr:row>5</xdr:row>
      <xdr:rowOff>198046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80934C20-D04D-D3DE-0AF8-939E9D55A760}"/>
                </a:ext>
              </a:extLst>
            </xdr14:cNvPr>
            <xdr14:cNvContentPartPr/>
          </xdr14:nvContentPartPr>
          <xdr14:nvPr macro=""/>
          <xdr14:xfrm>
            <a:off x="12376925" y="855233"/>
            <a:ext cx="695160" cy="68364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80934C20-D04D-D3DE-0AF8-939E9D55A76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2075208" y="853560"/>
              <a:ext cx="712800" cy="70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578285</xdr:colOff>
      <xdr:row>4</xdr:row>
      <xdr:rowOff>5802</xdr:rowOff>
    </xdr:from>
    <xdr:to>
      <xdr:col>10</xdr:col>
      <xdr:colOff>221645</xdr:colOff>
      <xdr:row>10</xdr:row>
      <xdr:rowOff>70671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76D1AC3F-2810-6E3B-3FC7-4C5EF1A21838}"/>
                </a:ext>
              </a:extLst>
            </xdr14:cNvPr>
            <xdr14:cNvContentPartPr/>
          </xdr14:nvContentPartPr>
          <xdr14:nvPr macro=""/>
          <xdr14:xfrm>
            <a:off x="12858208" y="1104840"/>
            <a:ext cx="405360" cy="151560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76D1AC3F-2810-6E3B-3FC7-4C5EF1A2183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2840568" y="1087200"/>
              <a:ext cx="441000" cy="155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263405</xdr:colOff>
      <xdr:row>2</xdr:row>
      <xdr:rowOff>190410</xdr:rowOff>
    </xdr:from>
    <xdr:to>
      <xdr:col>10</xdr:col>
      <xdr:colOff>622325</xdr:colOff>
      <xdr:row>4</xdr:row>
      <xdr:rowOff>33522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E07D1CC7-139D-8C85-9E51-A5C11324A6E8}"/>
                </a:ext>
              </a:extLst>
            </xdr14:cNvPr>
            <xdr14:cNvContentPartPr/>
          </xdr14:nvContentPartPr>
          <xdr14:nvPr macro=""/>
          <xdr14:xfrm>
            <a:off x="13305328" y="857160"/>
            <a:ext cx="358920" cy="27540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E07D1CC7-139D-8C85-9E51-A5C11324A6E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287310" y="839183"/>
              <a:ext cx="394596" cy="310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725165</xdr:colOff>
      <xdr:row>3</xdr:row>
      <xdr:rowOff>4950</xdr:rowOff>
    </xdr:from>
    <xdr:to>
      <xdr:col>12</xdr:col>
      <xdr:colOff>320165</xdr:colOff>
      <xdr:row>4</xdr:row>
      <xdr:rowOff>151602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4D49355E-2696-906A-C773-AA41E6B3079C}"/>
                </a:ext>
              </a:extLst>
            </xdr14:cNvPr>
            <xdr14:cNvContentPartPr/>
          </xdr14:nvContentPartPr>
          <xdr14:nvPr macro=""/>
          <xdr14:xfrm>
            <a:off x="13005088" y="862200"/>
            <a:ext cx="1881000" cy="38844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4D49355E-2696-906A-C773-AA41E6B3079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996446" y="853200"/>
              <a:ext cx="1898643" cy="40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344045</xdr:colOff>
      <xdr:row>4</xdr:row>
      <xdr:rowOff>226842</xdr:rowOff>
    </xdr:from>
    <xdr:to>
      <xdr:col>10</xdr:col>
      <xdr:colOff>740765</xdr:colOff>
      <xdr:row>10</xdr:row>
      <xdr:rowOff>141591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8D7D4A5C-20F6-FA3C-5309-C0398A8145FC}"/>
                </a:ext>
              </a:extLst>
            </xdr14:cNvPr>
            <xdr14:cNvContentPartPr/>
          </xdr14:nvContentPartPr>
          <xdr14:nvPr macro=""/>
          <xdr14:xfrm>
            <a:off x="13385968" y="1325880"/>
            <a:ext cx="396720" cy="136548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8D7D4A5C-20F6-FA3C-5309-C0398A8145F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367968" y="1307880"/>
              <a:ext cx="432360" cy="140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102245</xdr:colOff>
      <xdr:row>5</xdr:row>
      <xdr:rowOff>65693</xdr:rowOff>
    </xdr:from>
    <xdr:to>
      <xdr:col>11</xdr:col>
      <xdr:colOff>721085</xdr:colOff>
      <xdr:row>9</xdr:row>
      <xdr:rowOff>115539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C8D6BF6E-62F3-2530-F879-3F90C058E024}"/>
                </a:ext>
              </a:extLst>
            </xdr14:cNvPr>
            <xdr14:cNvContentPartPr/>
          </xdr14:nvContentPartPr>
          <xdr14:nvPr macro=""/>
          <xdr14:xfrm>
            <a:off x="13906168" y="1406520"/>
            <a:ext cx="618840" cy="1017000"/>
          </xdr14:xfrm>
        </xdr:contentPart>
      </mc:Choice>
      <mc:Fallback xmlns=""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C8D6BF6E-62F3-2530-F879-3F90C058E02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3897528" y="1397520"/>
              <a:ext cx="636480" cy="10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688685</xdr:colOff>
      <xdr:row>10</xdr:row>
      <xdr:rowOff>109551</xdr:rowOff>
    </xdr:from>
    <xdr:to>
      <xdr:col>15</xdr:col>
      <xdr:colOff>258605</xdr:colOff>
      <xdr:row>10</xdr:row>
      <xdr:rowOff>109911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A927B7AE-EB36-7BB4-2479-6D600DED96B5}"/>
                </a:ext>
              </a:extLst>
            </xdr14:cNvPr>
            <xdr14:cNvContentPartPr/>
          </xdr14:nvContentPartPr>
          <xdr14:nvPr macro=""/>
          <xdr14:xfrm>
            <a:off x="16778608" y="2659320"/>
            <a:ext cx="331920" cy="36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A927B7AE-EB36-7BB4-2479-6D600DED96B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6724608" y="2551680"/>
              <a:ext cx="4395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351485</xdr:colOff>
      <xdr:row>11</xdr:row>
      <xdr:rowOff>131642</xdr:rowOff>
    </xdr:from>
    <xdr:to>
      <xdr:col>15</xdr:col>
      <xdr:colOff>615005</xdr:colOff>
      <xdr:row>11</xdr:row>
      <xdr:rowOff>146762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FF240ABA-240A-91C4-C362-FC0899F3760A}"/>
                </a:ext>
              </a:extLst>
            </xdr14:cNvPr>
            <xdr14:cNvContentPartPr/>
          </xdr14:nvContentPartPr>
          <xdr14:nvPr macro=""/>
          <xdr14:xfrm>
            <a:off x="17203408" y="2923200"/>
            <a:ext cx="263520" cy="1512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FF240ABA-240A-91C4-C362-FC0899F3760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7149408" y="2815200"/>
              <a:ext cx="37116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717605</xdr:colOff>
      <xdr:row>10</xdr:row>
      <xdr:rowOff>146271</xdr:rowOff>
    </xdr:from>
    <xdr:to>
      <xdr:col>10</xdr:col>
      <xdr:colOff>234605</xdr:colOff>
      <xdr:row>10</xdr:row>
      <xdr:rowOff>146631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79E1DA59-1289-D3AE-1314-95DAD8EB5C4F}"/>
                </a:ext>
              </a:extLst>
            </xdr14:cNvPr>
            <xdr14:cNvContentPartPr/>
          </xdr14:nvContentPartPr>
          <xdr14:nvPr macro=""/>
          <xdr14:xfrm>
            <a:off x="12997528" y="2696040"/>
            <a:ext cx="27900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79E1DA59-1289-D3AE-1314-95DAD8EB5C4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2943888" y="2588040"/>
              <a:ext cx="3866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300125</xdr:colOff>
      <xdr:row>11</xdr:row>
      <xdr:rowOff>168002</xdr:rowOff>
    </xdr:from>
    <xdr:to>
      <xdr:col>10</xdr:col>
      <xdr:colOff>621965</xdr:colOff>
      <xdr:row>11</xdr:row>
      <xdr:rowOff>168362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9DAE80B4-A2BC-505C-1DE0-C1D2154A4094}"/>
                </a:ext>
              </a:extLst>
            </xdr14:cNvPr>
            <xdr14:cNvContentPartPr/>
          </xdr14:nvContentPartPr>
          <xdr14:nvPr macro=""/>
          <xdr14:xfrm>
            <a:off x="13342048" y="2959560"/>
            <a:ext cx="32184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9DAE80B4-A2BC-505C-1DE0-C1D2154A409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3288408" y="2851920"/>
              <a:ext cx="4294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417485</xdr:colOff>
      <xdr:row>12</xdr:row>
      <xdr:rowOff>6494</xdr:rowOff>
    </xdr:from>
    <xdr:to>
      <xdr:col>15</xdr:col>
      <xdr:colOff>647045</xdr:colOff>
      <xdr:row>13</xdr:row>
      <xdr:rowOff>132794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5B80C8CB-F35D-15B8-5C0D-F18A029934DC}"/>
                </a:ext>
              </a:extLst>
            </xdr14:cNvPr>
            <xdr14:cNvContentPartPr/>
          </xdr14:nvContentPartPr>
          <xdr14:nvPr macro=""/>
          <xdr14:xfrm>
            <a:off x="13459408" y="3039840"/>
            <a:ext cx="4039560" cy="31680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5B80C8CB-F35D-15B8-5C0D-F18A029934D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3450409" y="3031200"/>
              <a:ext cx="4057198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168125</xdr:colOff>
      <xdr:row>10</xdr:row>
      <xdr:rowOff>224031</xdr:rowOff>
    </xdr:from>
    <xdr:to>
      <xdr:col>14</xdr:col>
      <xdr:colOff>656645</xdr:colOff>
      <xdr:row>11</xdr:row>
      <xdr:rowOff>242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E15C9666-B365-F9B5-DFD7-89A829C7AF81}"/>
                </a:ext>
              </a:extLst>
            </xdr14:cNvPr>
            <xdr14:cNvContentPartPr/>
          </xdr14:nvContentPartPr>
          <xdr14:nvPr macro=""/>
          <xdr14:xfrm>
            <a:off x="16258048" y="2773800"/>
            <a:ext cx="488520" cy="1800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E15C9666-B365-F9B5-DFD7-89A829C7AF8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240408" y="2755800"/>
              <a:ext cx="5241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226805</xdr:colOff>
      <xdr:row>12</xdr:row>
      <xdr:rowOff>3974</xdr:rowOff>
    </xdr:from>
    <xdr:to>
      <xdr:col>15</xdr:col>
      <xdr:colOff>318005</xdr:colOff>
      <xdr:row>12</xdr:row>
      <xdr:rowOff>7214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B278A0D9-E08A-1F4B-F83A-29A6050AEC01}"/>
                </a:ext>
              </a:extLst>
            </xdr14:cNvPr>
            <xdr14:cNvContentPartPr/>
          </xdr14:nvContentPartPr>
          <xdr14:nvPr macro=""/>
          <xdr14:xfrm>
            <a:off x="16316728" y="3037320"/>
            <a:ext cx="853200" cy="324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B278A0D9-E08A-1F4B-F83A-29A6050AEC0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6299088" y="3019680"/>
              <a:ext cx="88884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160939</xdr:colOff>
      <xdr:row>17</xdr:row>
      <xdr:rowOff>117041</xdr:rowOff>
    </xdr:from>
    <xdr:to>
      <xdr:col>8</xdr:col>
      <xdr:colOff>117030</xdr:colOff>
      <xdr:row>17</xdr:row>
      <xdr:rowOff>139361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C14B20A8-2463-5371-1432-94B730565594}"/>
                </a:ext>
              </a:extLst>
            </xdr14:cNvPr>
            <xdr14:cNvContentPartPr/>
          </xdr14:nvContentPartPr>
          <xdr14:nvPr macro=""/>
          <xdr14:xfrm>
            <a:off x="10132881" y="4286060"/>
            <a:ext cx="1721880" cy="2232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C14B20A8-2463-5371-1432-94B730565594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079241" y="4178060"/>
              <a:ext cx="182952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658946</xdr:colOff>
      <xdr:row>15</xdr:row>
      <xdr:rowOff>122601</xdr:rowOff>
    </xdr:from>
    <xdr:to>
      <xdr:col>7</xdr:col>
      <xdr:colOff>1364186</xdr:colOff>
      <xdr:row>16</xdr:row>
      <xdr:rowOff>223680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D28C7F1B-E361-9273-DDFB-9569FCC67675}"/>
                </a:ext>
              </a:extLst>
            </xdr14:cNvPr>
            <xdr14:cNvContentPartPr/>
          </xdr14:nvContentPartPr>
          <xdr14:nvPr macro=""/>
          <xdr14:xfrm>
            <a:off x="10630888" y="3815370"/>
            <a:ext cx="705240" cy="31356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D28C7F1B-E361-9273-DDFB-9569FCC6767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0622244" y="3806380"/>
              <a:ext cx="722889" cy="3311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190205</xdr:colOff>
      <xdr:row>18</xdr:row>
      <xdr:rowOff>225955</xdr:rowOff>
    </xdr:from>
    <xdr:to>
      <xdr:col>15</xdr:col>
      <xdr:colOff>615005</xdr:colOff>
      <xdr:row>18</xdr:row>
      <xdr:rowOff>241795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D1D413F3-08B6-C13D-5312-88CF832FA2B8}"/>
                </a:ext>
              </a:extLst>
            </xdr14:cNvPr>
            <xdr14:cNvContentPartPr/>
          </xdr14:nvContentPartPr>
          <xdr14:nvPr macro=""/>
          <xdr14:xfrm>
            <a:off x="17042128" y="4644090"/>
            <a:ext cx="424800" cy="1584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D1D413F3-08B6-C13D-5312-88CF832FA2B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7024128" y="4626090"/>
              <a:ext cx="46044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21485</xdr:colOff>
      <xdr:row>18</xdr:row>
      <xdr:rowOff>226315</xdr:rowOff>
    </xdr:from>
    <xdr:to>
      <xdr:col>17</xdr:col>
      <xdr:colOff>5045</xdr:colOff>
      <xdr:row>19</xdr:row>
      <xdr:rowOff>14639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4200900C-FEAD-DE4F-225F-40D21EB8DDA4}"/>
                </a:ext>
              </a:extLst>
            </xdr14:cNvPr>
            <xdr14:cNvContentPartPr/>
          </xdr14:nvContentPartPr>
          <xdr14:nvPr macro=""/>
          <xdr14:xfrm>
            <a:off x="17635408" y="4644450"/>
            <a:ext cx="745560" cy="3744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4200900C-FEAD-DE4F-225F-40D21EB8DDA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7617768" y="4626810"/>
              <a:ext cx="78120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219365</xdr:colOff>
      <xdr:row>20</xdr:row>
      <xdr:rowOff>6852</xdr:rowOff>
    </xdr:from>
    <xdr:to>
      <xdr:col>16</xdr:col>
      <xdr:colOff>182405</xdr:colOff>
      <xdr:row>20</xdr:row>
      <xdr:rowOff>29532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34409E57-86A7-A0C0-440D-CB7DD8D2AC54}"/>
                </a:ext>
              </a:extLst>
            </xdr14:cNvPr>
            <xdr14:cNvContentPartPr/>
          </xdr14:nvContentPartPr>
          <xdr14:nvPr macro=""/>
          <xdr14:xfrm>
            <a:off x="17071288" y="4915890"/>
            <a:ext cx="725040" cy="2268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4409E57-86A7-A0C0-440D-CB7DD8D2AC54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7053648" y="4898250"/>
              <a:ext cx="760680" cy="5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102365</xdr:colOff>
      <xdr:row>14</xdr:row>
      <xdr:rowOff>250184</xdr:rowOff>
    </xdr:from>
    <xdr:to>
      <xdr:col>15</xdr:col>
      <xdr:colOff>279485</xdr:colOff>
      <xdr:row>15</xdr:row>
      <xdr:rowOff>142401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988349DE-718A-5E3C-E516-B4216A33BD01}"/>
                </a:ext>
              </a:extLst>
            </xdr14:cNvPr>
            <xdr14:cNvContentPartPr/>
          </xdr14:nvContentPartPr>
          <xdr14:nvPr macro=""/>
          <xdr14:xfrm>
            <a:off x="16954288" y="3664530"/>
            <a:ext cx="177120" cy="17064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988349DE-718A-5E3C-E516-B4216A33BD0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936288" y="3646568"/>
              <a:ext cx="212760" cy="206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98045</xdr:colOff>
      <xdr:row>16</xdr:row>
      <xdr:rowOff>54014</xdr:rowOff>
    </xdr:from>
    <xdr:to>
      <xdr:col>15</xdr:col>
      <xdr:colOff>315485</xdr:colOff>
      <xdr:row>17</xdr:row>
      <xdr:rowOff>36591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6548C455-F3F2-7C88-5897-72C167FCF2EB}"/>
                </a:ext>
              </a:extLst>
            </xdr14:cNvPr>
            <xdr14:cNvContentPartPr/>
          </xdr14:nvContentPartPr>
          <xdr14:nvPr macro=""/>
          <xdr14:xfrm>
            <a:off x="16949968" y="3944610"/>
            <a:ext cx="217440" cy="26100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6548C455-F3F2-7C88-5897-72C167FCF2E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6931968" y="3926635"/>
              <a:ext cx="253080" cy="296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359525</xdr:colOff>
      <xdr:row>16</xdr:row>
      <xdr:rowOff>9734</xdr:rowOff>
    </xdr:from>
    <xdr:to>
      <xdr:col>16</xdr:col>
      <xdr:colOff>508205</xdr:colOff>
      <xdr:row>17</xdr:row>
      <xdr:rowOff>51351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60D9BCF2-862D-7989-0590-99751A45446D}"/>
                </a:ext>
              </a:extLst>
            </xdr14:cNvPr>
            <xdr14:cNvContentPartPr/>
          </xdr14:nvContentPartPr>
          <xdr14:nvPr macro=""/>
          <xdr14:xfrm>
            <a:off x="17973448" y="3900330"/>
            <a:ext cx="148680" cy="32004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60D9BCF2-862D-7989-0590-99751A45446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7955448" y="3882690"/>
              <a:ext cx="184320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402725</xdr:colOff>
      <xdr:row>14</xdr:row>
      <xdr:rowOff>128864</xdr:rowOff>
    </xdr:from>
    <xdr:to>
      <xdr:col>16</xdr:col>
      <xdr:colOff>533405</xdr:colOff>
      <xdr:row>15</xdr:row>
      <xdr:rowOff>108561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122DDA6A-3670-F93B-2A05-0B5D302AA10A}"/>
                </a:ext>
              </a:extLst>
            </xdr14:cNvPr>
            <xdr14:cNvContentPartPr/>
          </xdr14:nvContentPartPr>
          <xdr14:nvPr macro=""/>
          <xdr14:xfrm>
            <a:off x="18016648" y="3543210"/>
            <a:ext cx="130680" cy="25812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122DDA6A-3670-F93B-2A05-0B5D302AA10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7998648" y="3525570"/>
              <a:ext cx="166320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688445</xdr:colOff>
      <xdr:row>14</xdr:row>
      <xdr:rowOff>248744</xdr:rowOff>
    </xdr:from>
    <xdr:to>
      <xdr:col>15</xdr:col>
      <xdr:colOff>688805</xdr:colOff>
      <xdr:row>15</xdr:row>
      <xdr:rowOff>44121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2A00EA5A-1940-B5C6-54A4-39076794ED63}"/>
                </a:ext>
              </a:extLst>
            </xdr14:cNvPr>
            <xdr14:cNvContentPartPr/>
          </xdr14:nvContentPartPr>
          <xdr14:nvPr macro=""/>
          <xdr14:xfrm>
            <a:off x="17540368" y="3663090"/>
            <a:ext cx="360" cy="7380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2A00EA5A-1940-B5C6-54A4-39076794ED6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7522368" y="3645450"/>
              <a:ext cx="36000" cy="10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555617</xdr:colOff>
      <xdr:row>20</xdr:row>
      <xdr:rowOff>94482</xdr:rowOff>
    </xdr:from>
    <xdr:to>
      <xdr:col>9</xdr:col>
      <xdr:colOff>631637</xdr:colOff>
      <xdr:row>20</xdr:row>
      <xdr:rowOff>190602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17CB278C-9822-E1A7-1F12-907CE2BCF876}"/>
                </a:ext>
              </a:extLst>
            </xdr14:cNvPr>
            <xdr14:cNvContentPartPr/>
          </xdr14:nvContentPartPr>
          <xdr14:nvPr macro=""/>
          <xdr14:xfrm>
            <a:off x="12293348" y="5003520"/>
            <a:ext cx="1028520" cy="9612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17CB278C-9822-E1A7-1F12-907CE2BCF876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2239348" y="4895880"/>
              <a:ext cx="1136160" cy="31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185656</xdr:colOff>
      <xdr:row>20</xdr:row>
      <xdr:rowOff>205215</xdr:rowOff>
    </xdr:from>
    <xdr:to>
      <xdr:col>9</xdr:col>
      <xdr:colOff>326836</xdr:colOff>
      <xdr:row>27</xdr:row>
      <xdr:rowOff>181635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1309EEE1-FB86-59C0-970F-66FBB9F2FCBC}"/>
                </a:ext>
              </a:extLst>
            </xdr14:cNvPr>
            <xdr14:cNvContentPartPr/>
          </xdr14:nvContentPartPr>
          <xdr14:nvPr macro=""/>
          <xdr14:xfrm>
            <a:off x="11923387" y="5114253"/>
            <a:ext cx="1093680" cy="169092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1309EEE1-FB86-59C0-970F-66FBB9F2FCBC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1914387" y="5105255"/>
              <a:ext cx="1111320" cy="17085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710405</xdr:colOff>
      <xdr:row>26</xdr:row>
      <xdr:rowOff>143236</xdr:rowOff>
    </xdr:from>
    <xdr:to>
      <xdr:col>10</xdr:col>
      <xdr:colOff>696845</xdr:colOff>
      <xdr:row>26</xdr:row>
      <xdr:rowOff>146476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7CB6F5C9-E019-D8D6-220B-1009679CA8D1}"/>
                </a:ext>
              </a:extLst>
            </xdr14:cNvPr>
            <xdr14:cNvContentPartPr/>
          </xdr14:nvContentPartPr>
          <xdr14:nvPr macro=""/>
          <xdr14:xfrm>
            <a:off x="12990328" y="6524986"/>
            <a:ext cx="748440" cy="324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7CB6F5C9-E019-D8D6-220B-1009679CA8D1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2936688" y="6417346"/>
              <a:ext cx="85608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101885</xdr:colOff>
      <xdr:row>25</xdr:row>
      <xdr:rowOff>55984</xdr:rowOff>
    </xdr:from>
    <xdr:to>
      <xdr:col>11</xdr:col>
      <xdr:colOff>595085</xdr:colOff>
      <xdr:row>28</xdr:row>
      <xdr:rowOff>100658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134B540A-0B6A-E586-608D-7C4F0C9F7288}"/>
                </a:ext>
              </a:extLst>
            </xdr14:cNvPr>
            <xdr14:cNvContentPartPr/>
          </xdr14:nvContentPartPr>
          <xdr14:nvPr macro=""/>
          <xdr14:xfrm>
            <a:off x="13905808" y="6195946"/>
            <a:ext cx="493200" cy="770040"/>
          </xdr14:xfrm>
        </xdr:contentPart>
      </mc:Choice>
      <mc:Fallback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134B540A-0B6A-E586-608D-7C4F0C9F728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3897168" y="6187306"/>
              <a:ext cx="51084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476105</xdr:colOff>
      <xdr:row>51</xdr:row>
      <xdr:rowOff>109172</xdr:rowOff>
    </xdr:from>
    <xdr:to>
      <xdr:col>11</xdr:col>
      <xdr:colOff>43505</xdr:colOff>
      <xdr:row>51</xdr:row>
      <xdr:rowOff>146252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794A37F8-E549-95A5-A90C-ADF9603F5CA9}"/>
                </a:ext>
              </a:extLst>
            </xdr14:cNvPr>
            <xdr14:cNvContentPartPr/>
          </xdr14:nvContentPartPr>
          <xdr14:nvPr macro=""/>
          <xdr14:xfrm>
            <a:off x="13708528" y="12044730"/>
            <a:ext cx="329400" cy="3708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794A37F8-E549-95A5-A90C-ADF9603F5CA9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3654528" y="11937090"/>
              <a:ext cx="43704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439258</xdr:colOff>
      <xdr:row>52</xdr:row>
      <xdr:rowOff>153077</xdr:rowOff>
    </xdr:from>
    <xdr:to>
      <xdr:col>10</xdr:col>
      <xdr:colOff>554818</xdr:colOff>
      <xdr:row>52</xdr:row>
      <xdr:rowOff>175757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2FC351AB-6465-A4AD-7E32-1DD8F79F1226}"/>
                </a:ext>
              </a:extLst>
            </xdr14:cNvPr>
            <xdr14:cNvContentPartPr/>
          </xdr14:nvContentPartPr>
          <xdr14:nvPr macro=""/>
          <xdr14:xfrm>
            <a:off x="13671681" y="12330423"/>
            <a:ext cx="115560" cy="2268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2FC351AB-6465-A4AD-7E32-1DD8F79F122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3618041" y="12222783"/>
              <a:ext cx="22320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461345</xdr:colOff>
      <xdr:row>53</xdr:row>
      <xdr:rowOff>168115</xdr:rowOff>
    </xdr:from>
    <xdr:to>
      <xdr:col>11</xdr:col>
      <xdr:colOff>525185</xdr:colOff>
      <xdr:row>53</xdr:row>
      <xdr:rowOff>176035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30D01B53-7860-7B55-7A72-B35197449693}"/>
                </a:ext>
              </a:extLst>
            </xdr14:cNvPr>
            <xdr14:cNvContentPartPr/>
          </xdr14:nvContentPartPr>
          <xdr14:nvPr macro=""/>
          <xdr14:xfrm>
            <a:off x="13693768" y="12587250"/>
            <a:ext cx="825840" cy="7920"/>
          </xdr14:xfrm>
        </xdr:contentPart>
      </mc:Choice>
      <mc:Fallback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30D01B53-7860-7B55-7A72-B35197449693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3639768" y="12479610"/>
              <a:ext cx="93348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776165</xdr:colOff>
      <xdr:row>49</xdr:row>
      <xdr:rowOff>167250</xdr:rowOff>
    </xdr:from>
    <xdr:to>
      <xdr:col>10</xdr:col>
      <xdr:colOff>403025</xdr:colOff>
      <xdr:row>51</xdr:row>
      <xdr:rowOff>7653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71B6BE80-A8A0-2BF7-D291-5B2925171A40}"/>
                </a:ext>
              </a:extLst>
            </xdr14:cNvPr>
            <xdr14:cNvContentPartPr/>
          </xdr14:nvContentPartPr>
          <xdr14:nvPr macro=""/>
          <xdr14:xfrm>
            <a:off x="12294088" y="11597250"/>
            <a:ext cx="1341360" cy="345960"/>
          </xdr14:xfrm>
        </xdr:contentPart>
      </mc:Choice>
      <mc:Fallback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71B6BE80-A8A0-2BF7-D291-5B2925171A4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276448" y="11579610"/>
              <a:ext cx="137700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205025</xdr:colOff>
      <xdr:row>20</xdr:row>
      <xdr:rowOff>162400</xdr:rowOff>
    </xdr:from>
    <xdr:to>
      <xdr:col>10</xdr:col>
      <xdr:colOff>495905</xdr:colOff>
      <xdr:row>21</xdr:row>
      <xdr:rowOff>151711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6F5EAC50-0B57-7F7F-750C-22F34980866B}"/>
                </a:ext>
              </a:extLst>
            </xdr14:cNvPr>
            <xdr14:cNvContentPartPr/>
          </xdr14:nvContentPartPr>
          <xdr14:nvPr macro=""/>
          <xdr14:xfrm>
            <a:off x="13437448" y="5071438"/>
            <a:ext cx="290880" cy="253080"/>
          </xdr14:xfrm>
        </xdr:contentPart>
      </mc:Choice>
      <mc:Fallback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6F5EAC50-0B57-7F7F-750C-22F34980866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419448" y="5053798"/>
              <a:ext cx="326520" cy="28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7025</xdr:colOff>
      <xdr:row>25</xdr:row>
      <xdr:rowOff>100396</xdr:rowOff>
    </xdr:from>
    <xdr:to>
      <xdr:col>10</xdr:col>
      <xdr:colOff>389705</xdr:colOff>
      <xdr:row>25</xdr:row>
      <xdr:rowOff>171316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E9D283B0-0719-6B2C-4262-20468191B84F}"/>
                </a:ext>
              </a:extLst>
            </xdr14:cNvPr>
            <xdr14:cNvContentPartPr/>
          </xdr14:nvContentPartPr>
          <xdr14:nvPr macro=""/>
          <xdr14:xfrm>
            <a:off x="13239448" y="6240358"/>
            <a:ext cx="382680" cy="7092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E9D283B0-0719-6B2C-4262-20468191B84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3221448" y="6222358"/>
              <a:ext cx="41832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658265</xdr:colOff>
      <xdr:row>24</xdr:row>
      <xdr:rowOff>229505</xdr:rowOff>
    </xdr:from>
    <xdr:to>
      <xdr:col>11</xdr:col>
      <xdr:colOff>241865</xdr:colOff>
      <xdr:row>27</xdr:row>
      <xdr:rowOff>126580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26E17789-7DBC-78FF-C876-4BC1F4808819}"/>
                </a:ext>
              </a:extLst>
            </xdr14:cNvPr>
            <xdr14:cNvContentPartPr/>
          </xdr14:nvContentPartPr>
          <xdr14:nvPr macro=""/>
          <xdr14:xfrm>
            <a:off x="13890688" y="6127678"/>
            <a:ext cx="345600" cy="62244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26E17789-7DBC-78FF-C876-4BC1F4808819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3873048" y="6109678"/>
              <a:ext cx="381240" cy="658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2:45:19.95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0,'4'0,"14"0,43 4,28 0,37 4,28 0,41-1,96 1,24 0,14-2,-5-1,-8-2,-3-2,-44 0,-61-1,-66-1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52:10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1004 24575,'13'0'0,"19"0"0,42 0 0,40 0 0,27 0 0,67 0 0,15 0 0,21 0 0,14 0 0,2 0 0,5 0 0,-40 0 0,-50 0 0,-56 0-8191</inkml:trace>
  <inkml:trace contextRef="#ctx0" brushRef="#br0" timeOffset="1491.34">2402 494 24575,'5'-2'0,"-1"0"0,1 0 0,0 0 0,0 0 0,0 1 0,0 0 0,0 0 0,0 0 0,0 1 0,0-1 0,8 2 0,2-2 0,247-2 84,-168 6-808,145-16-1,-207 9-6101</inkml:trace>
  <inkml:trace contextRef="#ctx0" brushRef="#br0" timeOffset="2567.89">2788 311 24575,'63'-1'0,"-39"-1"0,1 1 0,0 2 0,0 0 0,0 1 0,-1 2 0,1 0 0,-1 2 0,28 10 0,-30-7 0,-3-1 0,-1 0 0,0 1 0,31 21 0,-48-30 0,0 1 0,-1 0 0,1-1 0,0 1 0,0 0 0,0 0 0,-1 0 0,1-1 0,0 1 0,-1 0 0,1 0 0,-1 0 0,1 0 0,-1 0 0,1 1 0,-1-1 0,0 0 0,0 0 0,1 0 0,-1 0 0,0 0 0,0 0 0,0 0 0,0 1 0,-1 0 0,1 1 0,-1-1 0,0 0 0,0 1 0,-1-1 0,1 0 0,0 0 0,-1 0 0,1 0 0,-1 0 0,0 0 0,-2 2 0,-8 5 0,-1 1 0,0-2 0,-16 9 0,17-11 0,-106 65 30,-79 45-1425,167-101-5431</inkml:trace>
  <inkml:trace contextRef="#ctx0" brushRef="#br0" timeOffset="4143.74">3948 189 24575,'0'4'0,"-1"0"0,0 0 0,0 1 0,0-1 0,0-1 0,-1 1 0,1 0 0,-1 0 0,-4 6 0,-5 10 0,-115 315 0,45-115 0,76-207 0,3-8 0,0 0 0,0 0 0,0 0 0,-1 0 0,1 0 0,-6 6 0,8-11 0,-1-1 0,0 0 0,1 1 0,-1-1 0,1 0 0,-1 1 0,1-1 0,-1 0 0,1 0 0,0 1 0,-1-1 0,1 0 0,0 0 0,-1 0 0,1 0 0,0 1 0,0-1 0,0 0 0,0 0 0,0 0 0,0 0 0,0 0 0,0 0 0,0 1 0,1-2 0,-3-33 0,2-5 0,2 0 0,2-1 0,2 2 0,1-1 0,21-61 0,-6 30 0,-12 37 0,19-46 0,-29 79 0,0 1 0,0-1 0,0 0 0,0 0 0,1 1 0,-1-1 0,0 0 0,0 0 0,1 1 0,-1-1 0,1 0 0,-1 0 0,0 1 0,1-1 0,-1 1 0,1-1 0,0 0 0,-1 1 0,1-1 0,-1 1 0,1-1 0,0 1 0,-1 0 0,1-1 0,0 1 0,0 0 0,-1-1 0,1 1 0,0 0 0,0 0 0,-1-1 0,1 1 0,0 0 0,0 0 0,0 0 0,-1 0 0,1 0 0,0 0 0,0 1 0,0-1 0,-1 0 0,1 0 0,0 0 0,0 1 0,-1-1 0,1 1 0,0-1 0,0 0 0,-1 1 0,1-1 0,-1 1 0,2 1 0,27 41 0,-23-31 0,20 37 0,29 81 0,-8-15 0,-43-106 0,0-1 0,1 0 0,0 0 0,0 0 0,1 0 0,10 10 0,-15-17 0,0 1 0,0-1 0,0 0 0,1 0 0,-1 0 0,1 0 0,-1-1 0,0 1 0,1 0 0,0-1 0,-1 1 0,1 0 0,-1-1 0,1 0 0,-1 1 0,1-1 0,0 0 0,-1 0 0,1 0 0,0 0 0,-1 0 0,1-1 0,0 1 0,-1 0 0,1-1 0,-1 1 0,1-1 0,-1 1 0,1-1 0,-1 0 0,1 0 0,-1 0 0,1 0 0,-1 0 0,0 0 0,0 0 0,1 0 0,-1 0 0,0 0 0,0-1 0,0 1 0,0-1 0,-1 1 0,2-3 0,8-14 0,-1-1 0,-1-1 0,-1 1 0,-1-1 0,0 0 0,-2-1 0,4-38 0,2 0 0,-8 49-63,12-58-588,6-95 0,-19 137-6175</inkml:trace>
  <inkml:trace contextRef="#ctx0" brushRef="#br0" timeOffset="4819.71">4397 271 24575,'0'555'0,"0"-774"-1365,0 188-5461</inkml:trace>
  <inkml:trace contextRef="#ctx0" brushRef="#br0" timeOffset="6230.55">4397 494 24575,'0'-38'0,"1"0"0,3 0 0,1 0 0,2 0 0,1 0 0,2 1 0,2 1 0,1 0 0,2 0 0,20-35 0,-32 66 0,0 0 0,0 0 0,1 0 0,0 1 0,-1-1 0,2 1 0,-1 0 0,7-5 0,-10 9 0,0-1 0,0 1 0,-1-1 0,1 1 0,0-1 0,0 1 0,0 0 0,0 0 0,0-1 0,0 1 0,0 0 0,0 0 0,0 0 0,0 0 0,0 0 0,0 0 0,0 0 0,0 1 0,0-1 0,2 1 0,-1 0 0,-1 0 0,1 0 0,-1 1 0,1-1 0,-1 0 0,0 1 0,1-1 0,-1 1 0,0 0 0,0-1 0,0 1 0,0 0 0,-1-1 0,1 1 0,0 2 0,5 18 0,-2-1 0,-1 0 0,0 1 0,-1 0 0,-2-1 0,-3 37 0,2-8 0,1-42 0,0 1 0,-1-1 0,0 0 0,0 1 0,-1-1 0,0 0 0,0 0 0,-1 0 0,0 0 0,0 0 0,-7 9 0,6-11 0,0-1 0,0 0 0,-1 0 0,0-1 0,0 0 0,0 1 0,-1-2 0,1 1 0,-1-1 0,0 0 0,0 0 0,0 0 0,-1-1 0,-10 3 0,-41 16 0,55-20 0,0 0 0,1 0 0,-1 0 0,0 1 0,1 0 0,-1-1 0,1 1 0,-1 0 0,1 0 0,0 0 0,0 0 0,0 1 0,0-1 0,0 1 0,0-1 0,-2 6 0,4-7 0,0 0 0,1 0 0,-1 0 0,0 0 0,1 0 0,-1 0 0,1 0 0,-1 0 0,1 0 0,-1 0 0,1 0 0,0 0 0,-1 0 0,1-1 0,0 1 0,0 0 0,-1-1 0,1 1 0,0 0 0,0-1 0,0 1 0,0-1 0,0 1 0,0-1 0,0 0 0,0 1 0,0-1 0,0 0 0,2 0 0,39 11 0,-33-9 0,55 13 0,-1 2 0,-1 4 0,74 35 0,-103-40 0,0 2 0,-2 1 0,0 2 0,-1 1 0,-1 1 0,-2 1 0,33 37 0,-26-22-455,-1 2 0,43 73 0,-51-67-6371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52:01.45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123 2952 24575,'0'-4'0,"0"3"0,0 8 0,0 10 0,0 23 0,0 15 0,0 8 0,0 1 0,0-1 0,0-7 0,0-9 0,0-10 0,0-4 0,0-4 0,0-1 0,0 0 0,0-7-8191</inkml:trace>
  <inkml:trace contextRef="#ctx0" brushRef="#br0" timeOffset="1027.42">550 3094 24575,'0'4'0,"0"17"0,4 31 0,0 16 0,0 11 0,3 5 0,1-1 0,-2 3 0,-2-10 0,-1-14 0,-1-15 0,-2-18 0,11-22 0</inkml:trace>
  <inkml:trace contextRef="#ctx0" brushRef="#br0" timeOffset="2127.65">876 3033 24575,'-2'32'0,"-1"1"0,-10 43 0,-4 27 0,14-68 0,-6 125 0,9-140 0,0-1 0,2 1 0,1-1 0,0 0 0,12 37 0,-14-52 0,1 0 0,0-1 0,0 1 0,0-1 0,1 1 0,-1-1 0,1 0 0,0 0 0,0 0 0,0 0 0,0 0 0,0-1 0,1 0 0,-1 1 0,1-1 0,0 0 0,0-1 0,-1 1 0,1-1 0,0 1 0,0-1 0,0-1 0,0 1 0,1 0 0,-1-1 0,0 0 0,0 0 0,0 0 0,0 0 0,1-1 0,-1 0 0,0 0 0,0 0 0,0 0 0,0-1 0,-1 1 0,1-1 0,0 0 0,-1 0 0,1 0 0,-1-1 0,1 1 0,-1-1 0,0 0 0,0 0 0,0 0 0,-1 0 0,1 0 0,-1-1 0,0 1 0,3-7 0,10-26 0,-2-2 0,-1 1 0,-2-1 0,-2-1 0,-2 0 0,3-42 0,-7 35 0,-2-1 0,-2 1 0,-2 1 0,-2-1 0,-2 0 0,-26-81 0,32 122 0,-2-9 0,-1 0 0,0 1 0,-2-1 0,-9-16 0,14 27 0,0 0 0,0 0 0,0 0 0,-1 0 0,1 1 0,-1-1 0,1 1 0,-1 0 0,0 0 0,0 0 0,0 0 0,0 1 0,0-1 0,-1 1 0,1-1 0,0 1 0,-1 0 0,1 1 0,-1-1 0,1 0 0,-1 1 0,1 0 0,-7 0 0,-4 2 0,0 1 0,1 0 0,0 1 0,0 1 0,0 0 0,-20 11 0,-74 49 0,79-47 0,-6 3-455,0 2 0,-41 38 0,56-42-6371</inkml:trace>
  <inkml:trace contextRef="#ctx0" brushRef="#br0" timeOffset="3296.2">428 3176 24575,'3'-1'0,"0"0"0,-1 1 0,1-1 0,0 0 0,0-1 0,-1 1 0,1 0 0,-1-1 0,1 1 0,-1-1 0,1 0 0,-1 0 0,0 0 0,0 0 0,0 0 0,0-1 0,0 1 0,-1 0 0,1-1 0,-1 0 0,2-4 0,3-3 0,-2 0 0,0-1 0,0 0 0,3-16 0,-4-12 0,-11 29 0,-11 17 0,-5 14 0,1 1 0,2 1 0,-24 32 0,34-41 0,-35 55-1365,35-52-5461</inkml:trace>
  <inkml:trace contextRef="#ctx0" brushRef="#br0" timeOffset="18204.16">0 0 24575,'0'4'0,"0"7"0,0 31 0,0 10 0,0 12 0,4 7 0,0 3 0,1-1 0,-1-10 0,-2-14-8191</inkml:trace>
  <inkml:trace contextRef="#ctx0" brushRef="#br0" timeOffset="20102.8">489 21 24575,'-10'122'0,"6"-92"0,1 0 0,2 0 0,0 1 0,5 29 0,-3-50 0,1 0 0,1 0 0,0-1 0,0 1 0,1-1 0,0 1 0,0-1 0,1-1 0,0 1 0,1-1 0,0 1 0,0-2 0,1 1 0,0-1 0,0 0 0,10 8 0,23 16 0,-12-8 0,47 30 0,-63-47 0,0 1 0,1-2 0,-1 1 0,1-2 0,1 0 0,-1 0 0,22 2 0,-19-3 0,0-2 0,0 1 0,1-2 0,-1 0 0,0-1 0,21-4 0,-32 4 0,-1-1 0,0 1 0,0 0 0,-1-1 0,1 0 0,0 0 0,-1 0 0,1-1 0,-1 1 0,1-1 0,-1 0 0,0 0 0,0 0 0,0 0 0,-1 0 0,1-1 0,-1 1 0,0-1 0,0 1 0,0-1 0,0 0 0,-1 0 0,1 0 0,-1 0 0,0 0 0,0 0 0,-1-1 0,1 1 0,-1-5 0,0 6 0,0 0 0,0 0 0,0 1 0,0-1 0,-1 0 0,1 0 0,-1 0 0,1 1 0,-1-1 0,0 0 0,0 1 0,-1-1 0,1 1 0,0-1 0,-1 1 0,0-1 0,1 1 0,-5-4 0,2 2 0,-1 0 0,0 1 0,0-1 0,-1 1 0,1 0 0,-1 1 0,1-1 0,-9-2 0,-8 0 0,0 0 0,0 1 0,0 1 0,-22 1 0,20 1 0,1 2 0,0 0 0,-26 6 0,39-6 0,1 2 0,-1-1 0,1 1 0,-1 0 0,1 1 0,0 0 0,1 1 0,-1-1 0,1 2 0,-9 6 0,14-9-72,1 1 1,-1 0-1,1 0 0,0 0 0,0 0 0,0 0 0,1 0 0,-1 0 1,1 1-1,0-1 0,0 0 0,1 1 0,-1-1 0,1 1 0,0-1 1,0 1-1,0-1 0,2 7 0,-1 7-6754</inkml:trace>
  <inkml:trace contextRef="#ctx0" brushRef="#br0" timeOffset="22068.2">326 936 24575,'0'4'0,"0"4"0,0 5 0,0 6 0,0 1-8191</inkml:trace>
  <inkml:trace contextRef="#ctx0" brushRef="#br0" timeOffset="22950.92">306 1425 24575,'0'3'0,"0"9"0,0 19 0,0 11 0,0 6 0,0 5 0,3 7 0,2 4 0,-1-6 0,0-5 0,2-2 0,0-9-8191</inkml:trace>
  <inkml:trace contextRef="#ctx0" brushRef="#br0" timeOffset="23900.08">346 2240 24575,'0'-4'0,"0"3"0,0 4 0,0 13 0,0 14 0,4 15 0,1 11 0,-1 2 0,0 20 0,-2 10 0,0 10 0,-1-7 0,-1-16 0,0-20-8191</inkml:trace>
  <inkml:trace contextRef="#ctx0" brushRef="#br0" timeOffset="24892.02">306 1059 24575,'0'-4'0,"0"-4"0,3-8 0,2-4 0,-1-3 0,0-4 0,-2-1 0,0 1 0,-1 1 0,-1 2 0,0 1 0,0 2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52:30.3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24575,'5'8'0,"1"-1"0,-1 1 0,0 0 0,-1 1 0,0-1 0,0 1 0,-1 0 0,4 15 0,5 14 0,107 314 0,-9-25 0,-79-246 0,83 149 0,-100-206 0,2 0 0,1-1 0,34 36 0,-42-50 0,0 0 0,1-1 0,0 0 0,0 0 0,1-1 0,0-1 0,0 0 0,1 0 0,-1-1 0,19 5 0,-29-10 0,0 0 0,0 0 0,0 0 0,0 1 0,0-1 0,0 0 0,0 0 0,0 1 0,0-1 0,0 1 0,0-1 0,0 1 0,0-1 0,0 1 0,0-1 0,-1 1 0,1 0 0,0-1 0,0 1 0,-1 0 0,1 0 0,0 0 0,-1 0 0,1-1 0,-1 1 0,1 0 0,-1 0 0,0 0 0,1 0 0,-1 0 0,0 0 0,0 0 0,0 0 0,1 0 0,-1 0 0,0 1 0,-1 0 0,0 3 0,-1-1 0,0 1 0,0 0 0,0-1 0,0 1 0,-6 6 0,-3 7 0,-261 520 0,262-510 0,1 0 0,0 0 0,3 0 0,0 1 0,2 0 0,0 1 0,2 31 0,0-13 0,-13 66 0,0-45 0,3-21 0,2 1 0,3 0 0,-3 84 0,12-49-1365,-2-67-5461</inkml:trace>
  <inkml:trace contextRef="#ctx0" brushRef="#br0" timeOffset="732.04">1161 957 24575,'0'7'0,"0"23"0,0 13 0,0 17 0,0 12 0,0 18 0,0 21 0,0-5 0,0-2 0,0-10 0,0-6 0,3 3 0,2-8 0,-1-11 0,3-10 0,0-16-8191</inkml:trace>
  <inkml:trace contextRef="#ctx0" brushRef="#br0" timeOffset="2402.43">1161 1039 24575,'-1'-37'0,"0"18"0,1 0 0,1 0 0,0 0 0,6-21 0,-6 34 0,1-1 0,1 1 0,-1 0 0,1 0 0,0 0 0,0 0 0,1 1 0,0-1 0,0 1 0,0 0 0,1 0 0,-1 0 0,1 1 0,0-1 0,11-6 0,-10 7 0,0 0 0,1 0 0,-1 1 0,1-1 0,0 1 0,0 1 0,0-1 0,0 1 0,1 1 0,-1-1 0,1 1 0,-1 0 0,1 1 0,-1 0 0,1 0 0,-1 1 0,1 0 0,-1 0 0,0 0 0,1 1 0,-1 0 0,0 1 0,0 0 0,0 0 0,-1 0 0,1 1 0,-1 0 0,1 0 0,-1 0 0,-1 1 0,1 0 0,-1 0 0,1 1 0,-1 0 0,-1 0 0,1 0 0,-1 0 0,0 0 0,-1 1 0,0 0 0,0 0 0,0 0 0,-1 0 0,0 0 0,2 14 0,5 33 0,-3 1 0,-3 1 0,-4 84 0,0-134 0,0-1 0,0 1 0,-1 0 0,1-1 0,-1 0 0,0 1 0,-1-1 0,1 0 0,-1 0 0,0 0 0,0 0 0,-1-1 0,1 1 0,-1-1 0,0 0 0,0 0 0,-1 0 0,1-1 0,-11 7 0,-6 2 0,-1-1 0,0-1 0,-35 11 0,17-7 0,-89 34 0,-81 34 0,209-82 0,0 0 0,0 1 0,0-1 0,1 0 0,-1 1 0,0-1 0,0 0 0,0 1 0,0-1 0,1 1 0,-1-1 0,0 1 0,1 0 0,-1-1 0,0 1 0,1 0 0,-1-1 0,1 1 0,-1 0 0,0 1 0,15 4 0,40-6 0,-48 0 0,13 1 0,0 0 0,1 2 0,-1 0 0,-1 1 0,1 1 0,-1 1 0,1 0 0,-1 1 0,-1 2 0,0-1 0,25 18 0,14 13 0,94 88 0,-130-108 0,18 20-236,-1 1 1,-2 2-1,-3 2 0,36 61 0,-64-98 50,13 19-6640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2:53:31.68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1,'900'0,"-879"0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2:53:33.07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0,'78'4,"79"13,-82-7,93 1,68-12,-218 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2:53:35.00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0,'3'0,"12"0,10 0,12 0,23 0,15 0,9 0,1 0,-11 0,-12 0,-8 0,-7 0,-8 0,-4 0,-4 0,-4 0,-7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2:53:36.58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1,'876'0,"-859"0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53:39.5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0 165 24575,'7'0'0,"16"0"0,25 0 0,11 0 0,10 0 0,10 0 0,-2 0 0,1 0 0,-11 0 0,-8 0 0,-12 0 0,-13 0-8191</inkml:trace>
  <inkml:trace contextRef="#ctx0" brushRef="#br0" timeOffset="1759.83">448 165 24575,'-2'2'0,"0"1"0,0 0 0,1 0 0,-1 0 0,1 0 0,0 0 0,0 0 0,0 0 0,0 0 0,1 0 0,-1 0 0,1 1 0,0-1 0,0 5 0,4 54 0,-1-34 0,1 64 0,-3-36 0,2-1 0,2 1 0,3 0 0,16 55 0,-22-105 0,0 0 0,0 0 0,0 0 0,1 0 0,0-1 0,0 1 0,0-1 0,1 0 0,0 1 0,0-2 0,0 1 0,1-1 0,8 8 0,-6-8 0,1 0 0,-1-1 0,0 0 0,1 0 0,0-1 0,-1 0 0,1 0 0,0-1 0,0 0 0,11 0 0,66 0 0,-1-4 0,0-3 0,121-26 0,-115 17 0,998-109 0,-264 117 0,-2 41 0,227 54 0,-313-21 0,-1-30 0,800-36 0,-700-4 0,1056 3 0,-1871 0 0,-8 1 0,-1-1 0,1 0 0,-1-1 0,0 0 0,14-4 0,-23 5 0,0-1 0,1 0 0,-1 0 0,0 0 0,0 0 0,0 0 0,0 0 0,0-1 0,0 1 0,0-1 0,-1 1 0,1-1 0,0 0 0,-1 1 0,1-1 0,-1 0 0,0 0 0,0 0 0,0 0 0,0-1 0,0 1 0,0 0 0,0 0 0,0 0 0,-1-1 0,0 1 0,1 0 0,-1-1 0,0 1 0,0-4 0,-13-523 0,14 330-1365,-1 166-5461</inkml:trace>
  <inkml:trace contextRef="#ctx0" brushRef="#br0" timeOffset="2852.31">10299 22 24575,'189'2'0,"200"-4"0,-283-8 0,29-1 0,-56 11-1365,-55 0-5461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53:48.55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49 24575,'104'0'0,"398"-12"0,134-17 0,-547 26-1365,-65-2-5461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53:49.763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9 24575,'2251'0'0,"-2161"-4"-1365,-62 0-5461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2:45:21.40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0,'6'0,"21"0,53 0,21 0,9 0,15 0,-4 0,-16 0,-22 0,-21 0,-12 0,-7 0,-7 0,-3 0,-4 0,-3 0,-6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0:25:59.46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1,'190'-1,"867"21,821 21,-238-41,-1623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26:08.5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1 310 24575,'24'-1'0,"-1"-1"0,1-1 0,-1-2 0,1 0 0,-1-1 0,39-17 0,129-71 0,-140 66 0,15-8 0,77-28 0,-117 54 0,1 2 0,-1 1 0,1 1 0,1 1 0,-1 2 0,40-1 0,232 10 0,-291-6 0,0 1 0,0 1 0,0-1 0,-1 1 0,1 1 0,0-1 0,-1 1 0,0 1 0,0-1 0,0 1 0,0 0 0,0 1 0,-1 0 0,0 0 0,0 0 0,5 7 0,7 9 0,-1 0 0,-1 2 0,17 31 0,-9-12 0,113 192 0,-112-183 0,-2 0 0,28 97 0,-19-29-1365,-27-93-5461</inkml:trace>
  <inkml:trace contextRef="#ctx0" brushRef="#br0" timeOffset="1714.77">1405 718 24575,'58'-2'0,"-30"1"0,0 0 0,42 6 0,-66-4 0,0-1 0,-1 1 0,1 0 0,0 1 0,-1-1 0,1 1 0,-1 0 0,0 0 0,1 0 0,-1 0 0,0 0 0,0 1 0,-1-1 0,5 6 0,27 46 0,-31-46 0,1 0 0,1-1 0,-1 1 0,1-1 0,0 0 0,11 11 0,-15-18 0,-1 1 0,1-1 0,0 1 0,0-1 0,-1 0 0,1 1 0,0-1 0,0 0 0,-1 1 0,1-1 0,0 0 0,0 0 0,0 0 0,0 0 0,-1 0 0,1 0 0,0 0 0,0 0 0,0 0 0,-1 0 0,1-1 0,0 1 0,0 0 0,0 0 0,-1-1 0,1 1 0,0-1 0,0 1 0,-1-1 0,1 1 0,-1-1 0,1 1 0,0-1 0,0 0 0,20-25 0,-18 22 0,133-228 0,-122 206 0,12-8-1365,-14 25-5461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26:26.94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43 24575,'597'0'0,"-585"-1"0,1 0 0,-1-1 0,1-1 0,-1 0 0,16-7 0,-13 5 0,-1 1 0,1 0 0,21-3 0,231 4 62,-139 6-1489,-111-3-5399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26:31.75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1 104 24575,'63'-4'0,"77"-14"0,-3 0 0,-60 9 0,110-5 0,406 15 0,-457-11 0,-5 0 0,-28-1 0,-73 7 0,47-2 0,291 7-1365,-341-1-5461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26:35.0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62 24575,'1021'0'-1365,"-980"0"-5461</inkml:trace>
  <inkml:trace contextRef="#ctx0" brushRef="#br0" timeOffset="867.27">1649 1 24575,'4'0'0,"7"0"0,10 0 0,14 0 0,26 0 0,6 0 0,-1 0 0,-9 0 0,-14 0-8191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26:39.235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244 139 24575,'2'87'0,"0"-34"0,-7 80 0,5-130 0,-1 0 0,0-1 0,0 1 0,0 0 0,0 0 0,0 0 0,-1 0 0,1-1 0,-1 1 0,0-1 0,0 1 0,0-1 0,0 0 0,0 0 0,0 0 0,0 0 0,-1 0 0,1 0 0,-1 0 0,0-1 0,1 1 0,-1-1 0,0 0 0,0 0 0,0 0 0,0 0 0,0-1 0,0 1 0,-5 0 0,-10 1 0,-1-1 0,0-1 0,-33-3 0,24 1 0,-8 0 0,34 1 0,8 1 0,61-1 0,28 1-65,165-4-1235,-199 0-5526</inkml:trace>
  <inkml:trace contextRef="#ctx0" brushRef="#br0" timeOffset="668.92">0 160 24575,'0'-7'0,"4"-2"0,7 0 0,13-2 0,6 1 0,18-4 0,5-1 0,3 0 0,-4-2 0,0-1 0,-7 3 0,-6 3 0,-10 4-8191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26:37.07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359 725 24575,'0'-10'0,"0"-8"0,-4-20 0,-1-8 0,-3-14 0,-3-13 0,-4-8 0,1-5 0,2 6 0,5 13 0,2 17-8191</inkml:trace>
  <inkml:trace contextRef="#ctx0" brushRef="#br0" timeOffset="1002.05">277 33 24575,'-5'0'0,"1"1"0,-1 0 0,0 0 0,1 0 0,-1 1 0,1 0 0,-1 0 0,1 0 0,0 0 0,0 1 0,0-1 0,0 1 0,-5 5 0,-47 50 0,40-41 0,-28 26 0,29-30 0,0 1 0,1 1 0,1 0 0,-20 29 0,33-43 0,0-1 0,-1 0 0,1 0 0,-1 1 0,1-1 0,0 0 0,-1 1 0,1-1 0,0 1 0,0-1 0,-1 0 0,1 1 0,0-1 0,0 1 0,0-1 0,0 1 0,-1-1 0,1 1 0,0-1 0,0 1 0,0-1 0,0 1 0,0-1 0,0 1 0,0-1 0,0 1 0,0-1 0,0 0 0,1 1 0,-1-1 0,0 1 0,0-1 0,0 1 0,1-1 0,-1 1 0,0-1 0,0 0 0,1 1 0,-1-1 0,0 0 0,1 1 0,-1-1 0,0 0 0,1 1 0,-1-1 0,1 0 0,-1 0 0,0 1 0,1-1 0,-1 0 0,1 0 0,-1 0 0,1 0 0,-1 1 0,1-1 0,-1 0 0,1 0 0,-1 0 0,1 0 0,-1 0 0,1 0 0,31-9 0,-8-7 0,-1 0 0,0-2 0,-1 0 0,-1-2 0,-1 0 0,26-34 0,38-38 0,-80 89 0,-1-1 0,1 0 0,0 1 0,0 0 0,0 0 0,1 0 0,-1 1 0,1-1 0,-1 1 0,1 0 0,0 0 0,0 1 0,0-1 0,0 1 0,0 0 0,0 1 0,0-1 0,7 1 0,-7 1 0,0 0 0,-1 1 0,1-1 0,0 1 0,0 0 0,-1 1 0,1-1 0,-1 1 0,0 0 0,0 0 0,0 0 0,0 0 0,0 1 0,-1 0 0,1 0 0,-1 0 0,0 0 0,3 6 0,14 24-18,-1 1 1,22 62-1,-16-37-1294,-9-24-5514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26:42.06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182 889 24575,'-16'-546'0,"12"470"0,2 32 0,-1 0 0,-13-61 0,16 104 0,0 0 0,0 0 0,0 0 0,-1 0 0,1 0 0,0 0 0,0 0 0,-1 0 0,1 0 0,0 1 0,-1-1 0,1 0 0,-1 0 0,0 0 0,1 0 0,-1 1 0,1-1 0,-1 0 0,0 1 0,0-1 0,1 0 0,-1 1 0,0-1 0,0 1 0,-2-1 0,2 1 0,0 0 0,0 0 0,0 1 0,0-1 0,0 1 0,0-1 0,0 1 0,0-1 0,0 1 0,0 0 0,0-1 0,0 1 0,0 0 0,0 0 0,0 0 0,1 0 0,-1 0 0,0 1 0,-34 58 0,31-49 0,-21 31 0,17-30 0,1 0 0,0 0 0,1 1 0,-10 26 0,18-31 0,7-13 0,9-11 0,-1-6 0,0-2 0,-2 0 0,24-48 0,1-2 0,-39 71 0,1 0 0,-1 1 0,1-1 0,0 1 0,0 0 0,0 0 0,0 0 0,1 0 0,-1 0 0,1 0 0,-1 0 0,1 1 0,-1-1 0,1 1 0,0 0 0,0 0 0,0 0 0,4-1 0,-2 1 0,0 1 0,0 0 0,0 0 0,0 0 0,0 1 0,0 0 0,0 0 0,0 0 0,0 0 0,6 3 0,7 5 0,-1 0 0,0 0 0,-1 2 0,28 22 0,-10-6-1365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26:42.72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0 273 24575,'0'10'0,"0"11"0,0 12 0,0 7 0,0 7 0,0 6 0,4 1 0,0-1 0,1-4 0,-2-2 0,0-10-8191</inkml:trace>
  <inkml:trace contextRef="#ctx0" brushRef="#br0" timeOffset="625.01">21 130 24575,'7'-4'0,"2"-4"0,3-4 0,7-1 0,-1 0 0,1-3 0,0 2 0,5 3 0,4-3 0,1 1 0,-4 2-8191</inkml:trace>
  <inkml:trace contextRef="#ctx0" brushRef="#br0" timeOffset="1374.07">102 252 24575,'4'0'0,"7"0"0,6 0 0,4-3 0,1-2 0,0 1 0,4 0 0,8-5 0,1-2 0,2-2 0,-6 1-8191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26:45.06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 24575,'0'0'-8191</inkml:trace>
  <inkml:trace contextRef="#ctx0" brushRef="#br0" timeOffset="546.53">0 205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45:27.26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1 948 24575,'0'129'0,"0"-127"0,0-1 0,0 1 0,0-1 0,0 1 0,0-1 0,1 0 0,-1 1 0,0-1 0,1 1 0,-1-1 0,1 0 0,-1 1 0,1-1 0,0 0 0,-1 1 0,1-1 0,0 0 0,0 0 0,0 0 0,0 0 0,0 0 0,0 0 0,0 0 0,0 0 0,1 0 0,-1-1 0,0 1 0,1 0 0,-1-1 0,0 1 0,1-1 0,-1 1 0,0-1 0,1 0 0,-1 0 0,1 1 0,-1-1 0,1 0 0,-1 0 0,1 0 0,-1-1 0,0 1 0,1 0 0,-1-1 0,1 1 0,-1 0 0,0-1 0,3-1 0,10-3 0,-1-1 0,0 0 0,24-16 0,-37 22 0,139-98 0,144-132 0,-172 137 0,533-456-1365,-529 449-5461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0:27:37.2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146 267,'4'-3,"0"0,0 1,1 0,0 0,-1 0,1 1,0 0,-1 0,1 0,8-1,11-2,148-32,285-22,-211 33,416-31,-465 49,-86 5,188-28,-195 16,0 5,131 5,-194 4,-108 0,-146-1,-284 34,397-18,-58 10,-258 6,-989-33,1426 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28:14.5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1865 386 24575,'4'-3'0,"7"-2"0,17 1 0,30-7 0,13 0 0,15-7 0,3-2 0,-3 1 0,-6 4 0,-10 2 0,-12 2 0,-17 4-8191</inkml:trace>
  <inkml:trace contextRef="#ctx0" brushRef="#br0" timeOffset="1279.62">1946 427 24575,'1'0'0,"0"0"0,-1 0 0,1 1 0,0-1 0,-1 0 0,1 0 0,-1 1 0,1-1 0,0 1 0,-1-1 0,1 0 0,-1 1 0,1-1 0,-1 1 0,1-1 0,-1 1 0,0-1 0,1 1 0,-1 0 0,0-1 0,1 1 0,-1 0 0,0-1 0,0 1 0,1 0 0,-1-1 0,0 1 0,0 0 0,0 0 0,3 25 0,-3-24 0,-2 76 0,-3 0 0,-16 88 0,11-99 0,-111 685 0,50-336 0,-5-3 0,-31 219 0,66-326 0,-7 61 0,44-336 0,1 1 0,2-1 0,1 1 0,2-1 0,7 42 0,-7-67 0,0 1 0,1-1 0,0 1 0,1-1 0,-1 0 0,1 0 0,0 0 0,1 0 0,0-1 0,-1 0 0,2 0 0,-1 0 0,7 4 0,13 9 0,51 27 0,-69-41 0,522 248 0,18-33 0,-503-202 0,-42-16-12,54 21-664,107 28-1,-100-41-6149</inkml:trace>
  <inkml:trace contextRef="#ctx0" brushRef="#br0" timeOffset="2652.79">2049 20 24575,'-5'-3'0,"1"1"0,0 0 0,0 0 0,-1 1 0,1-1 0,-1 1 0,1 0 0,-1 0 0,0 1 0,1-1 0,-1 1 0,0 0 0,-5 1 0,-6-2 0,-65-3 0,1 4 0,-1 3 0,1 4 0,0 3 0,1 4 0,0 3 0,1 4 0,-94 37 0,17 4 0,-193 108 0,269-124 0,2 2 0,2 5 0,2 2 0,-71 71 0,125-107 0,1 1 0,2 0 0,0 1 0,1 1 0,1 0 0,1 1 0,1 1 0,-12 30 0,12-15 0,1 1 0,2-1 0,2 2 0,-4 63 0,7-33 0,2 0 0,4 0 0,3-1 0,3 1 0,26 108 0,-24-142 0,1-1 0,2-1 0,2 0 0,1-1 0,1 0 0,2-2 0,2 0 0,1-1 0,1-1 0,1-1 0,2-1 0,36 30 0,-28-31 0,0-1 0,2-2 0,1-1 0,1-2 0,1-2 0,1-1 0,0-2 0,1-2 0,1-2 0,0-1 0,0-3 0,1-1 0,0-2 0,78-1 0,70-17-1365,-165 11-5461</inkml:trace>
  <inkml:trace contextRef="#ctx0" brushRef="#br0" timeOffset="3540.29">848 2096 24575,'8'1'0,"0"-1"0,1 2 0,-1-1 0,0 1 0,0 1 0,0-1 0,0 1 0,0 1 0,9 5 0,68 48 0,-30-19 0,-10-10 0,2-2 0,2-2 0,94 33 0,-140-57 0,0 1 0,0 0 0,0 0 0,-1 1 0,1-1 0,0 1 0,-1-1 0,1 1 0,-1 0 0,0 0 0,0 0 0,1 0 0,-1 0 0,-1 1 0,1-1 0,0 1 0,0-1 0,-1 1 0,0-1 0,1 1 0,-1 0 0,0 0 0,0 0 0,-1 0 0,1 0 0,0 0 0,-1 0 0,0 0 0,0 0 0,0 0 0,0 0 0,0 0 0,-1 3 0,-2 11 0,-1 0 0,-1-1 0,0 1 0,-13 26 0,6-16 0,9-18 0,-9 23 0,-31 57 0,37-80 0,1 0 0,-1-1 0,0 0 0,-1 0 0,0-1 0,0 1 0,-1-2 0,0 1 0,0-1 0,-17 9 0,1-2-273,1 0 0,0 1 0,1 2 0,-34 30 0,38-29-6553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0:28:22.08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9,'2018'0,"-1975"-4,-26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28:24.40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1 210 24575,'0'205'0,"9"448"0,1-495 0,7 0 0,40 166 0,-54-308 0,2 1 0,0-2 0,1 1 0,0-1 0,1 1 0,1-2 0,15 24 0,-15-29 0,-1 0 0,1-1 0,1 0 0,0 0 0,0-1 0,0 0 0,1-1 0,0 1 0,1-2 0,-1 0 0,1 0 0,11 3 0,44 10 0,0-3 0,82 7 0,-37-6 0,107 15 0,-88-15 0,185 48 0,-289-54-1365</inkml:trace>
  <inkml:trace contextRef="#ctx0" brushRef="#br0" timeOffset="1135.07">62 210 24575,'14'0'0,"18"0"0,36-10 0,46-11 0,19-4 0,11-6 0,1-1 0,-10 2 0,-24 5 0,-28 5 0,-28 5-8191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0:43:36.5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0 103,'5'-2,"-1"0,1 0,0 0,0 0,0 1,0 0,0 0,0 0,0 0,0 1,8 0,1 0,439-50,-155 15,-233 33,-48 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0:43:38.0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63,'0'-4,"3"0,2-4,2 0,9 1,3 2,3-2,1 1,3 0,1 3,0 0,-2 2,-2 1,3 0,-1 0,1 0,-6 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0:43:40.85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1,'264'10,"1"1,1479-12,-1723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43:46.21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1 186 24575,'95'-22'0,"98"-11"0,-85 16 0,64-13 0,19-4 0,228-12 0,219 43 0,0 66 0,-499-33 0,188 67 0,-284-83 0,13 4 0,-1 3 0,0 2 0,-2 2 0,51 33 0,-89-46 0,-1 0 0,0 1 0,0 1 0,13 18 0,8 6 0,-18-17 0,0 1 0,-1 0 0,17 32 0,-22-32 0,2-1 0,1-1 0,0-1 0,29 31 0,-18-27-1365,-2-1-5461</inkml:trace>
  <inkml:trace contextRef="#ctx0" brushRef="#br0" timeOffset="576.33">3725 797 24575,'-7'0'0,"-2"-4"0,-3-4 0,-3-8 0,1-15 0,3-12 0,3-7 0,3 0 0,3-7 0,1-4 0,1-5 0,1 9-8191</inkml:trace>
  <inkml:trace contextRef="#ctx0" brushRef="#br0" timeOffset="1556.64">3725 838 24575,'0'-1'0,"0"0"0,-1 0 0,1 0 0,-1 0 0,1 0 0,-1 0 0,0 0 0,1 0 0,-1 0 0,0 1 0,0-1 0,0 0 0,1 0 0,-1 1 0,0-1 0,0 1 0,0-1 0,0 1 0,0-1 0,0 1 0,0-1 0,0 1 0,0 0 0,0 0 0,-1 0 0,1-1 0,0 1 0,-1 0 0,-40-2 0,36 1 0,-88-2 0,-126 13 0,182-6 0,-1 3 0,1 1 0,1 1 0,-1 2 0,2 2 0,-39 19 0,55-22-273,-1 0 0,0-2 0,0-1 0,-27 6 0,21-8-6553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44:00.555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0 526 24575,'1'11'0,"1"0"0,0 0 0,1 0 0,0-1 0,0 1 0,1 0 0,0-1 0,1 0 0,1 0 0,-1-1 0,1 1 0,1-1 0,14 15 0,-19-22 0,-1 0 0,1-1 0,0 1 0,0-1 0,0 1 0,0-1 0,0 0 0,0 0 0,0 0 0,0 0 0,0 0 0,0-1 0,1 1 0,-1 0 0,0-1 0,1 0 0,-1 0 0,0 1 0,5-2 0,-3 0 0,0 0 0,1 0 0,-1 0 0,-1-1 0,1 1 0,0-1 0,0 0 0,-1 0 0,1-1 0,4-3 0,7-8 0,-2 0 0,1 0 0,20-30 0,-34 43 0,68-94 0,-20 24 0,2 3 0,4 2 0,92-88 0,-110 124-682,74-48-1,-56 48-6143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44:06.59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5 24575,'1'146'0,"-1"-144"0,0 0 0,1 0 0,-1 0 0,1 0 0,-1 0 0,1 0 0,0 0 0,0 0 0,0 0 0,0-1 0,0 1 0,0 0 0,1-1 0,-1 1 0,0-1 0,1 1 0,-1-1 0,1 1 0,0-1 0,-1 0 0,1 0 0,0 0 0,0 0 0,0 0 0,0 0 0,0-1 0,0 1 0,0 0 0,0-1 0,0 0 0,3 1 0,8 0 0,-1-1 0,1 0 0,0 0 0,13-3 0,-19 2 0,127-19 0,146-44 0,-146 31 0,150-19 0,-268 51-455,0-2 0,31-8 0,-27 3-6371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48:47.913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1 24575,'1119'0'0,"-1077"3"-1365,-25 2-5461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0:44:13.03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 1316 24575,'-2'124'0,"5"131"0,-3-253 0,0 0 0,0 0 0,0 0 0,0 0 0,1 0 0,-1 0 0,0 0 0,1 0 0,0-1 0,-1 1 0,1 0 0,0 0 0,0-1 0,0 1 0,2 3 0,-2-5 0,0 0 0,-1 0 0,1 0 0,0 0 0,-1 0 0,1 0 0,-1 0 0,1 0 0,0 0 0,-1 0 0,1 0 0,0 0 0,-1-1 0,1 1 0,0 0 0,-1 0 0,1-1 0,-1 1 0,1 0 0,-1-1 0,1 1 0,-1-1 0,1 1 0,-1-1 0,1 1 0,-1 0 0,1-1 0,-1 0 0,1 0 0,7-10 0,-1-1 0,0 0 0,8-17 0,791-1481-1365,-721 1364-5461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48:50.09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23 24575,'0'1'0,"1"-1"0,-1 1 0,1 0 0,-1-1 0,0 1 0,1 0 0,-1-1 0,1 1 0,0 0 0,-1-1 0,1 1 0,-1-1 0,1 1 0,0-1 0,-1 0 0,1 1 0,0-1 0,0 0 0,-1 1 0,1-1 0,0 0 0,0 0 0,-1 1 0,1-1 0,1 0 0,26 4 0,-24-4 0,52 2 0,-1-2 0,102-15 0,-49 4 0,688-4 0,-498 18 0,251-3-1365,-526 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49:24.3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1 107 24575,'0'-1'0,"1"0"0,-1 1 0,0-1 0,1 0 0,-1 0 0,1 1 0,-1-1 0,1 0 0,0 1 0,-1-1 0,1 0 0,0 1 0,-1-1 0,1 1 0,0-1 0,0 1 0,-1 0 0,1-1 0,0 1 0,0 0 0,0-1 0,-1 1 0,1 0 0,0 0 0,1 0 0,28-6 0,-22 5 0,496-62 0,709 40 0,-750 27 0,-378-4 0,151 21 0,-234-20 0,1-1 0,-1 1 0,0 0 0,0-1 0,1 1 0,-1 0 0,0 1 0,0-1 0,0 0 0,0 1 0,0-1 0,-1 1 0,1-1 0,0 1 0,-1 0 0,1 0 0,-1-1 0,0 1 0,1 0 0,-1 1 0,0-1 0,0 0 0,0 0 0,0 3 0,2 7 0,-1-1 0,0 1 0,1 22 0,-2-23 0,102 978 0,-78-824 0,-7 1 0,-5 199 0,-13-289 0,3-1 0,20 117 0,-7-92 0,4 159 0,-21 104 0,-2-141 0,3-212 0,1-1 0,-1 1 0,0 0 0,-1 0 0,0-1 0,-1 1 0,-3 11 0,4-18 0,-1 0 0,0 1 0,0-1 0,0 0 0,0 0 0,0 0 0,-1-1 0,1 1 0,-1 0 0,0-1 0,0 0 0,0 0 0,0 0 0,0 0 0,0 0 0,-1 0 0,1-1 0,0 0 0,-7 2 0,-132 33 0,-12 4 0,33-5 0,-153 25 0,271-59 0,-173 40 0,113-24 0,-1-2 0,-1-3 0,-72 3 0,-447-14 0,266-4 0,272 3 0,3 2 0,0-3 0,0-1 0,0-2 0,-62-15 0,76 13 0,22 4 0,-1 1 0,0-1 0,1-1 0,0 1 0,-10-6 0,15 7 0,-1-1 0,1 1 0,0-1 0,0 0 0,0 0 0,0 0 0,0 0 0,0 0 0,1 0 0,-1-1 0,1 1 0,-1-1 0,1 1 0,0-1 0,0 1 0,0-1 0,0 0 0,1 1 0,-1-4 0,-5-46 0,3 0 0,7-101 0,0 41 0,-2-960 0,-2 638 0,-11 197 0,-49-287 0,15 186 0,38 261-89,3 30-230,-1 0 0,-3 0 0,-16-55 0,15 76-6507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49:39.4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1114 1898 24575,'11'-1'0,"0"0"0,-1-1 0,1-1 0,0 0 0,15-6 0,-7 2 0,30-12 0,-2-2 0,0-2 0,-2-3 0,-1-1 0,-1-2 0,-1-2 0,50-48 0,-67 55 0,-1-1 0,-1-2 0,-1 0 0,-2-1 0,24-43 0,-17 22 0,-3-2 0,28-82 0,-39 89 0,-2-1 0,-2 0 0,-2 0 0,1-55 0,-11-182 0,2 269 0,-1 0 0,1 1 0,-2-1 0,0 1 0,0 0 0,-1 0 0,-1 0 0,0 0 0,-9-16 0,-1 6 0,-1 1 0,0 0 0,-30-29 0,28 31 0,0 1 0,-1 0 0,-1 1 0,-1 1 0,0 1 0,-1 1 0,-35-17 0,-81-35 0,-76-29 0,162 79 0,0 3 0,-1 3 0,0 1 0,-1 3 0,0 2 0,0 3 0,-67 7 0,110-5 0,0 0 0,1 2 0,-1-1 0,1 1 0,0 1 0,0 0 0,0 0 0,-12 8 0,-10 7 0,-31 27 0,7-5 0,4-1 0,1 2 0,-45 50 0,23-23 0,55-51 0,2 1 0,0 0 0,1 1 0,0 1 0,2 0 0,0 1 0,-16 41 0,29-62 0,-1 1 0,1-1 0,-1 0 0,1 0 0,-1 0 0,0 0 0,0 0 0,1 0 0,-1 0 0,0 0 0,0 0 0,0 0 0,0 0 0,0 0 0,-2 1 0,2-2 0,1 0 0,-1 0 0,1 0 0,-1 1 0,0-1 0,1 0 0,-1 0 0,1-1 0,-1 1 0,0 0 0,1 0 0,-1 0 0,1 0 0,-1 0 0,1-1 0,-1 1 0,0 0 0,1 0 0,-1-1 0,1 1 0,-1 0 0,1-1 0,-1 0 0,-1-1 0,0-1 0,0 1 0,0-1 0,0 1 0,1-1 0,-1 0 0,1 0 0,0 0 0,0 0 0,0 0 0,-1-3 0,-1-17 0,0 0 0,2-42 0,-2-22 0,-4 66 0,7 21 0,0 0 0,0 0 0,0 0 0,-1 0 0,1 0 0,0 0 0,-1 0 0,1-1 0,0 1 0,0 0 0,-1 0 0,1 0 0,0 0 0,0 1 0,-1-1 0,1 0 0,0 0 0,0 0 0,-1 0 0,1 0 0,0 0 0,0 0 0,-1 0 0,1 0 0,0 1 0,0-1 0,0 0 0,-1 0 0,1 0 0,0 1 0,0-1 0,0 0 0,-1 0 0,1 0 0,0 1 0,0-1 0,0 0 0,0 0 0,0 1 0,-2 3 0,0 0 0,0 0 0,0 0 0,1 0 0,-1 1 0,1-1 0,-1 8 0,0 8 0,1 0 0,1 0 0,0 1 0,2-1 0,0 0 0,1 0 0,1 0 0,1 0 0,1 0 0,12 28 0,-15-45 0,-1 0 0,0 0 0,1 0 0,-1 0 0,1 0 0,0-1 0,0 1 0,0-1 0,0 0 0,0 0 0,1 0 0,-1 0 0,1-1 0,-1 1 0,1-1 0,0 0 0,-1 0 0,1 0 0,0 0 0,5 0 0,8 0 0,1-1 0,0-1 0,22-3 0,0 0 0,213 1-221,-189 4-923,-44-1-5682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51:42.05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24 24575,'16'-5'0,"0"0"0,0 1 0,0 1 0,1 0 0,-1 1 0,1 1 0,-1 1 0,26 2 0,-2-2 0,407 1 0,-445-2 0,1 1 0,0 1 0,-1-1 0,1 0 0,-1 1 0,1-1 0,0 1 0,-1 0 0,1 0 0,-1 0 0,0 0 0,1 0 0,-1 0 0,0 1 0,0-1 0,0 1 0,0 0 0,0-1 0,0 1 0,0 0 0,0 0 0,2 4 0,0 2 0,-1 0 0,0 0 0,0 0 0,0 0 0,1 13 0,0-6 0,117 709 0,-92-496 0,-24-195 0,81 774 0,-48-458 0,-3-37 0,29 625 0,-57-497 0,-6-214 0,-1-224 0,1 0 0,-1 0 0,0-1 0,0 1 0,0 0 0,0 0 0,0 0 0,-1-1 0,1 1 0,-1 0 0,1 0 0,-1-1 0,1 1 0,-1 0 0,0-1 0,0 1 0,0 0 0,0-1 0,0 1 0,0-1 0,0 0 0,0 1 0,-1-1 0,-2 2 0,1-2 0,0 0 0,0-1 0,0 1 0,0-1 0,0 0 0,-1 0 0,1 0 0,0 0 0,0-1 0,0 1 0,0-1 0,0 0 0,-4-1 0,-36-10 0,7 2 0,0 1 0,-1 1 0,-57-3 0,-127 12 0,-36-2 0,217-2-455,1-2 0,-58-15 0,80 15-6371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2:51:57.525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0 24575,'0'7'0,"0"6"0,0 10 0,0 13 0,0 31 0,0 24 0,0 5 0,0 2 0,0-4 0,0-16 0,0-16 0,0-20-8191</inkml:trace>
  <inkml:trace contextRef="#ctx0" brushRef="#br0" timeOffset="683.89">306 20 24575,'3'0'0,"5"0"0,5 0 0,6 0 0,5 0 0,0 0 0,0 0 0,0 0 0,-5 0-8191</inkml:trace>
  <inkml:trace contextRef="#ctx0" brushRef="#br0" timeOffset="1825.85">367 41 24575,'-2'86'0,"0"-43"0,2-1 0,8 77 0,-7-116 0,-1-1 0,1 0 0,0 1 0,0-1 0,0 0 0,0 0 0,0 1 0,0-1 0,0 0 0,1 0 0,-1 0 0,1-1 0,-1 1 0,1 0 0,0 0 0,0-1 0,0 1 0,0-1 0,0 0 0,0 0 0,0 1 0,0-1 0,1-1 0,-1 1 0,0 0 0,0 0 0,1-1 0,-1 1 0,1-1 0,-1 0 0,0 0 0,1 0 0,-1 0 0,1 0 0,3-1 0,12-2 0,0 0 0,-1-1 0,34-13 0,-18 7 0,5 0 0,1 1 0,1 3 0,65-3 0,-101 8 0,0 2 0,0-1 0,0 0 0,0 1 0,0 0 0,0 0 0,0 0 0,0 1 0,-1-1 0,1 1 0,0 0 0,-1 0 0,1 0 0,-1 0 0,0 0 0,0 1 0,0 0 0,0 0 0,0 0 0,-1 0 0,1 0 0,-1 0 0,0 0 0,0 1 0,0 0 0,0-1 0,0 1 0,-1 0 0,0-1 0,0 1 0,1 5 0,3 14 0,-2 0 0,0 0 0,-1 0 0,-2 29 0,0-33 0,1 20 0,0-22 0,0 1 0,-1-1 0,-1 1 0,-1-1 0,0 1 0,-7 21 0,8-37 0,0 0 0,0 1 0,-1-1 0,0 0 0,1 0 0,-1 0 0,0 0 0,0 0 0,0-1 0,0 1 0,0 0 0,0-1 0,0 1 0,-1-1 0,1 0 0,0 0 0,-1 0 0,1 0 0,-1 0 0,1-1 0,-1 1 0,0-1 0,1 0 0,-5 1 0,-10-1 0,1 0 0,0-1 0,-18-4 0,0 1 0,-8 3-75,4 0-570,-44-8 0,58 5-6181</inkml:trace>
  <inkml:trace contextRef="#ctx0" brushRef="#br0" timeOffset="2498.83">387 82 24575,'0'-4'0,"4"-1"0,4 1 0,4-3 0,4 0 0,6-3 0,6 1 0,20 2 0,7 2 0,6 2 0,2 1 0,8 1 0,-4 1 0,-7 0 0,-7 1 0,-12-1-8191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"/>
  <sheetViews>
    <sheetView tabSelected="1" zoomScale="130" zoomScaleNormal="130" workbookViewId="0">
      <selection activeCell="D22" sqref="D22"/>
    </sheetView>
  </sheetViews>
  <sheetFormatPr baseColWidth="10" defaultRowHeight="15" x14ac:dyDescent="0.25"/>
  <cols>
    <col min="1" max="1" width="27.28515625" customWidth="1"/>
    <col min="2" max="2" width="18.7109375" customWidth="1"/>
    <col min="3" max="3" width="22.85546875" customWidth="1"/>
    <col min="4" max="5" width="18.7109375" customWidth="1"/>
    <col min="7" max="7" width="32" bestFit="1" customWidth="1"/>
    <col min="8" max="8" width="26.42578125" customWidth="1"/>
    <col min="9" max="9" width="14.28515625" customWidth="1"/>
    <col min="21" max="21" width="12.42578125" customWidth="1"/>
  </cols>
  <sheetData>
    <row r="1" spans="1:15" ht="31.5" x14ac:dyDescent="0.5">
      <c r="A1" s="7" t="s">
        <v>16</v>
      </c>
      <c r="B1" s="34">
        <f ca="1">TODAY()</f>
        <v>45051</v>
      </c>
      <c r="C1" s="7" t="s">
        <v>17</v>
      </c>
      <c r="D1" s="36">
        <f ca="1">NOW()</f>
        <v>45051.851509953703</v>
      </c>
      <c r="H1" s="8" t="s">
        <v>23</v>
      </c>
    </row>
    <row r="2" spans="1:15" ht="21" x14ac:dyDescent="0.35">
      <c r="B2" s="35" t="s">
        <v>87</v>
      </c>
      <c r="D2" s="20" t="s">
        <v>88</v>
      </c>
      <c r="H2" s="14" t="s">
        <v>24</v>
      </c>
      <c r="I2" s="15"/>
      <c r="J2" s="15"/>
      <c r="K2" s="15"/>
    </row>
    <row r="3" spans="1:15" x14ac:dyDescent="0.25">
      <c r="A3" s="1" t="s">
        <v>0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15</v>
      </c>
    </row>
    <row r="4" spans="1:15" ht="18.75" x14ac:dyDescent="0.3">
      <c r="A4" s="5" t="s">
        <v>1</v>
      </c>
      <c r="B4" s="6">
        <v>900</v>
      </c>
      <c r="C4" s="6">
        <v>913.5</v>
      </c>
      <c r="D4" s="6">
        <v>927.20249999999999</v>
      </c>
      <c r="E4" s="6">
        <v>941.11053749999996</v>
      </c>
      <c r="F4" s="37">
        <f>SUM(B4:E4)</f>
        <v>3681.8130375000001</v>
      </c>
      <c r="G4" s="38" t="s">
        <v>89</v>
      </c>
      <c r="H4" s="10" t="s">
        <v>25</v>
      </c>
      <c r="I4" s="10"/>
    </row>
    <row r="5" spans="1:15" ht="18.75" x14ac:dyDescent="0.3">
      <c r="A5" s="3" t="s">
        <v>14</v>
      </c>
      <c r="B5" s="6">
        <v>300</v>
      </c>
      <c r="C5" s="6">
        <v>304.5</v>
      </c>
      <c r="D5" s="6">
        <v>309.0675</v>
      </c>
      <c r="E5" s="6">
        <v>313.70351249999999</v>
      </c>
      <c r="F5" s="37">
        <f t="shared" ref="F5:F13" si="0">SUM(B5:E5)</f>
        <v>1227.2710124999999</v>
      </c>
      <c r="H5" s="11" t="s">
        <v>26</v>
      </c>
      <c r="I5" s="12" t="s">
        <v>33</v>
      </c>
    </row>
    <row r="6" spans="1:15" ht="18.75" x14ac:dyDescent="0.3">
      <c r="A6" s="5" t="s">
        <v>2</v>
      </c>
      <c r="B6" s="6">
        <v>1500</v>
      </c>
      <c r="C6" s="6">
        <v>1522.5</v>
      </c>
      <c r="D6" s="6">
        <v>1545.3375000000001</v>
      </c>
      <c r="E6" s="6">
        <v>1568.5175625000002</v>
      </c>
      <c r="F6" s="37">
        <f t="shared" si="0"/>
        <v>6136.3550624999998</v>
      </c>
      <c r="H6" s="10" t="s">
        <v>27</v>
      </c>
      <c r="I6" s="13">
        <v>100</v>
      </c>
    </row>
    <row r="7" spans="1:15" ht="18.75" x14ac:dyDescent="0.3">
      <c r="A7" s="3" t="s">
        <v>3</v>
      </c>
      <c r="B7" s="6">
        <v>800</v>
      </c>
      <c r="C7" s="6">
        <v>812</v>
      </c>
      <c r="D7" s="6">
        <v>824.18</v>
      </c>
      <c r="E7" s="6">
        <v>836.54269999999997</v>
      </c>
      <c r="F7" s="37">
        <f t="shared" si="0"/>
        <v>3272.7226999999998</v>
      </c>
      <c r="H7" s="10" t="s">
        <v>28</v>
      </c>
      <c r="I7" s="13">
        <v>200</v>
      </c>
    </row>
    <row r="8" spans="1:15" ht="18.75" x14ac:dyDescent="0.3">
      <c r="A8" s="5" t="s">
        <v>4</v>
      </c>
      <c r="B8" s="6">
        <v>400</v>
      </c>
      <c r="C8" s="6">
        <v>406</v>
      </c>
      <c r="D8" s="6">
        <v>412.09</v>
      </c>
      <c r="E8" s="6">
        <v>418.27134999999998</v>
      </c>
      <c r="F8" s="37">
        <f t="shared" si="0"/>
        <v>1636.3613499999999</v>
      </c>
      <c r="H8" s="10" t="s">
        <v>29</v>
      </c>
      <c r="I8" s="13">
        <v>100</v>
      </c>
    </row>
    <row r="9" spans="1:15" ht="18.75" x14ac:dyDescent="0.3">
      <c r="A9" s="3" t="s">
        <v>5</v>
      </c>
      <c r="B9" s="6">
        <v>350</v>
      </c>
      <c r="C9" s="6">
        <v>355.25</v>
      </c>
      <c r="D9" s="6">
        <v>360.57875000000001</v>
      </c>
      <c r="E9" s="6">
        <v>365.98743124999999</v>
      </c>
      <c r="F9" s="37">
        <f t="shared" si="0"/>
        <v>1431.8161812500002</v>
      </c>
      <c r="H9" s="10" t="s">
        <v>30</v>
      </c>
      <c r="I9" s="13">
        <v>150</v>
      </c>
    </row>
    <row r="10" spans="1:15" ht="18.75" x14ac:dyDescent="0.3">
      <c r="A10" s="5" t="s">
        <v>6</v>
      </c>
      <c r="B10" s="6">
        <v>850</v>
      </c>
      <c r="C10" s="6">
        <v>862.75</v>
      </c>
      <c r="D10" s="6">
        <v>875.69124999999997</v>
      </c>
      <c r="E10" s="6">
        <v>888.82661874999997</v>
      </c>
      <c r="F10" s="37">
        <f t="shared" si="0"/>
        <v>3477.2678687499997</v>
      </c>
      <c r="H10" s="10" t="s">
        <v>31</v>
      </c>
      <c r="I10" s="13">
        <v>99.89</v>
      </c>
    </row>
    <row r="11" spans="1:15" ht="18.75" x14ac:dyDescent="0.3">
      <c r="A11" s="3" t="s">
        <v>7</v>
      </c>
      <c r="B11" s="6">
        <v>700</v>
      </c>
      <c r="C11" s="6">
        <v>710.5</v>
      </c>
      <c r="D11" s="6">
        <v>721.15750000000003</v>
      </c>
      <c r="E11" s="6">
        <v>731.97486249999997</v>
      </c>
      <c r="F11" s="37">
        <f t="shared" si="0"/>
        <v>2863.6323625000005</v>
      </c>
      <c r="H11" s="11" t="s">
        <v>32</v>
      </c>
      <c r="I11" s="11">
        <f>SUM(I6:I10)</f>
        <v>649.89</v>
      </c>
      <c r="J11" s="10" t="s">
        <v>34</v>
      </c>
      <c r="N11" s="10">
        <f>SUM(ABRIL)</f>
        <v>649.89</v>
      </c>
      <c r="O11" s="10" t="s">
        <v>36</v>
      </c>
    </row>
    <row r="12" spans="1:15" ht="18.75" x14ac:dyDescent="0.3">
      <c r="A12" s="5" t="s">
        <v>8</v>
      </c>
      <c r="B12" s="6">
        <v>300</v>
      </c>
      <c r="C12" s="6">
        <v>304.5</v>
      </c>
      <c r="D12" s="6">
        <v>309.0675</v>
      </c>
      <c r="E12" s="6">
        <v>313.70351249999999</v>
      </c>
      <c r="F12" s="37">
        <f t="shared" si="0"/>
        <v>1227.2710124999999</v>
      </c>
      <c r="I12" s="10">
        <f>AVERAGE(I6:I10)</f>
        <v>129.97800000000001</v>
      </c>
      <c r="J12" s="10" t="s">
        <v>35</v>
      </c>
      <c r="N12" s="10">
        <f>AVERAGE(ABRIL)</f>
        <v>129.97800000000001</v>
      </c>
      <c r="O12" s="10" t="s">
        <v>37</v>
      </c>
    </row>
    <row r="13" spans="1:15" x14ac:dyDescent="0.25">
      <c r="A13" s="3" t="s">
        <v>9</v>
      </c>
      <c r="B13" s="6">
        <v>150</v>
      </c>
      <c r="C13" s="6">
        <v>152.25</v>
      </c>
      <c r="D13" s="6">
        <v>154.53375</v>
      </c>
      <c r="E13" s="6">
        <v>156.85175624999999</v>
      </c>
      <c r="F13" s="37">
        <f t="shared" si="0"/>
        <v>613.63550624999993</v>
      </c>
    </row>
    <row r="15" spans="1:15" ht="21.75" thickBot="1" x14ac:dyDescent="0.4">
      <c r="H15" s="14" t="s">
        <v>38</v>
      </c>
      <c r="I15" s="15"/>
      <c r="J15" s="15"/>
      <c r="K15" s="15"/>
    </row>
    <row r="16" spans="1:15" ht="16.5" thickBot="1" x14ac:dyDescent="0.3">
      <c r="A16" s="4" t="s">
        <v>18</v>
      </c>
      <c r="B16" s="3"/>
      <c r="C16" s="33">
        <f>AVERAGE(D4:D13)</f>
        <v>643.890625</v>
      </c>
      <c r="D16" s="20" t="s">
        <v>90</v>
      </c>
    </row>
    <row r="17" spans="1:17" ht="21.75" thickBot="1" x14ac:dyDescent="0.4">
      <c r="A17" s="4" t="s">
        <v>20</v>
      </c>
      <c r="B17" s="3"/>
      <c r="C17" s="33">
        <f>MAX(Ventas_2015)</f>
        <v>1568.5175625000002</v>
      </c>
      <c r="D17" s="20" t="s">
        <v>91</v>
      </c>
      <c r="H17" s="17" t="s">
        <v>39</v>
      </c>
    </row>
    <row r="18" spans="1:17" ht="19.5" thickBot="1" x14ac:dyDescent="0.35">
      <c r="A18" s="4" t="s">
        <v>21</v>
      </c>
      <c r="C18" s="33">
        <f>MIN(Ventas_2013)</f>
        <v>152.25</v>
      </c>
      <c r="D18" s="20" t="s">
        <v>92</v>
      </c>
      <c r="H18" s="18" t="s">
        <v>40</v>
      </c>
      <c r="O18" s="16">
        <f>I6+I7+I8+I9+I10</f>
        <v>649.89</v>
      </c>
      <c r="P18" s="19" t="s">
        <v>42</v>
      </c>
      <c r="Q18" s="15"/>
    </row>
    <row r="19" spans="1:17" ht="19.5" thickBot="1" x14ac:dyDescent="0.35">
      <c r="A19" s="4" t="s">
        <v>19</v>
      </c>
      <c r="B19" s="3"/>
      <c r="C19" s="33">
        <f>COUNTA(A4:A13)</f>
        <v>10</v>
      </c>
      <c r="D19" s="20" t="s">
        <v>93</v>
      </c>
      <c r="H19" s="18" t="s">
        <v>41</v>
      </c>
      <c r="O19" s="10">
        <f>SUM(I6,I7,I8,I9,I10)</f>
        <v>649.89</v>
      </c>
      <c r="P19" s="10" t="s">
        <v>43</v>
      </c>
    </row>
    <row r="20" spans="1:17" ht="19.5" thickBot="1" x14ac:dyDescent="0.35">
      <c r="A20" s="4" t="s">
        <v>22</v>
      </c>
      <c r="B20" s="3"/>
      <c r="C20" s="33">
        <f>COUNT(E4:E13)</f>
        <v>10</v>
      </c>
      <c r="D20" s="20" t="s">
        <v>94</v>
      </c>
      <c r="O20" s="10">
        <f>SUM(I6:I10)</f>
        <v>649.89</v>
      </c>
      <c r="P20" s="10" t="s">
        <v>34</v>
      </c>
    </row>
    <row r="21" spans="1:17" ht="21" x14ac:dyDescent="0.35">
      <c r="A21" s="3"/>
      <c r="B21" s="3"/>
      <c r="C21" s="3"/>
      <c r="H21" s="22" t="s">
        <v>44</v>
      </c>
      <c r="O21" s="10"/>
      <c r="P21" s="10"/>
    </row>
    <row r="22" spans="1:17" ht="18.75" x14ac:dyDescent="0.3">
      <c r="J22" s="18" t="s">
        <v>45</v>
      </c>
    </row>
    <row r="23" spans="1:17" ht="18.75" x14ac:dyDescent="0.3">
      <c r="J23" s="18" t="s">
        <v>46</v>
      </c>
    </row>
    <row r="24" spans="1:17" ht="18.75" x14ac:dyDescent="0.3">
      <c r="J24" s="18" t="s">
        <v>47</v>
      </c>
    </row>
    <row r="25" spans="1:17" ht="18.75" x14ac:dyDescent="0.3">
      <c r="J25" s="18" t="s">
        <v>48</v>
      </c>
    </row>
    <row r="26" spans="1:17" ht="18.75" x14ac:dyDescent="0.3">
      <c r="J26" s="18" t="s">
        <v>49</v>
      </c>
    </row>
    <row r="27" spans="1:17" ht="18.75" x14ac:dyDescent="0.3">
      <c r="J27" s="18" t="s">
        <v>50</v>
      </c>
      <c r="L27" s="23" t="s">
        <v>51</v>
      </c>
    </row>
    <row r="28" spans="1:17" ht="18.75" x14ac:dyDescent="0.3">
      <c r="L28" s="23" t="s">
        <v>52</v>
      </c>
    </row>
    <row r="31" spans="1:17" ht="21" x14ac:dyDescent="0.35">
      <c r="H31" s="24" t="s">
        <v>52</v>
      </c>
      <c r="I31" s="15"/>
    </row>
    <row r="33" spans="8:12" ht="18.75" x14ac:dyDescent="0.3">
      <c r="H33" s="21" t="s">
        <v>53</v>
      </c>
      <c r="I33" s="27" t="s">
        <v>54</v>
      </c>
    </row>
    <row r="34" spans="8:12" ht="18.75" x14ac:dyDescent="0.3">
      <c r="H34" s="26">
        <f ca="1">TODAY()</f>
        <v>45051</v>
      </c>
    </row>
    <row r="37" spans="8:12" ht="18.75" x14ac:dyDescent="0.3">
      <c r="H37" s="21" t="s">
        <v>56</v>
      </c>
      <c r="I37" s="27" t="s">
        <v>55</v>
      </c>
    </row>
    <row r="38" spans="8:12" ht="18.75" x14ac:dyDescent="0.3">
      <c r="H38" s="28">
        <f ca="1">NOW()</f>
        <v>45051.851509953703</v>
      </c>
    </row>
    <row r="41" spans="8:12" ht="21" x14ac:dyDescent="0.35">
      <c r="H41" s="24" t="s">
        <v>57</v>
      </c>
      <c r="I41" s="15"/>
    </row>
    <row r="43" spans="8:12" ht="18.75" x14ac:dyDescent="0.3">
      <c r="H43" s="21" t="s">
        <v>58</v>
      </c>
      <c r="I43" s="27" t="s">
        <v>59</v>
      </c>
    </row>
    <row r="44" spans="8:12" ht="18.75" x14ac:dyDescent="0.3">
      <c r="H44" s="25">
        <f>SUM(I6:I10)</f>
        <v>649.89</v>
      </c>
    </row>
    <row r="47" spans="8:12" ht="18.75" x14ac:dyDescent="0.3">
      <c r="H47" s="21" t="s">
        <v>60</v>
      </c>
      <c r="I47" s="25"/>
      <c r="L47" s="27" t="s">
        <v>67</v>
      </c>
    </row>
    <row r="48" spans="8:12" ht="18.75" x14ac:dyDescent="0.3">
      <c r="H48" s="29" t="s">
        <v>61</v>
      </c>
      <c r="I48" s="25"/>
    </row>
    <row r="49" spans="8:10" ht="15.75" x14ac:dyDescent="0.25">
      <c r="H49" s="29" t="s">
        <v>62</v>
      </c>
    </row>
    <row r="50" spans="8:10" ht="18.75" x14ac:dyDescent="0.3">
      <c r="H50" s="25"/>
    </row>
    <row r="51" spans="8:10" ht="21" x14ac:dyDescent="0.35">
      <c r="H51" s="30" t="s">
        <v>63</v>
      </c>
      <c r="I51" s="9">
        <v>3.1415999999999999</v>
      </c>
    </row>
    <row r="52" spans="8:10" ht="18.75" x14ac:dyDescent="0.3">
      <c r="I52" s="25">
        <f>ROUND(3.1416, 3)</f>
        <v>3.1419999999999999</v>
      </c>
      <c r="J52" s="31" t="s">
        <v>64</v>
      </c>
    </row>
    <row r="53" spans="8:10" ht="18.75" x14ac:dyDescent="0.3">
      <c r="I53" s="25">
        <f>ROUND(I51,2)</f>
        <v>3.14</v>
      </c>
      <c r="J53" s="31" t="s">
        <v>65</v>
      </c>
    </row>
    <row r="54" spans="8:10" ht="18.75" x14ac:dyDescent="0.3">
      <c r="I54" s="25">
        <f>ROUND(SUM(I6:I10),1)</f>
        <v>649.9</v>
      </c>
      <c r="J54" s="31" t="s">
        <v>66</v>
      </c>
    </row>
    <row r="55" spans="8:10" ht="18.75" x14ac:dyDescent="0.3">
      <c r="I55" s="25"/>
      <c r="J55" s="31"/>
    </row>
    <row r="57" spans="8:10" ht="18.75" x14ac:dyDescent="0.3">
      <c r="H57" s="21" t="s">
        <v>68</v>
      </c>
      <c r="I57" s="27" t="s">
        <v>69</v>
      </c>
    </row>
    <row r="58" spans="8:10" ht="18.75" x14ac:dyDescent="0.3">
      <c r="H58" s="25">
        <f>AVERAGE(I6:I10)</f>
        <v>129.97800000000001</v>
      </c>
      <c r="I58" s="10"/>
    </row>
    <row r="61" spans="8:10" ht="21" x14ac:dyDescent="0.35">
      <c r="H61" s="24" t="s">
        <v>70</v>
      </c>
      <c r="I61" s="15"/>
    </row>
    <row r="63" spans="8:10" ht="18.75" x14ac:dyDescent="0.3">
      <c r="H63" s="21" t="s">
        <v>72</v>
      </c>
      <c r="I63" s="27" t="s">
        <v>71</v>
      </c>
    </row>
    <row r="64" spans="8:10" ht="18.75" x14ac:dyDescent="0.3">
      <c r="H64" s="25">
        <f>MAX(I6:I10)</f>
        <v>200</v>
      </c>
      <c r="I64" s="25"/>
    </row>
    <row r="67" spans="8:22" ht="18.75" x14ac:dyDescent="0.3">
      <c r="H67" s="21" t="s">
        <v>74</v>
      </c>
      <c r="I67" s="27" t="s">
        <v>73</v>
      </c>
      <c r="U67" t="s">
        <v>82</v>
      </c>
      <c r="V67" t="s">
        <v>83</v>
      </c>
    </row>
    <row r="68" spans="8:22" ht="18.75" x14ac:dyDescent="0.3">
      <c r="H68" s="25">
        <f>MIN(I6:I10)</f>
        <v>99.89</v>
      </c>
      <c r="I68" s="25"/>
      <c r="T68" t="s">
        <v>77</v>
      </c>
      <c r="U68">
        <v>100</v>
      </c>
      <c r="V68">
        <v>500</v>
      </c>
    </row>
    <row r="69" spans="8:22" x14ac:dyDescent="0.25">
      <c r="T69" t="s">
        <v>78</v>
      </c>
      <c r="U69">
        <v>200</v>
      </c>
      <c r="V69">
        <v>400</v>
      </c>
    </row>
    <row r="70" spans="8:22" x14ac:dyDescent="0.25">
      <c r="T70" t="s">
        <v>79</v>
      </c>
      <c r="U70">
        <v>300</v>
      </c>
      <c r="V70">
        <v>300</v>
      </c>
    </row>
    <row r="71" spans="8:22" ht="18.75" x14ac:dyDescent="0.3">
      <c r="H71" s="21" t="s">
        <v>75</v>
      </c>
      <c r="I71" s="27" t="s">
        <v>76</v>
      </c>
      <c r="T71" t="s">
        <v>80</v>
      </c>
      <c r="U71">
        <v>400</v>
      </c>
      <c r="V71">
        <v>200</v>
      </c>
    </row>
    <row r="72" spans="8:22" ht="18.75" x14ac:dyDescent="0.3">
      <c r="H72" s="25">
        <f>COUNT(I6:I10)</f>
        <v>5</v>
      </c>
      <c r="I72" s="25"/>
      <c r="T72" t="s">
        <v>81</v>
      </c>
      <c r="U72">
        <v>500</v>
      </c>
      <c r="V72">
        <v>100</v>
      </c>
    </row>
    <row r="75" spans="8:22" ht="18.75" x14ac:dyDescent="0.3">
      <c r="H75" s="21" t="s">
        <v>85</v>
      </c>
      <c r="I75" s="27" t="s">
        <v>86</v>
      </c>
      <c r="U75" s="32" t="s">
        <v>84</v>
      </c>
      <c r="V75">
        <f>COUNT(U68:V72)</f>
        <v>10</v>
      </c>
    </row>
    <row r="76" spans="8:22" ht="18.75" x14ac:dyDescent="0.3">
      <c r="H76" s="25">
        <f>COUNTA(H6:H10)</f>
        <v>5</v>
      </c>
      <c r="I76" s="25"/>
    </row>
  </sheetData>
  <phoneticPr fontId="22" type="noConversion"/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B7D4E7-39DB-413E-91F2-17233EADD3B9}"/>
</file>

<file path=customXml/itemProps2.xml><?xml version="1.0" encoding="utf-8"?>
<ds:datastoreItem xmlns:ds="http://schemas.openxmlformats.org/officeDocument/2006/customXml" ds:itemID="{3CE0CAE9-56E5-4277-8BF3-D8DBC42EB151}"/>
</file>

<file path=customXml/itemProps3.xml><?xml version="1.0" encoding="utf-8"?>
<ds:datastoreItem xmlns:ds="http://schemas.openxmlformats.org/officeDocument/2006/customXml" ds:itemID="{FD0D244D-3F38-40BB-9D14-DBD9908C0F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 1</vt:lpstr>
      <vt:lpstr>ABRIL</vt:lpstr>
      <vt:lpstr>Ventas_2012</vt:lpstr>
      <vt:lpstr>Ventas_2013</vt:lpstr>
      <vt:lpstr>Ventas_2014</vt:lpstr>
      <vt:lpstr>Ventas_2015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Barly Daymo Aguilar Quesquén</cp:lastModifiedBy>
  <dcterms:created xsi:type="dcterms:W3CDTF">2016-03-05T15:56:48Z</dcterms:created>
  <dcterms:modified xsi:type="dcterms:W3CDTF">2023-05-06T01:26:53Z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b9991136-629a-42ba-a633-ea1fc04d55eb</vt:lpwstr>
  </property>
  <property fmtid="{D5CDD505-2E9C-101B-9397-08002B2CF9AE}" pid="3" name="ContentTypeId">
    <vt:lpwstr>0x010100B05585457A841F47946AAB1D5337D404</vt:lpwstr>
  </property>
</Properties>
</file>