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Numerical Experiments\"/>
    </mc:Choice>
  </mc:AlternateContent>
  <xr:revisionPtr revIDLastSave="0" documentId="13_ncr:1_{E860D0F9-8DD6-4DC8-8A5D-0E3662235DCE}" xr6:coauthVersionLast="47" xr6:coauthVersionMax="47" xr10:uidLastSave="{00000000-0000-0000-0000-000000000000}"/>
  <bookViews>
    <workbookView xWindow="-120" yWindow="-120" windowWidth="29040" windowHeight="15720" activeTab="1" xr2:uid="{D6129A20-1F81-494B-BF6B-C0ED5DF90618}"/>
  </bookViews>
  <sheets>
    <sheet name="Data" sheetId="1" r:id="rId1"/>
    <sheet name="Entropy" sheetId="3" r:id="rId2"/>
    <sheet name="Vikor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3" l="1"/>
  <c r="T34" i="3"/>
  <c r="U34" i="3"/>
  <c r="V34" i="3"/>
  <c r="W34" i="3"/>
  <c r="R34" i="3"/>
  <c r="S23" i="3"/>
  <c r="T23" i="3"/>
  <c r="U23" i="3"/>
  <c r="V23" i="3"/>
  <c r="W23" i="3"/>
  <c r="R23" i="3"/>
  <c r="X22" i="3"/>
  <c r="X33" i="3"/>
  <c r="S33" i="3"/>
  <c r="T33" i="3"/>
  <c r="U33" i="3"/>
  <c r="V33" i="3"/>
  <c r="W33" i="3"/>
  <c r="R33" i="3"/>
  <c r="S22" i="3"/>
  <c r="T22" i="3"/>
  <c r="U22" i="3"/>
  <c r="V22" i="3"/>
  <c r="W22" i="3"/>
  <c r="R22" i="3"/>
  <c r="S32" i="3"/>
  <c r="T32" i="3"/>
  <c r="U32" i="3"/>
  <c r="V32" i="3"/>
  <c r="W32" i="3"/>
  <c r="R32" i="3"/>
  <c r="S21" i="3"/>
  <c r="T21" i="3"/>
  <c r="U21" i="3"/>
  <c r="V21" i="3"/>
  <c r="W21" i="3"/>
  <c r="R21" i="3"/>
  <c r="S31" i="3"/>
  <c r="T31" i="3"/>
  <c r="U31" i="3"/>
  <c r="V31" i="3"/>
  <c r="R31" i="3"/>
  <c r="S20" i="3"/>
  <c r="T20" i="3"/>
  <c r="U20" i="3"/>
  <c r="V20" i="3"/>
  <c r="W20" i="3"/>
  <c r="R20" i="3"/>
  <c r="R26" i="3"/>
  <c r="S26" i="3"/>
  <c r="T26" i="3"/>
  <c r="U26" i="3"/>
  <c r="V26" i="3"/>
  <c r="W26" i="3"/>
  <c r="W31" i="3" s="1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S15" i="3"/>
  <c r="T15" i="3"/>
  <c r="U15" i="3"/>
  <c r="V15" i="3"/>
  <c r="W15" i="3"/>
  <c r="R15" i="3"/>
  <c r="R4" i="3"/>
  <c r="V5" i="3"/>
  <c r="W8" i="3"/>
  <c r="S2" i="3"/>
  <c r="P27" i="3"/>
  <c r="M26" i="3"/>
  <c r="P17" i="3"/>
  <c r="O17" i="3"/>
  <c r="O18" i="3"/>
  <c r="M19" i="3"/>
  <c r="L17" i="3"/>
  <c r="L18" i="3"/>
  <c r="P15" i="3"/>
  <c r="D31" i="3"/>
  <c r="L28" i="3" s="1"/>
  <c r="E31" i="3"/>
  <c r="M28" i="3" s="1"/>
  <c r="F31" i="3"/>
  <c r="N27" i="3" s="1"/>
  <c r="G31" i="3"/>
  <c r="O28" i="3" s="1"/>
  <c r="H31" i="3"/>
  <c r="C31" i="3"/>
  <c r="K26" i="3" s="1"/>
  <c r="D20" i="3"/>
  <c r="L15" i="3" s="1"/>
  <c r="E20" i="3"/>
  <c r="M15" i="3" s="1"/>
  <c r="F20" i="3"/>
  <c r="N19" i="3" s="1"/>
  <c r="G20" i="3"/>
  <c r="O16" i="3" s="1"/>
  <c r="H20" i="3"/>
  <c r="P16" i="3" s="1"/>
  <c r="C20" i="3"/>
  <c r="K16" i="3" s="1"/>
  <c r="P6" i="3"/>
  <c r="W6" i="3" s="1"/>
  <c r="D9" i="3"/>
  <c r="L5" i="3" s="1"/>
  <c r="S5" i="3" s="1"/>
  <c r="E9" i="3"/>
  <c r="M7" i="3" s="1"/>
  <c r="T7" i="3" s="1"/>
  <c r="F9" i="3"/>
  <c r="N5" i="3" s="1"/>
  <c r="U5" i="3" s="1"/>
  <c r="G9" i="3"/>
  <c r="O5" i="3" s="1"/>
  <c r="H9" i="3"/>
  <c r="P7" i="3" s="1"/>
  <c r="W7" i="3" s="1"/>
  <c r="C9" i="3"/>
  <c r="K4" i="3" s="1"/>
  <c r="R3" i="2"/>
  <c r="Q3" i="2"/>
  <c r="P3" i="2"/>
  <c r="O3" i="2"/>
  <c r="N3" i="2"/>
  <c r="M3" i="2"/>
  <c r="R2" i="2"/>
  <c r="Q2" i="2"/>
  <c r="P2" i="2"/>
  <c r="O2" i="2"/>
  <c r="N2" i="2"/>
  <c r="M2" i="2"/>
  <c r="N30" i="3" l="1"/>
  <c r="O27" i="3"/>
  <c r="O26" i="3"/>
  <c r="M30" i="3"/>
  <c r="M29" i="3"/>
  <c r="M27" i="3"/>
  <c r="N28" i="3"/>
  <c r="R9" i="3"/>
  <c r="R10" i="3" s="1"/>
  <c r="R11" i="3" s="1"/>
  <c r="K7" i="3"/>
  <c r="R7" i="3" s="1"/>
  <c r="K6" i="3"/>
  <c r="R6" i="3" s="1"/>
  <c r="N15" i="3"/>
  <c r="N18" i="3"/>
  <c r="K30" i="3"/>
  <c r="L27" i="3"/>
  <c r="K5" i="3"/>
  <c r="R5" i="3" s="1"/>
  <c r="O15" i="3"/>
  <c r="N17" i="3"/>
  <c r="K29" i="3"/>
  <c r="L6" i="3"/>
  <c r="S6" i="3" s="1"/>
  <c r="N16" i="3"/>
  <c r="K28" i="3"/>
  <c r="P29" i="3"/>
  <c r="N6" i="3"/>
  <c r="U6" i="3" s="1"/>
  <c r="L19" i="3"/>
  <c r="O19" i="3"/>
  <c r="K27" i="3"/>
  <c r="P28" i="3"/>
  <c r="K19" i="3"/>
  <c r="L16" i="3"/>
  <c r="N26" i="3"/>
  <c r="N29" i="3"/>
  <c r="K17" i="3"/>
  <c r="M18" i="3"/>
  <c r="P18" i="3"/>
  <c r="L26" i="3"/>
  <c r="K15" i="3"/>
  <c r="K18" i="3"/>
  <c r="M17" i="3"/>
  <c r="L30" i="3"/>
  <c r="O30" i="3"/>
  <c r="K8" i="3"/>
  <c r="R8" i="3" s="1"/>
  <c r="M16" i="3"/>
  <c r="L29" i="3"/>
  <c r="O29" i="3"/>
  <c r="M6" i="3"/>
  <c r="T6" i="3" s="1"/>
  <c r="L4" i="3"/>
  <c r="S4" i="3" s="1"/>
  <c r="N4" i="3"/>
  <c r="U4" i="3" s="1"/>
  <c r="M5" i="3"/>
  <c r="T5" i="3" s="1"/>
  <c r="O7" i="3"/>
  <c r="V7" i="3" s="1"/>
  <c r="P5" i="3"/>
  <c r="W5" i="3" s="1"/>
  <c r="L8" i="3"/>
  <c r="S8" i="3" s="1"/>
  <c r="O4" i="3"/>
  <c r="V4" i="3" s="1"/>
  <c r="V9" i="3" s="1"/>
  <c r="V10" i="3" s="1"/>
  <c r="V11" i="3" s="1"/>
  <c r="V12" i="3" s="1"/>
  <c r="N8" i="3"/>
  <c r="U8" i="3" s="1"/>
  <c r="O6" i="3"/>
  <c r="V6" i="3" s="1"/>
  <c r="M4" i="3"/>
  <c r="T4" i="3" s="1"/>
  <c r="T9" i="3" s="1"/>
  <c r="T10" i="3" s="1"/>
  <c r="T11" i="3" s="1"/>
  <c r="T12" i="3" s="1"/>
  <c r="O8" i="3"/>
  <c r="V8" i="3" s="1"/>
  <c r="L7" i="3"/>
  <c r="S7" i="3" s="1"/>
  <c r="P4" i="3"/>
  <c r="W4" i="3" s="1"/>
  <c r="N7" i="3"/>
  <c r="U7" i="3" s="1"/>
  <c r="M8" i="3"/>
  <c r="T8" i="3" s="1"/>
  <c r="I29" i="1"/>
  <c r="J29" i="1"/>
  <c r="K29" i="1"/>
  <c r="L29" i="1"/>
  <c r="M29" i="1"/>
  <c r="P29" i="1"/>
  <c r="Q29" i="1"/>
  <c r="R29" i="1"/>
  <c r="S29" i="1"/>
  <c r="T29" i="1"/>
  <c r="W29" i="1"/>
  <c r="X29" i="1"/>
  <c r="Y29" i="1"/>
  <c r="Z29" i="1"/>
  <c r="AA29" i="1"/>
  <c r="AD29" i="1"/>
  <c r="AE29" i="1"/>
  <c r="AF29" i="1"/>
  <c r="AG29" i="1"/>
  <c r="AH29" i="1"/>
  <c r="AK29" i="1"/>
  <c r="AL29" i="1"/>
  <c r="AM29" i="1"/>
  <c r="AN29" i="1"/>
  <c r="AO29" i="1"/>
  <c r="I20" i="1"/>
  <c r="J20" i="1"/>
  <c r="K20" i="1"/>
  <c r="L20" i="1"/>
  <c r="M20" i="1"/>
  <c r="P20" i="1"/>
  <c r="Q20" i="1"/>
  <c r="R20" i="1"/>
  <c r="S20" i="1"/>
  <c r="T20" i="1"/>
  <c r="W20" i="1"/>
  <c r="X20" i="1"/>
  <c r="Y20" i="1"/>
  <c r="Z20" i="1"/>
  <c r="AA20" i="1"/>
  <c r="AD20" i="1"/>
  <c r="AE20" i="1"/>
  <c r="AF20" i="1"/>
  <c r="AG20" i="1"/>
  <c r="AH20" i="1"/>
  <c r="AK20" i="1"/>
  <c r="AL20" i="1"/>
  <c r="AM20" i="1"/>
  <c r="AN20" i="1"/>
  <c r="AO20" i="1"/>
  <c r="I11" i="1"/>
  <c r="J11" i="1"/>
  <c r="K11" i="1"/>
  <c r="L11" i="1"/>
  <c r="M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H11" i="1"/>
  <c r="AK11" i="1"/>
  <c r="AL11" i="1"/>
  <c r="AM11" i="1"/>
  <c r="AN11" i="1"/>
  <c r="AO11" i="1"/>
  <c r="C29" i="1"/>
  <c r="D29" i="1"/>
  <c r="E29" i="1"/>
  <c r="F29" i="1"/>
  <c r="B29" i="1"/>
  <c r="C20" i="1"/>
  <c r="D20" i="1"/>
  <c r="E20" i="1"/>
  <c r="F20" i="1"/>
  <c r="B20" i="1"/>
  <c r="C11" i="1"/>
  <c r="D11" i="1"/>
  <c r="E11" i="1"/>
  <c r="F11" i="1"/>
  <c r="B11" i="1"/>
  <c r="R12" i="3" l="1"/>
  <c r="U9" i="3"/>
  <c r="U10" i="3" s="1"/>
  <c r="U11" i="3" s="1"/>
  <c r="U12" i="3" s="1"/>
  <c r="W9" i="3"/>
  <c r="W10" i="3" s="1"/>
  <c r="W11" i="3" s="1"/>
  <c r="W12" i="3" s="1"/>
  <c r="S9" i="3"/>
  <c r="S10" i="3" s="1"/>
  <c r="S11" i="3" s="1"/>
  <c r="S12" i="3" s="1"/>
  <c r="X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SarzaminDigital</author>
  </authors>
  <commentList>
    <comment ref="P8" authorId="0" shapeId="0" xr:uid="{B9EF6DC4-E195-4DF4-965E-A65C4238CAF5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19" authorId="0" shapeId="0" xr:uid="{C370D839-7874-420D-8C9D-5D8B2EDB0085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26" authorId="0" shapeId="0" xr:uid="{FA6C7CBD-30D6-4E7F-96E9-AD41D8737A7C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  <comment ref="P30" authorId="0" shapeId="0" xr:uid="{BC1107A2-6D41-46F2-AD4B-687C53122231}">
      <text>
        <r>
          <rPr>
            <b/>
            <sz val="9"/>
            <color indexed="81"/>
            <rFont val="Tahoma"/>
            <family val="2"/>
          </rPr>
          <t>SarzaminDigital:</t>
        </r>
        <r>
          <rPr>
            <sz val="9"/>
            <color indexed="81"/>
            <rFont val="Tahoma"/>
            <family val="2"/>
          </rPr>
          <t xml:space="preserve">
it was zero, but changed because 0/ln(0) equals infinity</t>
        </r>
      </text>
    </comment>
  </commentList>
</comments>
</file>

<file path=xl/sharedStrings.xml><?xml version="1.0" encoding="utf-8"?>
<sst xmlns="http://schemas.openxmlformats.org/spreadsheetml/2006/main" count="201" uniqueCount="31">
  <si>
    <t>NSGA-II</t>
  </si>
  <si>
    <t>Hybrid</t>
  </si>
  <si>
    <t>MOEA/D</t>
  </si>
  <si>
    <t>MID</t>
  </si>
  <si>
    <t>DM</t>
  </si>
  <si>
    <t>NPS</t>
  </si>
  <si>
    <t>SNS</t>
  </si>
  <si>
    <t>RAS</t>
  </si>
  <si>
    <t>PESA-II</t>
  </si>
  <si>
    <t>SPEA-II</t>
  </si>
  <si>
    <t>QM</t>
  </si>
  <si>
    <t>SMALL</t>
  </si>
  <si>
    <t>MEDIUM</t>
  </si>
  <si>
    <t>LARGE</t>
  </si>
  <si>
    <t>+</t>
  </si>
  <si>
    <t>-</t>
  </si>
  <si>
    <t>f*</t>
  </si>
  <si>
    <t>f-</t>
  </si>
  <si>
    <t>W_i</t>
  </si>
  <si>
    <t>S_j</t>
  </si>
  <si>
    <t>i</t>
  </si>
  <si>
    <t>↓</t>
  </si>
  <si>
    <t>j</t>
  </si>
  <si>
    <t>→</t>
  </si>
  <si>
    <t>Sum</t>
  </si>
  <si>
    <t>r_ij</t>
  </si>
  <si>
    <t>h=</t>
  </si>
  <si>
    <t>e_j=</t>
  </si>
  <si>
    <t>1-e_j=</t>
  </si>
  <si>
    <t>w_j=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</si>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</sst>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0" borderId="4" xfId="0" applyFont="1" applyBorder="1"/>
    <xf numFmtId="0" fontId="0" fillId="2" borderId="0" xfId="0" applyFill="1" applyAlignment="1">
      <alignment horizontal="right" vertic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2E70-FE4C-4668-AB26-ACA18349451D}">
  <dimension ref="A1:AO29"/>
  <sheetViews>
    <sheetView workbookViewId="0"/>
  </sheetViews>
  <sheetFormatPr defaultRowHeight="15" x14ac:dyDescent="0.25"/>
  <cols>
    <col min="1" max="1" width="3" style="2" bestFit="1" customWidth="1"/>
    <col min="2" max="2" width="8" bestFit="1" customWidth="1"/>
    <col min="3" max="3" width="6.85546875" bestFit="1" customWidth="1"/>
    <col min="4" max="5" width="6.85546875" customWidth="1"/>
    <col min="6" max="6" width="8.7109375" bestFit="1" customWidth="1"/>
    <col min="7" max="7" width="2.28515625" customWidth="1"/>
    <col min="8" max="8" width="3" style="2" bestFit="1" customWidth="1"/>
    <col min="9" max="9" width="8" bestFit="1" customWidth="1"/>
    <col min="10" max="10" width="6.85546875" bestFit="1" customWidth="1"/>
    <col min="11" max="12" width="6.85546875" customWidth="1"/>
    <col min="13" max="13" width="8.7109375" bestFit="1" customWidth="1"/>
    <col min="14" max="14" width="2.28515625" customWidth="1"/>
    <col min="15" max="15" width="3" style="2" bestFit="1" customWidth="1"/>
    <col min="16" max="16" width="8" bestFit="1" customWidth="1"/>
    <col min="17" max="17" width="6.85546875" bestFit="1" customWidth="1"/>
    <col min="18" max="19" width="6.85546875" customWidth="1"/>
    <col min="20" max="20" width="8.7109375" bestFit="1" customWidth="1"/>
    <col min="21" max="21" width="2" customWidth="1"/>
    <col min="22" max="22" width="3" style="2" bestFit="1" customWidth="1"/>
    <col min="23" max="23" width="8" bestFit="1" customWidth="1"/>
    <col min="24" max="25" width="8" customWidth="1"/>
    <col min="26" max="26" width="6.85546875" bestFit="1" customWidth="1"/>
    <col min="27" max="27" width="8.7109375" bestFit="1" customWidth="1"/>
    <col min="28" max="28" width="2.7109375" customWidth="1"/>
    <col min="29" max="29" width="3" style="2" bestFit="1" customWidth="1"/>
    <col min="30" max="30" width="8" bestFit="1" customWidth="1"/>
    <col min="31" max="32" width="8" customWidth="1"/>
    <col min="33" max="33" width="6.85546875" bestFit="1" customWidth="1"/>
    <col min="34" max="34" width="8.7109375" bestFit="1" customWidth="1"/>
    <col min="35" max="35" width="2.7109375" customWidth="1"/>
    <col min="36" max="36" width="3" style="2" bestFit="1" customWidth="1"/>
  </cols>
  <sheetData>
    <row r="1" spans="1:41" x14ac:dyDescent="0.25">
      <c r="B1" s="31" t="s">
        <v>5</v>
      </c>
      <c r="C1" s="31"/>
      <c r="D1" s="31"/>
      <c r="E1" s="31"/>
      <c r="F1" s="31"/>
      <c r="I1" s="31" t="s">
        <v>3</v>
      </c>
      <c r="J1" s="31"/>
      <c r="K1" s="31"/>
      <c r="L1" s="31"/>
      <c r="M1" s="31"/>
      <c r="P1" s="31" t="s">
        <v>4</v>
      </c>
      <c r="Q1" s="31"/>
      <c r="R1" s="31"/>
      <c r="S1" s="31"/>
      <c r="T1" s="31"/>
      <c r="W1" s="31" t="s">
        <v>6</v>
      </c>
      <c r="X1" s="31"/>
      <c r="Y1" s="31"/>
      <c r="Z1" s="31"/>
      <c r="AA1" s="31"/>
      <c r="AD1" s="31" t="s">
        <v>7</v>
      </c>
      <c r="AE1" s="31"/>
      <c r="AF1" s="31"/>
      <c r="AG1" s="31"/>
      <c r="AH1" s="31"/>
      <c r="AK1" s="31" t="s">
        <v>10</v>
      </c>
      <c r="AL1" s="31"/>
      <c r="AM1" s="31"/>
      <c r="AN1" s="31"/>
      <c r="AO1" s="31"/>
    </row>
    <row r="2" spans="1:41" x14ac:dyDescent="0.25">
      <c r="B2" s="2" t="s">
        <v>2</v>
      </c>
      <c r="C2" s="2" t="s">
        <v>0</v>
      </c>
      <c r="D2" s="2" t="s">
        <v>8</v>
      </c>
      <c r="E2" s="2" t="s">
        <v>9</v>
      </c>
      <c r="F2" s="2" t="s">
        <v>1</v>
      </c>
      <c r="G2" s="2"/>
      <c r="I2" s="2" t="s">
        <v>2</v>
      </c>
      <c r="J2" s="2" t="s">
        <v>0</v>
      </c>
      <c r="K2" s="2" t="s">
        <v>8</v>
      </c>
      <c r="L2" s="2" t="s">
        <v>9</v>
      </c>
      <c r="M2" s="2" t="s">
        <v>1</v>
      </c>
      <c r="N2" s="2"/>
      <c r="P2" s="2" t="s">
        <v>2</v>
      </c>
      <c r="Q2" s="2" t="s">
        <v>0</v>
      </c>
      <c r="R2" s="2" t="s">
        <v>8</v>
      </c>
      <c r="S2" s="2" t="s">
        <v>9</v>
      </c>
      <c r="T2" s="2" t="s">
        <v>1</v>
      </c>
      <c r="W2" s="2" t="s">
        <v>2</v>
      </c>
      <c r="X2" s="2" t="s">
        <v>0</v>
      </c>
      <c r="Y2" s="2" t="s">
        <v>8</v>
      </c>
      <c r="Z2" s="2" t="s">
        <v>9</v>
      </c>
      <c r="AA2" s="2" t="s">
        <v>1</v>
      </c>
      <c r="AD2" s="2" t="s">
        <v>2</v>
      </c>
      <c r="AE2" s="2" t="s">
        <v>0</v>
      </c>
      <c r="AF2" s="2" t="s">
        <v>8</v>
      </c>
      <c r="AG2" s="2" t="s">
        <v>9</v>
      </c>
      <c r="AH2" s="2" t="s">
        <v>1</v>
      </c>
      <c r="AK2" s="2" t="s">
        <v>2</v>
      </c>
      <c r="AL2" s="2" t="s">
        <v>0</v>
      </c>
      <c r="AM2" s="2" t="s">
        <v>8</v>
      </c>
      <c r="AN2" s="2" t="s">
        <v>9</v>
      </c>
      <c r="AO2" s="2" t="s">
        <v>1</v>
      </c>
    </row>
    <row r="3" spans="1:41" x14ac:dyDescent="0.25">
      <c r="A3" s="2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H3" s="2">
        <v>1</v>
      </c>
      <c r="I3" s="1">
        <v>1.2071000000000001</v>
      </c>
      <c r="J3" s="1">
        <v>1.2071000000000001</v>
      </c>
      <c r="K3" s="1">
        <v>1.2071000000000001</v>
      </c>
      <c r="L3" s="1">
        <v>1.2071000000000001</v>
      </c>
      <c r="M3" s="1">
        <v>1.2071000000000001</v>
      </c>
      <c r="O3" s="2">
        <v>1</v>
      </c>
      <c r="P3" s="1">
        <v>48.060699999999997</v>
      </c>
      <c r="Q3" s="1">
        <v>42.646500000000003</v>
      </c>
      <c r="R3" s="1">
        <v>42.646500000000003</v>
      </c>
      <c r="S3" s="1">
        <v>42.646500000000003</v>
      </c>
      <c r="T3" s="1">
        <v>0.66666999999999998</v>
      </c>
      <c r="V3" s="2">
        <v>1</v>
      </c>
      <c r="W3" s="1">
        <v>0.29288999999999998</v>
      </c>
      <c r="X3" s="1">
        <v>0.29288999999999998</v>
      </c>
      <c r="Y3" s="1">
        <v>0.29288999999999998</v>
      </c>
      <c r="Z3" s="1">
        <v>0.29288999999999998</v>
      </c>
      <c r="AA3" s="1">
        <v>0.29288999999999998</v>
      </c>
      <c r="AC3" s="2">
        <v>1</v>
      </c>
      <c r="AD3" s="1">
        <v>4.9314999999999998</v>
      </c>
      <c r="AE3" s="1">
        <v>4.7609000000000004</v>
      </c>
      <c r="AF3" s="1">
        <v>4.7609000000000004</v>
      </c>
      <c r="AG3" s="1">
        <v>4.7609000000000004</v>
      </c>
      <c r="AH3" s="1">
        <v>5.3315999999999999</v>
      </c>
      <c r="AJ3" s="2">
        <v>1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</row>
    <row r="4" spans="1:41" x14ac:dyDescent="0.25">
      <c r="A4" s="2">
        <v>2</v>
      </c>
      <c r="B4" s="1">
        <v>2</v>
      </c>
      <c r="C4" s="1">
        <v>6</v>
      </c>
      <c r="D4" s="1">
        <v>6</v>
      </c>
      <c r="E4" s="1">
        <v>6</v>
      </c>
      <c r="F4" s="1">
        <v>10</v>
      </c>
      <c r="H4" s="2">
        <v>2</v>
      </c>
      <c r="I4" s="1">
        <v>1.2071000000000001</v>
      </c>
      <c r="J4" s="1">
        <v>1.1795</v>
      </c>
      <c r="K4" s="1">
        <v>1.1616</v>
      </c>
      <c r="L4" s="1">
        <v>1.1808000000000001</v>
      </c>
      <c r="M4" s="1">
        <v>1.0146999999999999</v>
      </c>
      <c r="O4" s="2">
        <v>2</v>
      </c>
      <c r="P4" s="1">
        <v>18.040800000000001</v>
      </c>
      <c r="Q4" s="1">
        <v>20.393999999999998</v>
      </c>
      <c r="R4" s="1">
        <v>21.8308</v>
      </c>
      <c r="S4" s="1">
        <v>20.393999999999998</v>
      </c>
      <c r="T4" s="1">
        <v>49.229100000000003</v>
      </c>
      <c r="V4" s="2">
        <v>2</v>
      </c>
      <c r="W4" s="1">
        <v>0.29288999999999998</v>
      </c>
      <c r="X4" s="1">
        <v>0.12356</v>
      </c>
      <c r="Y4" s="1">
        <v>0.10765</v>
      </c>
      <c r="Z4" s="1">
        <v>0.12509999999999999</v>
      </c>
      <c r="AA4" s="1">
        <v>0.23127</v>
      </c>
      <c r="AC4" s="2">
        <v>2</v>
      </c>
      <c r="AD4" s="1">
        <v>7.7755999999999998</v>
      </c>
      <c r="AE4" s="1">
        <v>7.2836999999999996</v>
      </c>
      <c r="AF4" s="1">
        <v>7.3047000000000004</v>
      </c>
      <c r="AG4" s="1">
        <v>7.2851999999999997</v>
      </c>
      <c r="AH4" s="1">
        <v>6.5720999999999998</v>
      </c>
      <c r="AJ4" s="2">
        <v>2</v>
      </c>
      <c r="AK4" s="1">
        <v>0</v>
      </c>
      <c r="AL4" s="1">
        <v>1</v>
      </c>
      <c r="AM4" s="1">
        <v>0.83330000000000004</v>
      </c>
      <c r="AN4" s="1">
        <v>0.83330000000000004</v>
      </c>
      <c r="AO4" s="1">
        <v>0</v>
      </c>
    </row>
    <row r="5" spans="1:41" x14ac:dyDescent="0.25">
      <c r="A5" s="2">
        <v>3</v>
      </c>
      <c r="B5" s="1">
        <v>2</v>
      </c>
      <c r="C5" s="1">
        <v>5</v>
      </c>
      <c r="D5" s="1">
        <v>4</v>
      </c>
      <c r="E5" s="1">
        <v>5</v>
      </c>
      <c r="F5" s="1">
        <v>8</v>
      </c>
      <c r="H5" s="2">
        <v>3</v>
      </c>
      <c r="I5" s="1">
        <v>1.2071000000000001</v>
      </c>
      <c r="J5" s="1">
        <v>0.88722000000000001</v>
      </c>
      <c r="K5" s="1">
        <v>0.88682000000000005</v>
      </c>
      <c r="L5" s="1">
        <v>0.88722000000000001</v>
      </c>
      <c r="M5" s="1">
        <v>1.0015000000000001</v>
      </c>
      <c r="O5" s="2">
        <v>3</v>
      </c>
      <c r="P5" s="1">
        <v>25.678599999999999</v>
      </c>
      <c r="Q5" s="1">
        <v>27.354199999999999</v>
      </c>
      <c r="R5" s="1">
        <v>27.354199999999999</v>
      </c>
      <c r="S5" s="1">
        <v>27.354199999999999</v>
      </c>
      <c r="T5" s="1">
        <v>28.431699999999999</v>
      </c>
      <c r="V5" s="2">
        <v>3</v>
      </c>
      <c r="W5" s="1">
        <v>0.29288999999999998</v>
      </c>
      <c r="X5" s="1">
        <v>0.35343000000000002</v>
      </c>
      <c r="Y5" s="1">
        <v>0.40810000000000002</v>
      </c>
      <c r="Z5" s="1">
        <v>0.35343000000000002</v>
      </c>
      <c r="AA5" s="1">
        <v>0.17965</v>
      </c>
      <c r="AC5" s="2">
        <v>3</v>
      </c>
      <c r="AD5" s="1">
        <v>11.8886</v>
      </c>
      <c r="AE5" s="1">
        <v>13.944000000000001</v>
      </c>
      <c r="AF5" s="1">
        <v>13.724399999999999</v>
      </c>
      <c r="AG5" s="1">
        <v>13.944000000000001</v>
      </c>
      <c r="AH5" s="1">
        <v>10.923299999999999</v>
      </c>
      <c r="AJ5" s="2">
        <v>3</v>
      </c>
      <c r="AK5" s="1">
        <v>0.5</v>
      </c>
      <c r="AL5" s="1">
        <v>1</v>
      </c>
      <c r="AM5" s="1">
        <v>1</v>
      </c>
      <c r="AN5" s="1">
        <v>1</v>
      </c>
      <c r="AO5" s="1">
        <v>0</v>
      </c>
    </row>
    <row r="6" spans="1:41" x14ac:dyDescent="0.25">
      <c r="A6" s="2">
        <v>4</v>
      </c>
      <c r="B6" s="1">
        <v>3</v>
      </c>
      <c r="C6" s="1">
        <v>4</v>
      </c>
      <c r="D6" s="1">
        <v>3</v>
      </c>
      <c r="E6" s="1">
        <v>5</v>
      </c>
      <c r="F6" s="1">
        <v>10</v>
      </c>
      <c r="H6" s="2">
        <v>4</v>
      </c>
      <c r="I6" s="1">
        <v>1.3136000000000001</v>
      </c>
      <c r="J6" s="1">
        <v>1.1378999999999999</v>
      </c>
      <c r="K6" s="1">
        <v>1.2215</v>
      </c>
      <c r="L6" s="1">
        <v>1.0662</v>
      </c>
      <c r="M6" s="1">
        <v>0.91347</v>
      </c>
      <c r="O6" s="2">
        <v>4</v>
      </c>
      <c r="P6" s="1">
        <v>22.0259</v>
      </c>
      <c r="Q6" s="1">
        <v>23.837399999999999</v>
      </c>
      <c r="R6" s="1">
        <v>18.9451</v>
      </c>
      <c r="S6" s="1">
        <v>29.577100000000002</v>
      </c>
      <c r="T6" s="1">
        <v>56.663699999999999</v>
      </c>
      <c r="V6" s="2">
        <v>4</v>
      </c>
      <c r="W6" s="1">
        <v>0.27728999999999998</v>
      </c>
      <c r="X6" s="1">
        <v>0.31368000000000001</v>
      </c>
      <c r="Y6" s="1">
        <v>0.20859</v>
      </c>
      <c r="Z6" s="1">
        <v>0.33671000000000001</v>
      </c>
      <c r="AA6" s="1">
        <v>0.28985</v>
      </c>
      <c r="AC6" s="2">
        <v>4</v>
      </c>
      <c r="AD6" s="1">
        <v>7.8497000000000003</v>
      </c>
      <c r="AE6" s="1">
        <v>7.8912000000000004</v>
      </c>
      <c r="AF6" s="1">
        <v>7.8968999999999996</v>
      </c>
      <c r="AG6" s="1">
        <v>8.3472000000000008</v>
      </c>
      <c r="AH6" s="1">
        <v>6.02</v>
      </c>
      <c r="AJ6" s="2">
        <v>4</v>
      </c>
      <c r="AK6" s="1">
        <v>0</v>
      </c>
      <c r="AL6" s="1">
        <v>1</v>
      </c>
      <c r="AM6" s="1">
        <v>1</v>
      </c>
      <c r="AN6" s="1">
        <v>1</v>
      </c>
      <c r="AO6" s="1">
        <v>0</v>
      </c>
    </row>
    <row r="7" spans="1:41" x14ac:dyDescent="0.25">
      <c r="A7" s="2">
        <v>5</v>
      </c>
      <c r="B7" s="1">
        <v>7</v>
      </c>
      <c r="C7" s="1">
        <v>6</v>
      </c>
      <c r="D7" s="1">
        <v>8</v>
      </c>
      <c r="E7" s="1">
        <v>8</v>
      </c>
      <c r="F7" s="1">
        <v>7</v>
      </c>
      <c r="H7" s="2">
        <v>5</v>
      </c>
      <c r="I7" s="1">
        <v>0.96516999999999997</v>
      </c>
      <c r="J7" s="1">
        <v>1.1447000000000001</v>
      </c>
      <c r="K7" s="1">
        <v>1.1073999999999999</v>
      </c>
      <c r="L7" s="1">
        <v>1.1092</v>
      </c>
      <c r="M7" s="1">
        <v>1.2912999999999999</v>
      </c>
      <c r="O7" s="2">
        <v>5</v>
      </c>
      <c r="P7" s="1">
        <v>46.848799999999997</v>
      </c>
      <c r="Q7" s="1">
        <v>39.487299999999998</v>
      </c>
      <c r="R7" s="1">
        <v>39.487299999999998</v>
      </c>
      <c r="S7" s="1">
        <v>39.487299999999998</v>
      </c>
      <c r="T7" s="1">
        <v>62.3476</v>
      </c>
      <c r="V7" s="2">
        <v>5</v>
      </c>
      <c r="W7" s="1">
        <v>0.28682999999999997</v>
      </c>
      <c r="X7" s="1">
        <v>0.24984999999999999</v>
      </c>
      <c r="Y7" s="1">
        <v>0.26967000000000002</v>
      </c>
      <c r="Z7" s="1">
        <v>0.26668999999999998</v>
      </c>
      <c r="AA7" s="1">
        <v>0.13971</v>
      </c>
      <c r="AC7" s="2">
        <v>5</v>
      </c>
      <c r="AD7" s="1">
        <v>8.0667000000000009</v>
      </c>
      <c r="AE7" s="1">
        <v>8.4464000000000006</v>
      </c>
      <c r="AF7" s="1">
        <v>8.5404999999999998</v>
      </c>
      <c r="AG7" s="1">
        <v>8.5518999999999998</v>
      </c>
      <c r="AH7" s="1">
        <v>7.0635000000000003</v>
      </c>
      <c r="AJ7" s="2">
        <v>5</v>
      </c>
      <c r="AK7" s="1">
        <v>0</v>
      </c>
      <c r="AL7" s="1">
        <v>1</v>
      </c>
      <c r="AM7" s="1">
        <v>1</v>
      </c>
      <c r="AN7" s="1">
        <v>0.75</v>
      </c>
      <c r="AO7" s="1">
        <v>0</v>
      </c>
    </row>
    <row r="8" spans="1:41" x14ac:dyDescent="0.25">
      <c r="A8" s="2">
        <v>6</v>
      </c>
      <c r="B8" s="1">
        <v>4</v>
      </c>
      <c r="C8" s="1">
        <v>15</v>
      </c>
      <c r="D8" s="1">
        <v>15</v>
      </c>
      <c r="E8" s="1">
        <v>17</v>
      </c>
      <c r="F8" s="1">
        <v>11</v>
      </c>
      <c r="H8" s="2">
        <v>6</v>
      </c>
      <c r="I8" s="1">
        <v>1.1713</v>
      </c>
      <c r="J8" s="1">
        <v>0.88265000000000005</v>
      </c>
      <c r="K8" s="1">
        <v>0.88168000000000002</v>
      </c>
      <c r="L8" s="1">
        <v>0.87407000000000001</v>
      </c>
      <c r="M8" s="1">
        <v>1.0738000000000001</v>
      </c>
      <c r="O8" s="2">
        <v>6</v>
      </c>
      <c r="P8" s="1">
        <v>97.1798</v>
      </c>
      <c r="Q8" s="1">
        <v>97.4709</v>
      </c>
      <c r="R8" s="1">
        <v>94.811199999999999</v>
      </c>
      <c r="S8" s="1">
        <v>96.844200000000001</v>
      </c>
      <c r="T8" s="1">
        <v>40.544600000000003</v>
      </c>
      <c r="V8" s="2">
        <v>6</v>
      </c>
      <c r="W8" s="1">
        <v>0.26207999999999998</v>
      </c>
      <c r="X8" s="1">
        <v>0.20799000000000001</v>
      </c>
      <c r="Y8" s="1">
        <v>0.20868999999999999</v>
      </c>
      <c r="Z8" s="1">
        <v>0.19702</v>
      </c>
      <c r="AA8" s="1">
        <v>0.11876</v>
      </c>
      <c r="AC8" s="2">
        <v>6</v>
      </c>
      <c r="AD8" s="1">
        <v>8.1349</v>
      </c>
      <c r="AE8" s="1">
        <v>8.8581000000000003</v>
      </c>
      <c r="AF8" s="1">
        <v>8.8507999999999996</v>
      </c>
      <c r="AG8" s="1">
        <v>8.8650000000000002</v>
      </c>
      <c r="AH8" s="1">
        <v>8.8780000000000001</v>
      </c>
      <c r="AJ8" s="2">
        <v>6</v>
      </c>
      <c r="AK8" s="1">
        <v>0</v>
      </c>
      <c r="AL8" s="1">
        <v>0.6</v>
      </c>
      <c r="AM8" s="1">
        <v>0.93330000000000002</v>
      </c>
      <c r="AN8" s="1">
        <v>0.4118</v>
      </c>
      <c r="AO8" s="1">
        <v>0</v>
      </c>
    </row>
    <row r="9" spans="1:41" x14ac:dyDescent="0.25">
      <c r="A9" s="2">
        <v>7</v>
      </c>
      <c r="B9" s="1">
        <v>4</v>
      </c>
      <c r="C9" s="1">
        <v>20</v>
      </c>
      <c r="D9" s="1">
        <v>26</v>
      </c>
      <c r="E9" s="1">
        <v>27</v>
      </c>
      <c r="F9" s="1">
        <v>25</v>
      </c>
      <c r="H9" s="2">
        <v>7</v>
      </c>
      <c r="I9" s="1">
        <v>1.0241</v>
      </c>
      <c r="J9" s="1">
        <v>0.97475999999999996</v>
      </c>
      <c r="K9" s="1">
        <v>0.87109999999999999</v>
      </c>
      <c r="L9" s="1">
        <v>0.88426000000000005</v>
      </c>
      <c r="M9" s="1">
        <v>0.95438000000000001</v>
      </c>
      <c r="O9" s="2">
        <v>7</v>
      </c>
      <c r="P9" s="1">
        <v>55.887</v>
      </c>
      <c r="Q9" s="1">
        <v>67.2881</v>
      </c>
      <c r="R9" s="1">
        <v>77.449799999999996</v>
      </c>
      <c r="S9" s="1">
        <v>75.597999999999999</v>
      </c>
      <c r="T9" s="1">
        <v>99.490099999999998</v>
      </c>
      <c r="V9" s="2">
        <v>7</v>
      </c>
      <c r="W9" s="1">
        <v>0.27173999999999998</v>
      </c>
      <c r="X9" s="1">
        <v>0.15733</v>
      </c>
      <c r="Y9" s="1">
        <v>0.10581</v>
      </c>
      <c r="Z9" s="1">
        <v>0.10374</v>
      </c>
      <c r="AA9" s="1">
        <v>0.12986</v>
      </c>
      <c r="AC9" s="2">
        <v>7</v>
      </c>
      <c r="AD9" s="1">
        <v>11.461399999999999</v>
      </c>
      <c r="AE9" s="1">
        <v>12.223599999999999</v>
      </c>
      <c r="AF9" s="1">
        <v>12.421799999999999</v>
      </c>
      <c r="AG9" s="1">
        <v>12.4564</v>
      </c>
      <c r="AH9" s="1">
        <v>9.0444999999999993</v>
      </c>
      <c r="AJ9" s="2">
        <v>7</v>
      </c>
      <c r="AK9" s="1">
        <v>0</v>
      </c>
      <c r="AL9" s="1">
        <v>0.75</v>
      </c>
      <c r="AM9" s="1">
        <v>0.73080000000000001</v>
      </c>
      <c r="AN9" s="1">
        <v>0.55559999999999998</v>
      </c>
      <c r="AO9" s="1">
        <v>0</v>
      </c>
    </row>
    <row r="10" spans="1:41" x14ac:dyDescent="0.25">
      <c r="A10" s="2">
        <v>8</v>
      </c>
      <c r="B10" s="1">
        <v>2</v>
      </c>
      <c r="C10" s="1">
        <v>2</v>
      </c>
      <c r="D10" s="1">
        <v>2</v>
      </c>
      <c r="E10" s="1">
        <v>2</v>
      </c>
      <c r="F10" s="1">
        <v>6</v>
      </c>
      <c r="H10" s="2">
        <v>8</v>
      </c>
      <c r="I10" s="1">
        <v>1.2071000000000001</v>
      </c>
      <c r="J10" s="1">
        <v>1.2071000000000001</v>
      </c>
      <c r="K10" s="1">
        <v>1.2071000000000001</v>
      </c>
      <c r="L10" s="1">
        <v>1.2071000000000001</v>
      </c>
      <c r="M10" s="1">
        <v>1.1665000000000001</v>
      </c>
      <c r="O10" s="2">
        <v>8</v>
      </c>
      <c r="P10" s="1">
        <v>16.960699999999999</v>
      </c>
      <c r="Q10" s="1">
        <v>15.308</v>
      </c>
      <c r="R10" s="1">
        <v>12.659000000000001</v>
      </c>
      <c r="S10" s="1">
        <v>15.308</v>
      </c>
      <c r="T10" s="1">
        <v>11.247199999999999</v>
      </c>
      <c r="V10" s="2">
        <v>8</v>
      </c>
      <c r="W10" s="1">
        <v>0.29288999999999998</v>
      </c>
      <c r="X10" s="1">
        <v>0.29288999999999998</v>
      </c>
      <c r="Y10" s="1">
        <v>0.29288999999999998</v>
      </c>
      <c r="Z10" s="1">
        <v>0.29288999999999998</v>
      </c>
      <c r="AA10" s="1">
        <v>0.16664000000000001</v>
      </c>
      <c r="AC10" s="2">
        <v>8</v>
      </c>
      <c r="AD10" s="1">
        <v>12.7865</v>
      </c>
      <c r="AE10" s="1">
        <v>12.4833</v>
      </c>
      <c r="AF10" s="1">
        <v>12.614599999999999</v>
      </c>
      <c r="AG10" s="1">
        <v>12.4833</v>
      </c>
      <c r="AH10" s="1">
        <v>9.4166000000000007</v>
      </c>
      <c r="AJ10" s="2">
        <v>8</v>
      </c>
      <c r="AK10" s="1">
        <v>0</v>
      </c>
      <c r="AL10" s="1">
        <v>1</v>
      </c>
      <c r="AM10" s="1">
        <v>0.5</v>
      </c>
      <c r="AN10" s="1">
        <v>1</v>
      </c>
      <c r="AO10" s="1">
        <v>0</v>
      </c>
    </row>
    <row r="11" spans="1:41" s="3" customFormat="1" x14ac:dyDescent="0.25">
      <c r="B11" s="3">
        <f>SUM(B3:B10)/8</f>
        <v>3.25</v>
      </c>
      <c r="C11" s="3">
        <f t="shared" ref="C11:F11" si="0">SUM(C3:C10)/8</f>
        <v>7.5</v>
      </c>
      <c r="D11" s="3">
        <f t="shared" si="0"/>
        <v>8.25</v>
      </c>
      <c r="E11" s="3">
        <f t="shared" si="0"/>
        <v>9</v>
      </c>
      <c r="F11" s="3">
        <f t="shared" si="0"/>
        <v>9.875</v>
      </c>
      <c r="I11" s="3">
        <f t="shared" ref="I11" si="1">SUM(I3:I10)/8</f>
        <v>1.1628212500000001</v>
      </c>
      <c r="J11" s="3">
        <f t="shared" ref="J11" si="2">SUM(J3:J10)/8</f>
        <v>1.0776162499999999</v>
      </c>
      <c r="K11" s="3">
        <f t="shared" ref="K11" si="3">SUM(K3:K10)/8</f>
        <v>1.0680375000000002</v>
      </c>
      <c r="L11" s="3">
        <f t="shared" ref="L11" si="4">SUM(L3:L10)/8</f>
        <v>1.0519937500000001</v>
      </c>
      <c r="M11" s="3">
        <f t="shared" ref="M11" si="5">SUM(M3:M10)/8</f>
        <v>1.07784375</v>
      </c>
      <c r="P11" s="3">
        <f t="shared" ref="P11" si="6">SUM(P3:P10)/8</f>
        <v>41.3352875</v>
      </c>
      <c r="Q11" s="3">
        <f t="shared" ref="Q11" si="7">SUM(Q3:Q10)/8</f>
        <v>41.723300000000002</v>
      </c>
      <c r="R11" s="3">
        <f t="shared" ref="R11" si="8">SUM(R3:R10)/8</f>
        <v>41.897987499999999</v>
      </c>
      <c r="S11" s="3">
        <f t="shared" ref="S11" si="9">SUM(S3:S10)/8</f>
        <v>43.401162500000005</v>
      </c>
      <c r="T11" s="3">
        <f t="shared" ref="T11" si="10">SUM(T3:T10)/8</f>
        <v>43.577583750000002</v>
      </c>
      <c r="W11" s="3">
        <f t="shared" ref="W11" si="11">SUM(W3:W10)/8</f>
        <v>0.28368749999999993</v>
      </c>
      <c r="X11" s="3">
        <f t="shared" ref="X11" si="12">SUM(X3:X10)/8</f>
        <v>0.24895249999999997</v>
      </c>
      <c r="Y11" s="3">
        <f t="shared" ref="Y11" si="13">SUM(Y3:Y10)/8</f>
        <v>0.23678625000000003</v>
      </c>
      <c r="Z11" s="3">
        <f t="shared" ref="Z11" si="14">SUM(Z3:Z10)/8</f>
        <v>0.24605874999999999</v>
      </c>
      <c r="AA11" s="3">
        <f t="shared" ref="AA11" si="15">SUM(AA3:AA10)/8</f>
        <v>0.19357875000000002</v>
      </c>
      <c r="AD11" s="3">
        <f t="shared" ref="AD11" si="16">SUM(AD3:AD10)/8</f>
        <v>9.1118625000000009</v>
      </c>
      <c r="AE11" s="3">
        <f t="shared" ref="AE11" si="17">SUM(AE3:AE10)/8</f>
        <v>9.4863999999999997</v>
      </c>
      <c r="AF11" s="3">
        <f t="shared" ref="AF11" si="18">SUM(AF3:AF10)/8</f>
        <v>9.5143249999999995</v>
      </c>
      <c r="AG11" s="3">
        <f t="shared" ref="AG11" si="19">SUM(AG3:AG10)/8</f>
        <v>9.5867374999999999</v>
      </c>
      <c r="AH11" s="3">
        <f t="shared" ref="AH11" si="20">SUM(AH3:AH10)/8</f>
        <v>7.9062000000000001</v>
      </c>
      <c r="AK11" s="3">
        <f t="shared" ref="AK11" si="21">SUM(AK3:AK10)/8</f>
        <v>6.25E-2</v>
      </c>
      <c r="AL11" s="3">
        <f t="shared" ref="AL11" si="22">SUM(AL3:AL10)/8</f>
        <v>0.91874999999999996</v>
      </c>
      <c r="AM11" s="3">
        <f t="shared" ref="AM11" si="23">SUM(AM3:AM10)/8</f>
        <v>0.87467499999999998</v>
      </c>
      <c r="AN11" s="3">
        <f t="shared" ref="AN11" si="24">SUM(AN3:AN10)/8</f>
        <v>0.8188375</v>
      </c>
      <c r="AO11" s="3">
        <f t="shared" ref="AO11" si="25">SUM(AO3:AO10)/8</f>
        <v>0</v>
      </c>
    </row>
    <row r="12" spans="1:41" x14ac:dyDescent="0.25">
      <c r="A12" s="2">
        <v>9</v>
      </c>
      <c r="B12" s="1">
        <v>2</v>
      </c>
      <c r="C12" s="1">
        <v>6</v>
      </c>
      <c r="D12" s="1">
        <v>6</v>
      </c>
      <c r="E12" s="1">
        <v>7</v>
      </c>
      <c r="F12" s="1">
        <v>5</v>
      </c>
      <c r="H12" s="2">
        <v>9</v>
      </c>
      <c r="I12" s="1">
        <v>1.2071000000000001</v>
      </c>
      <c r="J12" s="1">
        <v>1.1612</v>
      </c>
      <c r="K12" s="1">
        <v>1.1471</v>
      </c>
      <c r="L12" s="1">
        <v>1.1509</v>
      </c>
      <c r="M12" s="1">
        <v>0.88570000000000004</v>
      </c>
      <c r="O12" s="2">
        <v>9</v>
      </c>
      <c r="P12" s="1">
        <v>37.677</v>
      </c>
      <c r="Q12" s="1">
        <v>30.448499999999999</v>
      </c>
      <c r="R12" s="1">
        <v>32.755000000000003</v>
      </c>
      <c r="S12" s="1">
        <v>32.892099999999999</v>
      </c>
      <c r="T12" s="1">
        <v>37.034500000000001</v>
      </c>
      <c r="V12" s="2">
        <v>9</v>
      </c>
      <c r="W12" s="1">
        <v>0.29288999999999998</v>
      </c>
      <c r="X12" s="1">
        <v>0.13985</v>
      </c>
      <c r="Y12" s="1">
        <v>0.13100999999999999</v>
      </c>
      <c r="Z12" s="1">
        <v>0.12044000000000001</v>
      </c>
      <c r="AA12" s="1">
        <v>0.31756000000000001</v>
      </c>
      <c r="AC12" s="2">
        <v>9</v>
      </c>
      <c r="AD12" s="1">
        <v>9.4902999999999995</v>
      </c>
      <c r="AE12" s="1">
        <v>12.904500000000001</v>
      </c>
      <c r="AF12" s="1">
        <v>12.9252</v>
      </c>
      <c r="AG12" s="1">
        <v>13.295299999999999</v>
      </c>
      <c r="AH12" s="1">
        <v>11.082700000000001</v>
      </c>
      <c r="AJ12" s="2">
        <v>9</v>
      </c>
      <c r="AK12" s="1">
        <v>0</v>
      </c>
      <c r="AL12" s="1">
        <v>0.83330000000000004</v>
      </c>
      <c r="AM12" s="1">
        <v>0.5</v>
      </c>
      <c r="AN12" s="1">
        <v>0.71430000000000005</v>
      </c>
      <c r="AO12" s="1">
        <v>0</v>
      </c>
    </row>
    <row r="13" spans="1:41" x14ac:dyDescent="0.25">
      <c r="A13" s="2">
        <v>10</v>
      </c>
      <c r="B13" s="1">
        <v>4</v>
      </c>
      <c r="C13" s="1">
        <v>14</v>
      </c>
      <c r="D13" s="1">
        <v>15</v>
      </c>
      <c r="E13" s="1">
        <v>18</v>
      </c>
      <c r="F13" s="1">
        <v>10</v>
      </c>
      <c r="H13" s="2">
        <v>10</v>
      </c>
      <c r="I13" s="1">
        <v>0.98597000000000001</v>
      </c>
      <c r="J13" s="1">
        <v>0.80767999999999995</v>
      </c>
      <c r="K13" s="1">
        <v>0.83843999999999996</v>
      </c>
      <c r="L13" s="1">
        <v>0.78605999999999998</v>
      </c>
      <c r="M13" s="1">
        <v>1.1277999999999999</v>
      </c>
      <c r="O13" s="2">
        <v>10</v>
      </c>
      <c r="P13" s="1">
        <v>36.652299999999997</v>
      </c>
      <c r="Q13" s="1">
        <v>57.792999999999999</v>
      </c>
      <c r="R13" s="1">
        <v>64.182500000000005</v>
      </c>
      <c r="S13" s="1">
        <v>57.792999999999999</v>
      </c>
      <c r="T13" s="1">
        <v>78.087699999999998</v>
      </c>
      <c r="V13" s="2">
        <v>10</v>
      </c>
      <c r="W13" s="1">
        <v>0.40210000000000001</v>
      </c>
      <c r="X13" s="1">
        <v>0.29526999999999998</v>
      </c>
      <c r="Y13" s="1">
        <v>0.28954999999999997</v>
      </c>
      <c r="Z13" s="1">
        <v>0.28727000000000003</v>
      </c>
      <c r="AA13" s="1">
        <v>0.24956999999999999</v>
      </c>
      <c r="AC13" s="2">
        <v>10</v>
      </c>
      <c r="AD13" s="1">
        <v>16.656700000000001</v>
      </c>
      <c r="AE13" s="1">
        <v>17.031700000000001</v>
      </c>
      <c r="AF13" s="1">
        <v>17.3215</v>
      </c>
      <c r="AG13" s="1">
        <v>17.3294</v>
      </c>
      <c r="AH13" s="1">
        <v>13.196199999999999</v>
      </c>
      <c r="AJ13" s="2">
        <v>10</v>
      </c>
      <c r="AK13" s="1">
        <v>0.5</v>
      </c>
      <c r="AL13" s="1">
        <v>0.92859999999999998</v>
      </c>
      <c r="AM13" s="1">
        <v>0.4667</v>
      </c>
      <c r="AN13" s="1">
        <v>0.72219999999999995</v>
      </c>
      <c r="AO13" s="1">
        <v>0</v>
      </c>
    </row>
    <row r="14" spans="1:41" x14ac:dyDescent="0.25">
      <c r="A14" s="2">
        <v>11</v>
      </c>
      <c r="B14" s="1">
        <v>4</v>
      </c>
      <c r="C14" s="1">
        <v>28</v>
      </c>
      <c r="D14" s="1">
        <v>35</v>
      </c>
      <c r="E14" s="1">
        <v>59</v>
      </c>
      <c r="F14" s="1">
        <v>21</v>
      </c>
      <c r="H14" s="2">
        <v>11</v>
      </c>
      <c r="I14" s="1">
        <v>1.0052000000000001</v>
      </c>
      <c r="J14" s="1">
        <v>0.89507999999999999</v>
      </c>
      <c r="K14" s="1">
        <v>0.85143000000000002</v>
      </c>
      <c r="L14" s="1">
        <v>0.82994999999999997</v>
      </c>
      <c r="M14" s="1">
        <v>1.0446</v>
      </c>
      <c r="O14" s="2">
        <v>11</v>
      </c>
      <c r="P14" s="1">
        <v>142.63220000000001</v>
      </c>
      <c r="Q14" s="1">
        <v>140.77449999999999</v>
      </c>
      <c r="R14" s="1">
        <v>142.38990000000001</v>
      </c>
      <c r="S14" s="1">
        <v>157.34479999999999</v>
      </c>
      <c r="T14" s="1">
        <v>150.45660000000001</v>
      </c>
      <c r="V14" s="2">
        <v>11</v>
      </c>
      <c r="W14" s="1">
        <v>0.29815000000000003</v>
      </c>
      <c r="X14" s="1">
        <v>0.15107000000000001</v>
      </c>
      <c r="Y14" s="1">
        <v>0.15848000000000001</v>
      </c>
      <c r="Z14" s="1">
        <v>0.1193</v>
      </c>
      <c r="AA14" s="1">
        <v>0.25790999999999997</v>
      </c>
      <c r="AC14" s="2">
        <v>11</v>
      </c>
      <c r="AD14" s="1">
        <v>12.908799999999999</v>
      </c>
      <c r="AE14" s="1">
        <v>13.2044</v>
      </c>
      <c r="AF14" s="1">
        <v>13.445600000000001</v>
      </c>
      <c r="AG14" s="1">
        <v>13.7233</v>
      </c>
      <c r="AH14" s="1">
        <v>14.9049</v>
      </c>
      <c r="AJ14" s="2">
        <v>11</v>
      </c>
      <c r="AK14" s="1">
        <v>0</v>
      </c>
      <c r="AL14" s="1">
        <v>0.17860000000000001</v>
      </c>
      <c r="AM14" s="1">
        <v>0.65710000000000002</v>
      </c>
      <c r="AN14" s="1">
        <v>0.50849999999999995</v>
      </c>
      <c r="AO14" s="1">
        <v>0</v>
      </c>
    </row>
    <row r="15" spans="1:41" x14ac:dyDescent="0.25">
      <c r="A15" s="2">
        <v>12</v>
      </c>
      <c r="B15" s="1">
        <v>3</v>
      </c>
      <c r="C15" s="1">
        <v>23</v>
      </c>
      <c r="D15" s="1">
        <v>51</v>
      </c>
      <c r="E15" s="1">
        <v>32</v>
      </c>
      <c r="F15" s="1">
        <v>35</v>
      </c>
      <c r="H15" s="2">
        <v>12</v>
      </c>
      <c r="I15" s="1">
        <v>0.89697000000000005</v>
      </c>
      <c r="J15" s="1">
        <v>0.88061999999999996</v>
      </c>
      <c r="K15" s="1">
        <v>0.84974000000000005</v>
      </c>
      <c r="L15" s="1">
        <v>0.90486</v>
      </c>
      <c r="M15" s="1">
        <v>1.0688</v>
      </c>
      <c r="O15" s="2">
        <v>12</v>
      </c>
      <c r="P15" s="1">
        <v>90.496899999999997</v>
      </c>
      <c r="Q15" s="1">
        <v>109.0681</v>
      </c>
      <c r="R15" s="1">
        <v>94.808099999999996</v>
      </c>
      <c r="S15" s="1">
        <v>87.481399999999994</v>
      </c>
      <c r="T15" s="1">
        <v>141.34039999999999</v>
      </c>
      <c r="V15" s="2">
        <v>12</v>
      </c>
      <c r="W15" s="1">
        <v>0.57571000000000006</v>
      </c>
      <c r="X15" s="1">
        <v>0.22975999999999999</v>
      </c>
      <c r="Y15" s="1">
        <v>0.17937</v>
      </c>
      <c r="Z15" s="1">
        <v>0.18503</v>
      </c>
      <c r="AA15" s="1">
        <v>8.7295999999999999E-2</v>
      </c>
      <c r="AC15" s="2">
        <v>12</v>
      </c>
      <c r="AD15" s="1">
        <v>16.942</v>
      </c>
      <c r="AE15" s="1">
        <v>23.224399999999999</v>
      </c>
      <c r="AF15" s="1">
        <v>21.321200000000001</v>
      </c>
      <c r="AG15" s="1">
        <v>22.447199999999999</v>
      </c>
      <c r="AH15" s="1">
        <v>19.258400000000002</v>
      </c>
      <c r="AJ15" s="2">
        <v>12</v>
      </c>
      <c r="AK15" s="1">
        <v>0</v>
      </c>
      <c r="AL15" s="1">
        <v>0.30430000000000001</v>
      </c>
      <c r="AM15" s="1">
        <v>0.52939999999999998</v>
      </c>
      <c r="AN15" s="1">
        <v>0.65620000000000001</v>
      </c>
      <c r="AO15" s="1">
        <v>0</v>
      </c>
    </row>
    <row r="16" spans="1:41" x14ac:dyDescent="0.25">
      <c r="A16" s="2">
        <v>13</v>
      </c>
      <c r="B16" s="1">
        <v>4</v>
      </c>
      <c r="C16" s="1">
        <v>18</v>
      </c>
      <c r="D16" s="1">
        <v>32</v>
      </c>
      <c r="E16" s="1">
        <v>16</v>
      </c>
      <c r="F16" s="1">
        <v>28</v>
      </c>
      <c r="H16" s="2">
        <v>13</v>
      </c>
      <c r="I16" s="1">
        <v>0.99850000000000005</v>
      </c>
      <c r="J16" s="1">
        <v>0.77851999999999999</v>
      </c>
      <c r="K16" s="1">
        <v>0.79432000000000003</v>
      </c>
      <c r="L16" s="1">
        <v>0.84736999999999996</v>
      </c>
      <c r="M16" s="1">
        <v>1.1495</v>
      </c>
      <c r="O16" s="2">
        <v>13</v>
      </c>
      <c r="P16" s="1">
        <v>212.67869999999999</v>
      </c>
      <c r="Q16" s="1">
        <v>198.7338</v>
      </c>
      <c r="R16" s="1">
        <v>161.6318</v>
      </c>
      <c r="S16" s="1">
        <v>130.62559999999999</v>
      </c>
      <c r="T16" s="1">
        <v>191.37379999999999</v>
      </c>
      <c r="V16" s="2">
        <v>13</v>
      </c>
      <c r="W16" s="1">
        <v>0.29554000000000002</v>
      </c>
      <c r="X16" s="1">
        <v>0.24595</v>
      </c>
      <c r="Y16" s="1">
        <v>0.21312999999999999</v>
      </c>
      <c r="Z16" s="1">
        <v>0.21987999999999999</v>
      </c>
      <c r="AA16" s="1">
        <v>0.14530000000000001</v>
      </c>
      <c r="AC16" s="2">
        <v>13</v>
      </c>
      <c r="AD16" s="1">
        <v>14.139799999999999</v>
      </c>
      <c r="AE16" s="1">
        <v>13.975300000000001</v>
      </c>
      <c r="AF16" s="1">
        <v>13.994199999999999</v>
      </c>
      <c r="AG16" s="1">
        <v>13.361000000000001</v>
      </c>
      <c r="AH16" s="1">
        <v>14.9199</v>
      </c>
      <c r="AJ16" s="2">
        <v>13</v>
      </c>
      <c r="AK16" s="1">
        <v>0</v>
      </c>
      <c r="AL16" s="1">
        <v>0.27779999999999999</v>
      </c>
      <c r="AM16" s="1">
        <v>0.59379999999999999</v>
      </c>
      <c r="AN16" s="1">
        <v>0.5</v>
      </c>
      <c r="AO16" s="1">
        <v>0</v>
      </c>
    </row>
    <row r="17" spans="1:41" x14ac:dyDescent="0.25">
      <c r="A17" s="2">
        <v>14</v>
      </c>
      <c r="B17" s="1">
        <v>6</v>
      </c>
      <c r="C17" s="1">
        <v>20</v>
      </c>
      <c r="D17" s="1">
        <v>31</v>
      </c>
      <c r="E17" s="1">
        <v>39</v>
      </c>
      <c r="F17" s="1">
        <v>50</v>
      </c>
      <c r="H17" s="2">
        <v>14</v>
      </c>
      <c r="I17" s="1">
        <v>0.94105000000000005</v>
      </c>
      <c r="J17" s="1">
        <v>0.97209000000000001</v>
      </c>
      <c r="K17" s="1">
        <v>1.0235000000000001</v>
      </c>
      <c r="L17" s="1">
        <v>0.88597000000000004</v>
      </c>
      <c r="M17" s="1">
        <v>1.1708000000000001</v>
      </c>
      <c r="O17" s="2">
        <v>14</v>
      </c>
      <c r="P17" s="1">
        <v>185.69900000000001</v>
      </c>
      <c r="Q17" s="1">
        <v>235.09129999999999</v>
      </c>
      <c r="R17" s="1">
        <v>184.34059999999999</v>
      </c>
      <c r="S17" s="1">
        <v>274.99759999999998</v>
      </c>
      <c r="T17" s="1">
        <v>164.9684</v>
      </c>
      <c r="V17" s="2">
        <v>14</v>
      </c>
      <c r="W17" s="1">
        <v>0.36832999999999999</v>
      </c>
      <c r="X17" s="1">
        <v>0.20166999999999999</v>
      </c>
      <c r="Y17" s="1">
        <v>0.25924999999999998</v>
      </c>
      <c r="Z17" s="1">
        <v>0.21858</v>
      </c>
      <c r="AA17" s="1">
        <v>8.8658000000000001E-2</v>
      </c>
      <c r="AC17" s="2">
        <v>14</v>
      </c>
      <c r="AD17" s="1">
        <v>15.765599999999999</v>
      </c>
      <c r="AE17" s="1">
        <v>16.419499999999999</v>
      </c>
      <c r="AF17" s="1">
        <v>16.426300000000001</v>
      </c>
      <c r="AG17" s="1">
        <v>16.595400000000001</v>
      </c>
      <c r="AH17" s="1">
        <v>13.790100000000001</v>
      </c>
      <c r="AJ17" s="2">
        <v>14</v>
      </c>
      <c r="AK17" s="1">
        <v>0</v>
      </c>
      <c r="AL17" s="1">
        <v>0.4</v>
      </c>
      <c r="AM17" s="1">
        <v>6.4500000000000002E-2</v>
      </c>
      <c r="AN17" s="1">
        <v>0.97440000000000004</v>
      </c>
      <c r="AO17" s="1">
        <v>0</v>
      </c>
    </row>
    <row r="18" spans="1:41" x14ac:dyDescent="0.25">
      <c r="A18" s="2">
        <v>15</v>
      </c>
      <c r="B18" s="1">
        <v>2</v>
      </c>
      <c r="C18" s="1">
        <v>18</v>
      </c>
      <c r="D18" s="1">
        <v>22</v>
      </c>
      <c r="E18" s="1">
        <v>29</v>
      </c>
      <c r="F18" s="1">
        <v>33</v>
      </c>
      <c r="H18" s="2">
        <v>15</v>
      </c>
      <c r="I18" s="1">
        <v>1.2071000000000001</v>
      </c>
      <c r="J18" s="1">
        <v>0.6593</v>
      </c>
      <c r="K18" s="1">
        <v>1.0293000000000001</v>
      </c>
      <c r="L18" s="1">
        <v>0.97069000000000005</v>
      </c>
      <c r="M18" s="1">
        <v>1.1626000000000001</v>
      </c>
      <c r="O18" s="2">
        <v>15</v>
      </c>
      <c r="P18" s="1">
        <v>45.230899999999998</v>
      </c>
      <c r="Q18" s="1">
        <v>145.42599999999999</v>
      </c>
      <c r="R18" s="1">
        <v>120.28959999999999</v>
      </c>
      <c r="S18" s="1">
        <v>122.1123</v>
      </c>
      <c r="T18" s="1">
        <v>266.03030000000001</v>
      </c>
      <c r="V18" s="2">
        <v>15</v>
      </c>
      <c r="W18" s="1">
        <v>0.29288999999999998</v>
      </c>
      <c r="X18" s="1">
        <v>0.30538999999999999</v>
      </c>
      <c r="Y18" s="1">
        <v>0.15448000000000001</v>
      </c>
      <c r="Z18" s="1">
        <v>0.14701</v>
      </c>
      <c r="AA18" s="1">
        <v>0.12631999999999999</v>
      </c>
      <c r="AC18" s="2">
        <v>15</v>
      </c>
      <c r="AD18" s="1">
        <v>16.2685</v>
      </c>
      <c r="AE18" s="1">
        <v>18.027999999999999</v>
      </c>
      <c r="AF18" s="1">
        <v>18.214200000000002</v>
      </c>
      <c r="AG18" s="1">
        <v>18.315999999999999</v>
      </c>
      <c r="AH18" s="1">
        <v>16.126100000000001</v>
      </c>
      <c r="AJ18" s="2">
        <v>15</v>
      </c>
      <c r="AK18" s="1">
        <v>0</v>
      </c>
      <c r="AL18" s="1">
        <v>0.66669999999999996</v>
      </c>
      <c r="AM18" s="1">
        <v>0.68179999999999996</v>
      </c>
      <c r="AN18" s="1">
        <v>0.51719999999999999</v>
      </c>
      <c r="AO18" s="1">
        <v>0</v>
      </c>
    </row>
    <row r="19" spans="1:41" x14ac:dyDescent="0.25">
      <c r="A19" s="2">
        <v>16</v>
      </c>
      <c r="B19" s="1">
        <v>4</v>
      </c>
      <c r="C19" s="1">
        <v>12</v>
      </c>
      <c r="D19" s="1">
        <v>10</v>
      </c>
      <c r="E19" s="1">
        <v>8</v>
      </c>
      <c r="F19" s="1">
        <v>26</v>
      </c>
      <c r="H19" s="2">
        <v>16</v>
      </c>
      <c r="I19" s="1">
        <v>0.98524</v>
      </c>
      <c r="J19" s="1">
        <v>0.82262999999999997</v>
      </c>
      <c r="K19" s="1">
        <v>1.0328999999999999</v>
      </c>
      <c r="L19" s="1">
        <v>0.99643999999999999</v>
      </c>
      <c r="M19" s="1">
        <v>1.0073000000000001</v>
      </c>
      <c r="O19" s="2">
        <v>16</v>
      </c>
      <c r="P19" s="1">
        <v>93.253100000000003</v>
      </c>
      <c r="Q19" s="1">
        <v>81.581800000000001</v>
      </c>
      <c r="R19" s="1">
        <v>33.354199999999999</v>
      </c>
      <c r="S19" s="1">
        <v>46.313200000000002</v>
      </c>
      <c r="T19" s="1">
        <v>170.04480000000001</v>
      </c>
      <c r="V19" s="2">
        <v>16</v>
      </c>
      <c r="W19" s="1">
        <v>0.36731999999999998</v>
      </c>
      <c r="X19" s="1">
        <v>0.32</v>
      </c>
      <c r="Y19" s="1">
        <v>0.22381999999999999</v>
      </c>
      <c r="Z19" s="1">
        <v>0.31918000000000002</v>
      </c>
      <c r="AA19" s="1">
        <v>0.22227</v>
      </c>
      <c r="AC19" s="2">
        <v>16</v>
      </c>
      <c r="AD19" s="1">
        <v>18.700900000000001</v>
      </c>
      <c r="AE19" s="1">
        <v>20.007000000000001</v>
      </c>
      <c r="AF19" s="1">
        <v>20.723199999999999</v>
      </c>
      <c r="AG19" s="1">
        <v>20.4422</v>
      </c>
      <c r="AH19" s="1">
        <v>18.5044</v>
      </c>
      <c r="AJ19" s="2">
        <v>16</v>
      </c>
      <c r="AK19" s="1">
        <v>0</v>
      </c>
      <c r="AL19" s="1">
        <v>0.33329999999999999</v>
      </c>
      <c r="AM19" s="1">
        <v>1</v>
      </c>
      <c r="AN19" s="1">
        <v>0.5</v>
      </c>
      <c r="AO19" s="1">
        <v>0</v>
      </c>
    </row>
    <row r="20" spans="1:41" s="3" customFormat="1" x14ac:dyDescent="0.25">
      <c r="B20" s="3">
        <f>SUM(B12:B19)/8</f>
        <v>3.625</v>
      </c>
      <c r="C20" s="3">
        <f t="shared" ref="C20:F20" si="26">SUM(C12:C19)/8</f>
        <v>17.375</v>
      </c>
      <c r="D20" s="3">
        <f t="shared" si="26"/>
        <v>25.25</v>
      </c>
      <c r="E20" s="3">
        <f t="shared" si="26"/>
        <v>26</v>
      </c>
      <c r="F20" s="3">
        <f t="shared" si="26"/>
        <v>26</v>
      </c>
      <c r="I20" s="3">
        <f t="shared" ref="I20" si="27">SUM(I12:I19)/8</f>
        <v>1.0283912499999999</v>
      </c>
      <c r="J20" s="3">
        <f t="shared" ref="J20" si="28">SUM(J12:J19)/8</f>
        <v>0.87214000000000003</v>
      </c>
      <c r="K20" s="3">
        <f t="shared" ref="K20" si="29">SUM(K12:K19)/8</f>
        <v>0.94584125000000008</v>
      </c>
      <c r="L20" s="3">
        <f t="shared" ref="L20" si="30">SUM(L12:L19)/8</f>
        <v>0.92153000000000007</v>
      </c>
      <c r="M20" s="3">
        <f t="shared" ref="M20" si="31">SUM(M12:M19)/8</f>
        <v>1.0771375000000001</v>
      </c>
      <c r="P20" s="3">
        <f t="shared" ref="P20" si="32">SUM(P12:P19)/8</f>
        <v>105.5400125</v>
      </c>
      <c r="Q20" s="3">
        <f t="shared" ref="Q20" si="33">SUM(Q12:Q19)/8</f>
        <v>124.864625</v>
      </c>
      <c r="R20" s="3">
        <f t="shared" ref="R20" si="34">SUM(R12:R19)/8</f>
        <v>104.21896249999999</v>
      </c>
      <c r="S20" s="3">
        <f t="shared" ref="S20" si="35">SUM(S12:S19)/8</f>
        <v>113.69499999999999</v>
      </c>
      <c r="T20" s="3">
        <f t="shared" ref="T20" si="36">SUM(T12:T19)/8</f>
        <v>149.91706249999999</v>
      </c>
      <c r="W20" s="3">
        <f t="shared" ref="W20" si="37">SUM(W12:W19)/8</f>
        <v>0.36161624999999997</v>
      </c>
      <c r="X20" s="3">
        <f t="shared" ref="X20" si="38">SUM(X12:X19)/8</f>
        <v>0.23612000000000002</v>
      </c>
      <c r="Y20" s="3">
        <f t="shared" ref="Y20" si="39">SUM(Y12:Y19)/8</f>
        <v>0.20113624999999999</v>
      </c>
      <c r="Z20" s="3">
        <f t="shared" ref="Z20" si="40">SUM(Z12:Z19)/8</f>
        <v>0.20208625000000002</v>
      </c>
      <c r="AA20" s="3">
        <f t="shared" ref="AA20" si="41">SUM(AA12:AA19)/8</f>
        <v>0.18686049999999998</v>
      </c>
      <c r="AD20" s="3">
        <f t="shared" ref="AD20" si="42">SUM(AD12:AD19)/8</f>
        <v>15.109075000000001</v>
      </c>
      <c r="AE20" s="3">
        <f t="shared" ref="AE20" si="43">SUM(AE12:AE19)/8</f>
        <v>16.849350000000001</v>
      </c>
      <c r="AF20" s="3">
        <f t="shared" ref="AF20" si="44">SUM(AF12:AF19)/8</f>
        <v>16.796424999999999</v>
      </c>
      <c r="AG20" s="3">
        <f t="shared" ref="AG20" si="45">SUM(AG12:AG19)/8</f>
        <v>16.938724999999998</v>
      </c>
      <c r="AH20" s="3">
        <f t="shared" ref="AH20" si="46">SUM(AH12:AH19)/8</f>
        <v>15.222837500000001</v>
      </c>
      <c r="AK20" s="3">
        <f t="shared" ref="AK20" si="47">SUM(AK12:AK19)/8</f>
        <v>6.25E-2</v>
      </c>
      <c r="AL20" s="3">
        <f t="shared" ref="AL20" si="48">SUM(AL12:AL19)/8</f>
        <v>0.49032500000000001</v>
      </c>
      <c r="AM20" s="3">
        <f t="shared" ref="AM20" si="49">SUM(AM12:AM19)/8</f>
        <v>0.56166249999999995</v>
      </c>
      <c r="AN20" s="3">
        <f t="shared" ref="AN20" si="50">SUM(AN12:AN19)/8</f>
        <v>0.63659999999999994</v>
      </c>
      <c r="AO20" s="3">
        <f t="shared" ref="AO20" si="51">SUM(AO12:AO19)/8</f>
        <v>0</v>
      </c>
    </row>
    <row r="21" spans="1:41" x14ac:dyDescent="0.25">
      <c r="A21" s="2">
        <v>17</v>
      </c>
      <c r="B21" s="1">
        <v>3</v>
      </c>
      <c r="C21" s="1">
        <v>22</v>
      </c>
      <c r="D21" s="1">
        <v>38</v>
      </c>
      <c r="E21" s="1">
        <v>25</v>
      </c>
      <c r="F21" s="1">
        <v>43</v>
      </c>
      <c r="H21" s="2">
        <v>17</v>
      </c>
      <c r="I21" s="1">
        <v>0.87407999999999997</v>
      </c>
      <c r="J21" s="1">
        <v>0.85045000000000004</v>
      </c>
      <c r="K21" s="1">
        <v>0.88173000000000001</v>
      </c>
      <c r="L21" s="1">
        <v>0.99636000000000002</v>
      </c>
      <c r="M21" s="1">
        <v>0.96030000000000004</v>
      </c>
      <c r="O21" s="2">
        <v>17</v>
      </c>
      <c r="P21" s="1">
        <v>159.83080000000001</v>
      </c>
      <c r="Q21" s="1">
        <v>412.8383</v>
      </c>
      <c r="R21" s="1">
        <v>277.5052</v>
      </c>
      <c r="S21" s="1">
        <v>216.6345</v>
      </c>
      <c r="T21" s="1">
        <v>737.75130000000001</v>
      </c>
      <c r="V21" s="2">
        <v>17</v>
      </c>
      <c r="W21" s="1">
        <v>0.61287000000000003</v>
      </c>
      <c r="X21" s="1">
        <v>0.23895</v>
      </c>
      <c r="Y21" s="1">
        <v>0.19270000000000001</v>
      </c>
      <c r="Z21" s="1">
        <v>0.25151000000000001</v>
      </c>
      <c r="AA21" s="1">
        <v>0.23019999999999999</v>
      </c>
      <c r="AC21" s="2">
        <v>17</v>
      </c>
      <c r="AD21" s="1">
        <v>28.7453</v>
      </c>
      <c r="AE21" s="1">
        <v>25.444299999999998</v>
      </c>
      <c r="AF21" s="1">
        <v>25.242699999999999</v>
      </c>
      <c r="AG21" s="1">
        <v>25.774699999999999</v>
      </c>
      <c r="AH21" s="1">
        <v>21.030200000000001</v>
      </c>
      <c r="AJ21" s="2">
        <v>17</v>
      </c>
      <c r="AK21" s="1">
        <v>0</v>
      </c>
      <c r="AL21" s="1">
        <v>0.36359999999999998</v>
      </c>
      <c r="AM21" s="1">
        <v>0.26319999999999999</v>
      </c>
      <c r="AN21" s="1">
        <v>0.72</v>
      </c>
      <c r="AO21" s="1">
        <v>0</v>
      </c>
    </row>
    <row r="22" spans="1:41" x14ac:dyDescent="0.25">
      <c r="A22" s="2">
        <v>18</v>
      </c>
      <c r="B22" s="1">
        <v>2</v>
      </c>
      <c r="C22" s="1">
        <v>8</v>
      </c>
      <c r="D22" s="1">
        <v>18</v>
      </c>
      <c r="E22" s="1">
        <v>15</v>
      </c>
      <c r="F22" s="1">
        <v>24</v>
      </c>
      <c r="H22" s="2">
        <v>18</v>
      </c>
      <c r="I22" s="1">
        <v>1.2071000000000001</v>
      </c>
      <c r="J22" s="1">
        <v>0.82465999999999995</v>
      </c>
      <c r="K22" s="1">
        <v>0.85411999999999999</v>
      </c>
      <c r="L22" s="1">
        <v>0.69091999999999998</v>
      </c>
      <c r="M22" s="1">
        <v>1.1472</v>
      </c>
      <c r="O22" s="2">
        <v>18</v>
      </c>
      <c r="P22" s="1">
        <v>18.4572</v>
      </c>
      <c r="Q22" s="1">
        <v>70.640299999999996</v>
      </c>
      <c r="R22" s="1">
        <v>89.579599999999999</v>
      </c>
      <c r="S22" s="1">
        <v>248.80789999999999</v>
      </c>
      <c r="T22" s="1">
        <v>124.43170000000001</v>
      </c>
      <c r="V22" s="2">
        <v>18</v>
      </c>
      <c r="W22" s="1">
        <v>0.29288999999999998</v>
      </c>
      <c r="X22" s="1">
        <v>0.38663999999999998</v>
      </c>
      <c r="Y22" s="1">
        <v>0.32234000000000002</v>
      </c>
      <c r="Z22" s="1">
        <v>0.32153999999999999</v>
      </c>
      <c r="AA22" s="1">
        <v>0.18246999999999999</v>
      </c>
      <c r="AC22" s="2">
        <v>18</v>
      </c>
      <c r="AD22" s="1">
        <v>19.823</v>
      </c>
      <c r="AE22" s="1">
        <v>22.544699999999999</v>
      </c>
      <c r="AF22" s="1">
        <v>22.849399999999999</v>
      </c>
      <c r="AG22" s="1">
        <v>22.382999999999999</v>
      </c>
      <c r="AH22" s="1">
        <v>19.705400000000001</v>
      </c>
      <c r="AJ22" s="2">
        <v>18</v>
      </c>
      <c r="AK22" s="1">
        <v>0</v>
      </c>
      <c r="AL22" s="1">
        <v>1</v>
      </c>
      <c r="AM22" s="1">
        <v>0.1111</v>
      </c>
      <c r="AN22" s="1">
        <v>0.8</v>
      </c>
      <c r="AO22" s="1">
        <v>0</v>
      </c>
    </row>
    <row r="23" spans="1:41" x14ac:dyDescent="0.25">
      <c r="A23" s="2">
        <v>19</v>
      </c>
      <c r="B23" s="1">
        <v>2</v>
      </c>
      <c r="C23" s="1">
        <v>15</v>
      </c>
      <c r="D23" s="1">
        <v>13</v>
      </c>
      <c r="E23" s="1">
        <v>18</v>
      </c>
      <c r="F23" s="1">
        <v>55</v>
      </c>
      <c r="H23" s="2">
        <v>19</v>
      </c>
      <c r="I23" s="1">
        <v>1.2071000000000001</v>
      </c>
      <c r="J23" s="1">
        <v>0.70698000000000005</v>
      </c>
      <c r="K23" s="1">
        <v>1.02</v>
      </c>
      <c r="L23" s="1">
        <v>0.74572000000000005</v>
      </c>
      <c r="M23" s="1">
        <v>1.1836</v>
      </c>
      <c r="O23" s="2">
        <v>19</v>
      </c>
      <c r="P23" s="1">
        <v>159.42490000000001</v>
      </c>
      <c r="Q23" s="1">
        <v>193.10249999999999</v>
      </c>
      <c r="R23" s="1">
        <v>140.78100000000001</v>
      </c>
      <c r="S23" s="1">
        <v>115.87949999999999</v>
      </c>
      <c r="T23" s="1">
        <v>494.6096</v>
      </c>
      <c r="V23" s="2">
        <v>19</v>
      </c>
      <c r="W23" s="1">
        <v>0.29288999999999998</v>
      </c>
      <c r="X23" s="1">
        <v>0.45657999999999999</v>
      </c>
      <c r="Y23" s="1">
        <v>0.39356999999999998</v>
      </c>
      <c r="Z23" s="1">
        <v>0.38846000000000003</v>
      </c>
      <c r="AA23" s="1">
        <v>7.9506999999999994E-2</v>
      </c>
      <c r="AC23" s="2">
        <v>19</v>
      </c>
      <c r="AD23" s="1">
        <v>26.5352</v>
      </c>
      <c r="AE23" s="1">
        <v>26.422599999999999</v>
      </c>
      <c r="AF23" s="1">
        <v>24.670300000000001</v>
      </c>
      <c r="AG23" s="1">
        <v>28.241700000000002</v>
      </c>
      <c r="AH23" s="1">
        <v>25.141300000000001</v>
      </c>
      <c r="AJ23" s="2">
        <v>19</v>
      </c>
      <c r="AK23" s="1">
        <v>0</v>
      </c>
      <c r="AL23" s="1">
        <v>0.33329999999999999</v>
      </c>
      <c r="AM23" s="1">
        <v>0.23080000000000001</v>
      </c>
      <c r="AN23" s="1">
        <v>0.77780000000000005</v>
      </c>
      <c r="AO23" s="1">
        <v>0</v>
      </c>
    </row>
    <row r="24" spans="1:41" x14ac:dyDescent="0.25">
      <c r="A24" s="2">
        <v>20</v>
      </c>
      <c r="B24" s="1">
        <v>3</v>
      </c>
      <c r="C24" s="1">
        <v>17</v>
      </c>
      <c r="D24" s="1">
        <v>34</v>
      </c>
      <c r="E24" s="1">
        <v>38</v>
      </c>
      <c r="F24" s="1">
        <v>25</v>
      </c>
      <c r="H24" s="2">
        <v>20</v>
      </c>
      <c r="I24" s="1">
        <v>1.0998000000000001</v>
      </c>
      <c r="J24" s="1">
        <v>0.83169999999999999</v>
      </c>
      <c r="K24" s="1">
        <v>0.7571</v>
      </c>
      <c r="L24" s="1">
        <v>0.80654999999999999</v>
      </c>
      <c r="M24" s="1">
        <v>1.0515000000000001</v>
      </c>
      <c r="O24" s="2">
        <v>20</v>
      </c>
      <c r="P24" s="1">
        <v>171.2526</v>
      </c>
      <c r="Q24" s="1">
        <v>147.2321</v>
      </c>
      <c r="R24" s="1">
        <v>216.8398</v>
      </c>
      <c r="S24" s="1">
        <v>364.95330000000001</v>
      </c>
      <c r="T24" s="1">
        <v>437.95339999999999</v>
      </c>
      <c r="V24" s="2">
        <v>20</v>
      </c>
      <c r="W24" s="1">
        <v>0.27826000000000001</v>
      </c>
      <c r="X24" s="1">
        <v>0.21840999999999999</v>
      </c>
      <c r="Y24" s="1">
        <v>0.27305000000000001</v>
      </c>
      <c r="Z24" s="1">
        <v>0.34886</v>
      </c>
      <c r="AA24" s="1">
        <v>0.10347000000000001</v>
      </c>
      <c r="AC24" s="2">
        <v>20</v>
      </c>
      <c r="AD24" s="1">
        <v>26.450399999999998</v>
      </c>
      <c r="AE24" s="1">
        <v>27.3506</v>
      </c>
      <c r="AF24" s="1">
        <v>27.1325</v>
      </c>
      <c r="AG24" s="1">
        <v>26.404800000000002</v>
      </c>
      <c r="AH24" s="1">
        <v>25.186499999999999</v>
      </c>
      <c r="AJ24" s="2">
        <v>20</v>
      </c>
      <c r="AK24" s="1">
        <v>0</v>
      </c>
      <c r="AL24" s="1">
        <v>0.58819999999999995</v>
      </c>
      <c r="AM24" s="1">
        <v>0.14710000000000001</v>
      </c>
      <c r="AN24" s="1">
        <v>0.92110000000000003</v>
      </c>
      <c r="AO24" s="1">
        <v>0</v>
      </c>
    </row>
    <row r="25" spans="1:41" x14ac:dyDescent="0.25">
      <c r="A25" s="2">
        <v>21</v>
      </c>
      <c r="B25" s="1">
        <v>5</v>
      </c>
      <c r="C25" s="1">
        <v>24</v>
      </c>
      <c r="D25" s="1">
        <v>24</v>
      </c>
      <c r="E25" s="1">
        <v>43</v>
      </c>
      <c r="F25" s="1">
        <v>22</v>
      </c>
      <c r="H25" s="2">
        <v>21</v>
      </c>
      <c r="I25" s="1">
        <v>0.99839999999999995</v>
      </c>
      <c r="J25" s="1">
        <v>0.79522000000000004</v>
      </c>
      <c r="K25" s="1">
        <v>0.71060000000000001</v>
      </c>
      <c r="L25" s="1">
        <v>0.77285000000000004</v>
      </c>
      <c r="M25" s="1">
        <v>0.99931999999999999</v>
      </c>
      <c r="O25" s="2">
        <v>21</v>
      </c>
      <c r="P25" s="1">
        <v>217.5051</v>
      </c>
      <c r="Q25" s="1">
        <v>202.3475</v>
      </c>
      <c r="R25" s="1">
        <v>154.1489</v>
      </c>
      <c r="S25" s="1">
        <v>165.48259999999999</v>
      </c>
      <c r="T25" s="1">
        <v>284.28109999999998</v>
      </c>
      <c r="V25" s="2">
        <v>21</v>
      </c>
      <c r="W25" s="1">
        <v>0.24062</v>
      </c>
      <c r="X25" s="1">
        <v>0.20824000000000001</v>
      </c>
      <c r="Y25" s="1">
        <v>0.21695999999999999</v>
      </c>
      <c r="Z25" s="1">
        <v>0.24010000000000001</v>
      </c>
      <c r="AA25" s="1">
        <v>0.18723999999999999</v>
      </c>
      <c r="AC25" s="2">
        <v>21</v>
      </c>
      <c r="AD25" s="1">
        <v>26.3033</v>
      </c>
      <c r="AE25" s="1">
        <v>25.860800000000001</v>
      </c>
      <c r="AF25" s="1">
        <v>26.053000000000001</v>
      </c>
      <c r="AG25" s="1">
        <v>24.8018</v>
      </c>
      <c r="AH25" s="1">
        <v>26.5015</v>
      </c>
      <c r="AJ25" s="2">
        <v>21</v>
      </c>
      <c r="AK25" s="1">
        <v>0</v>
      </c>
      <c r="AL25" s="1">
        <v>0.33329999999999999</v>
      </c>
      <c r="AM25" s="1">
        <v>0.16669999999999999</v>
      </c>
      <c r="AN25" s="1">
        <v>1</v>
      </c>
      <c r="AO25" s="1">
        <v>0</v>
      </c>
    </row>
    <row r="26" spans="1:41" x14ac:dyDescent="0.25">
      <c r="A26" s="2">
        <v>22</v>
      </c>
      <c r="B26" s="1">
        <v>5</v>
      </c>
      <c r="C26" s="1">
        <v>20</v>
      </c>
      <c r="D26" s="1">
        <v>17</v>
      </c>
      <c r="E26" s="1">
        <v>23</v>
      </c>
      <c r="F26" s="1">
        <v>12</v>
      </c>
      <c r="H26" s="2">
        <v>22</v>
      </c>
      <c r="I26" s="1">
        <v>1.0074000000000001</v>
      </c>
      <c r="J26" s="1">
        <v>0.95340999999999998</v>
      </c>
      <c r="K26" s="1">
        <v>0.83714999999999995</v>
      </c>
      <c r="L26" s="1">
        <v>0.69772999999999996</v>
      </c>
      <c r="M26" s="1">
        <v>1.357</v>
      </c>
      <c r="O26" s="2">
        <v>22</v>
      </c>
      <c r="P26" s="1">
        <v>123.3942</v>
      </c>
      <c r="Q26" s="1">
        <v>110.8981</v>
      </c>
      <c r="R26" s="1">
        <v>103.6223</v>
      </c>
      <c r="S26" s="1">
        <v>224.68289999999999</v>
      </c>
      <c r="T26" s="1">
        <v>322.13780000000003</v>
      </c>
      <c r="V26" s="2">
        <v>22</v>
      </c>
      <c r="W26" s="1">
        <v>0.23404</v>
      </c>
      <c r="X26" s="1">
        <v>0.14630000000000001</v>
      </c>
      <c r="Y26" s="1">
        <v>0.20752999999999999</v>
      </c>
      <c r="Z26" s="1">
        <v>0.28556999999999999</v>
      </c>
      <c r="AA26" s="1">
        <v>0.13086</v>
      </c>
      <c r="AC26" s="2">
        <v>22</v>
      </c>
      <c r="AD26" s="1">
        <v>33.049300000000002</v>
      </c>
      <c r="AE26" s="1">
        <v>33.846899999999998</v>
      </c>
      <c r="AF26" s="1">
        <v>33.103499999999997</v>
      </c>
      <c r="AG26" s="1">
        <v>32.513599999999997</v>
      </c>
      <c r="AH26" s="1">
        <v>28.173500000000001</v>
      </c>
      <c r="AJ26" s="2">
        <v>22</v>
      </c>
      <c r="AK26" s="1">
        <v>0</v>
      </c>
      <c r="AL26" s="1">
        <v>0.15</v>
      </c>
      <c r="AM26" s="1">
        <v>0.64710000000000001</v>
      </c>
      <c r="AN26" s="1">
        <v>0.78259999999999996</v>
      </c>
      <c r="AO26" s="1">
        <v>0</v>
      </c>
    </row>
    <row r="27" spans="1:41" x14ac:dyDescent="0.25">
      <c r="A27" s="2">
        <v>23</v>
      </c>
      <c r="B27" s="1">
        <v>3</v>
      </c>
      <c r="C27" s="1">
        <v>15</v>
      </c>
      <c r="D27" s="1">
        <v>10</v>
      </c>
      <c r="E27" s="1">
        <v>52</v>
      </c>
      <c r="F27" s="1">
        <v>36</v>
      </c>
      <c r="H27" s="2">
        <v>23</v>
      </c>
      <c r="I27" s="1">
        <v>1.1114999999999999</v>
      </c>
      <c r="J27" s="1">
        <v>0.56781999999999999</v>
      </c>
      <c r="K27" s="1">
        <v>0.90542999999999996</v>
      </c>
      <c r="L27" s="1">
        <v>0.88637999999999995</v>
      </c>
      <c r="M27" s="1">
        <v>1.0449999999999999</v>
      </c>
      <c r="O27" s="2">
        <v>23</v>
      </c>
      <c r="P27" s="1">
        <v>151.2244</v>
      </c>
      <c r="Q27" s="1">
        <v>153.47130000000001</v>
      </c>
      <c r="R27" s="1">
        <v>113.38160000000001</v>
      </c>
      <c r="S27" s="1">
        <v>249.32650000000001</v>
      </c>
      <c r="T27" s="1">
        <v>344.42070000000001</v>
      </c>
      <c r="V27" s="2">
        <v>23</v>
      </c>
      <c r="W27" s="1">
        <v>0.26513999999999999</v>
      </c>
      <c r="X27" s="1">
        <v>0.33140999999999998</v>
      </c>
      <c r="Y27" s="1">
        <v>0.31390000000000001</v>
      </c>
      <c r="Z27" s="1">
        <v>0.19733999999999999</v>
      </c>
      <c r="AA27" s="1">
        <v>0.11212</v>
      </c>
      <c r="AC27" s="2">
        <v>23</v>
      </c>
      <c r="AD27" s="1">
        <v>34.7639</v>
      </c>
      <c r="AE27" s="1">
        <v>43.067100000000003</v>
      </c>
      <c r="AF27" s="1">
        <v>44.078699999999998</v>
      </c>
      <c r="AG27" s="1">
        <v>43.395099999999999</v>
      </c>
      <c r="AH27" s="1">
        <v>36.205300000000001</v>
      </c>
      <c r="AJ27" s="2">
        <v>23</v>
      </c>
      <c r="AK27" s="1">
        <v>0</v>
      </c>
      <c r="AL27" s="1">
        <v>0.5333</v>
      </c>
      <c r="AM27" s="1">
        <v>0</v>
      </c>
      <c r="AN27" s="1">
        <v>0.98080000000000001</v>
      </c>
      <c r="AO27" s="1">
        <v>0</v>
      </c>
    </row>
    <row r="28" spans="1:41" x14ac:dyDescent="0.25">
      <c r="A28" s="2">
        <v>24</v>
      </c>
      <c r="B28" s="1">
        <v>3</v>
      </c>
      <c r="C28" s="1">
        <v>21</v>
      </c>
      <c r="D28" s="1">
        <v>10</v>
      </c>
      <c r="E28" s="1">
        <v>48</v>
      </c>
      <c r="F28" s="1">
        <v>10</v>
      </c>
      <c r="H28" s="2">
        <v>24</v>
      </c>
      <c r="I28" s="1">
        <v>0.97790999999999995</v>
      </c>
      <c r="J28" s="1">
        <v>0.68327000000000004</v>
      </c>
      <c r="K28" s="1">
        <v>0.89175000000000004</v>
      </c>
      <c r="L28" s="1">
        <v>0.54520000000000002</v>
      </c>
      <c r="M28" s="1">
        <v>1.3778999999999999</v>
      </c>
      <c r="O28" s="2">
        <v>24</v>
      </c>
      <c r="P28" s="1">
        <v>95.960899999999995</v>
      </c>
      <c r="Q28" s="1">
        <v>260.97219999999999</v>
      </c>
      <c r="R28" s="1">
        <v>108.6341</v>
      </c>
      <c r="S28" s="1">
        <v>357.87389999999999</v>
      </c>
      <c r="T28" s="1">
        <v>444.1816</v>
      </c>
      <c r="V28" s="2">
        <v>24</v>
      </c>
      <c r="W28" s="1">
        <v>0.44775999999999999</v>
      </c>
      <c r="X28" s="1">
        <v>0.28591</v>
      </c>
      <c r="Y28" s="1">
        <v>0.28249999999999997</v>
      </c>
      <c r="Z28" s="1">
        <v>0.28456999999999999</v>
      </c>
      <c r="AA28" s="1">
        <v>0.17469999999999999</v>
      </c>
      <c r="AC28" s="2">
        <v>24</v>
      </c>
      <c r="AD28" s="1">
        <v>46.262900000000002</v>
      </c>
      <c r="AE28" s="1">
        <v>49.1783</v>
      </c>
      <c r="AF28" s="1">
        <v>47.925600000000003</v>
      </c>
      <c r="AG28" s="1">
        <v>49.8598</v>
      </c>
      <c r="AH28" s="1">
        <v>42.950499999999998</v>
      </c>
      <c r="AJ28" s="2">
        <v>24</v>
      </c>
      <c r="AK28" s="1">
        <v>0</v>
      </c>
      <c r="AL28" s="1">
        <v>0.1429</v>
      </c>
      <c r="AM28" s="1">
        <v>1</v>
      </c>
      <c r="AN28" s="1">
        <v>0.5625</v>
      </c>
      <c r="AO28" s="1">
        <v>0</v>
      </c>
    </row>
    <row r="29" spans="1:41" s="3" customFormat="1" x14ac:dyDescent="0.25">
      <c r="B29" s="3">
        <f>SUM(B21:B28)/8</f>
        <v>3.25</v>
      </c>
      <c r="C29" s="3">
        <f t="shared" ref="C29:F29" si="52">SUM(C21:C28)/8</f>
        <v>17.75</v>
      </c>
      <c r="D29" s="3">
        <f t="shared" si="52"/>
        <v>20.5</v>
      </c>
      <c r="E29" s="3">
        <f t="shared" si="52"/>
        <v>32.75</v>
      </c>
      <c r="F29" s="3">
        <f t="shared" si="52"/>
        <v>28.375</v>
      </c>
      <c r="I29" s="3">
        <f t="shared" ref="I29" si="53">SUM(I21:I28)/8</f>
        <v>1.06041125</v>
      </c>
      <c r="J29" s="3">
        <f t="shared" ref="J29" si="54">SUM(J21:J28)/8</f>
        <v>0.77668875000000004</v>
      </c>
      <c r="K29" s="3">
        <f t="shared" ref="K29" si="55">SUM(K21:K28)/8</f>
        <v>0.85723500000000008</v>
      </c>
      <c r="L29" s="3">
        <f t="shared" ref="L29" si="56">SUM(L21:L28)/8</f>
        <v>0.76771374999999997</v>
      </c>
      <c r="M29" s="3">
        <f t="shared" ref="M29" si="57">SUM(M21:M28)/8</f>
        <v>1.1402274999999999</v>
      </c>
      <c r="P29" s="3">
        <f t="shared" ref="P29" si="58">SUM(P21:P28)/8</f>
        <v>137.13126249999999</v>
      </c>
      <c r="Q29" s="3">
        <f t="shared" ref="Q29" si="59">SUM(Q21:Q28)/8</f>
        <v>193.93778750000001</v>
      </c>
      <c r="R29" s="3">
        <f t="shared" ref="R29" si="60">SUM(R21:R28)/8</f>
        <v>150.56156250000001</v>
      </c>
      <c r="S29" s="3">
        <f t="shared" ref="S29" si="61">SUM(S21:S28)/8</f>
        <v>242.95513750000003</v>
      </c>
      <c r="T29" s="3">
        <f t="shared" ref="T29" si="62">SUM(T21:T28)/8</f>
        <v>398.72090000000003</v>
      </c>
      <c r="W29" s="3">
        <f t="shared" ref="W29" si="63">SUM(W21:W28)/8</f>
        <v>0.33305875000000001</v>
      </c>
      <c r="X29" s="3">
        <f t="shared" ref="X29" si="64">SUM(X21:X28)/8</f>
        <v>0.284055</v>
      </c>
      <c r="Y29" s="3">
        <f t="shared" ref="Y29" si="65">SUM(Y21:Y28)/8</f>
        <v>0.27531875</v>
      </c>
      <c r="Z29" s="3">
        <f t="shared" ref="Z29" si="66">SUM(Z21:Z28)/8</f>
        <v>0.28974375000000002</v>
      </c>
      <c r="AA29" s="3">
        <f t="shared" ref="AA29" si="67">SUM(AA21:AA28)/8</f>
        <v>0.15007087499999999</v>
      </c>
      <c r="AD29" s="3">
        <f t="shared" ref="AD29" si="68">SUM(AD21:AD28)/8</f>
        <v>30.2416625</v>
      </c>
      <c r="AE29" s="3">
        <f t="shared" ref="AE29" si="69">SUM(AE21:AE28)/8</f>
        <v>31.714412500000002</v>
      </c>
      <c r="AF29" s="3">
        <f t="shared" ref="AF29" si="70">SUM(AF21:AF28)/8</f>
        <v>31.3819625</v>
      </c>
      <c r="AG29" s="3">
        <f t="shared" ref="AG29" si="71">SUM(AG21:AG28)/8</f>
        <v>31.671812500000001</v>
      </c>
      <c r="AH29" s="3">
        <f t="shared" ref="AH29" si="72">SUM(AH21:AH28)/8</f>
        <v>28.111774999999998</v>
      </c>
      <c r="AK29" s="3">
        <f t="shared" ref="AK29" si="73">SUM(AK21:AK28)/8</f>
        <v>0</v>
      </c>
      <c r="AL29" s="3">
        <f t="shared" ref="AL29" si="74">SUM(AL21:AL28)/8</f>
        <v>0.43057499999999999</v>
      </c>
      <c r="AM29" s="3">
        <f t="shared" ref="AM29" si="75">SUM(AM21:AM28)/8</f>
        <v>0.32074999999999998</v>
      </c>
      <c r="AN29" s="3">
        <f t="shared" ref="AN29" si="76">SUM(AN21:AN28)/8</f>
        <v>0.81810000000000005</v>
      </c>
      <c r="AO29" s="3">
        <f t="shared" ref="AO29" si="77">SUM(AO21:AO28)/8</f>
        <v>0</v>
      </c>
    </row>
  </sheetData>
  <mergeCells count="6">
    <mergeCell ref="AK1:AO1"/>
    <mergeCell ref="B1:F1"/>
    <mergeCell ref="I1:M1"/>
    <mergeCell ref="P1:T1"/>
    <mergeCell ref="W1:AA1"/>
    <mergeCell ref="AD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A0FC-DBA9-4B44-8E5C-722A81CC8EDB}">
  <dimension ref="B2:Y34"/>
  <sheetViews>
    <sheetView tabSelected="1" topLeftCell="I1" workbookViewId="0">
      <selection activeCell="U1" sqref="U1"/>
    </sheetView>
  </sheetViews>
  <sheetFormatPr defaultRowHeight="15" x14ac:dyDescent="0.25"/>
  <cols>
    <col min="1" max="1" width="2" customWidth="1"/>
    <col min="2" max="8" width="8.28515625" customWidth="1"/>
    <col min="9" max="9" width="2.5703125" customWidth="1"/>
    <col min="10" max="10" width="8.28515625" customWidth="1"/>
    <col min="11" max="11" width="9.5703125" bestFit="1" customWidth="1"/>
  </cols>
  <sheetData>
    <row r="2" spans="2:25" x14ac:dyDescent="0.25">
      <c r="J2" s="22" t="s">
        <v>25</v>
      </c>
      <c r="R2" s="26" t="s">
        <v>26</v>
      </c>
      <c r="S2" s="27">
        <f>1/LN(5)</f>
        <v>0.62133493455961186</v>
      </c>
      <c r="U2">
        <v>1</v>
      </c>
    </row>
    <row r="3" spans="2:25" x14ac:dyDescent="0.25">
      <c r="B3" s="1"/>
      <c r="C3" s="1" t="s">
        <v>5</v>
      </c>
      <c r="D3" s="1" t="s">
        <v>3</v>
      </c>
      <c r="E3" s="1" t="s">
        <v>4</v>
      </c>
      <c r="F3" s="1" t="s">
        <v>6</v>
      </c>
      <c r="G3" s="1" t="s">
        <v>7</v>
      </c>
      <c r="H3" s="1" t="s">
        <v>10</v>
      </c>
      <c r="K3" s="1" t="s">
        <v>5</v>
      </c>
      <c r="L3" s="1" t="s">
        <v>3</v>
      </c>
      <c r="M3" s="1" t="s">
        <v>4</v>
      </c>
      <c r="N3" s="1" t="s">
        <v>6</v>
      </c>
      <c r="O3" s="1" t="s">
        <v>7</v>
      </c>
      <c r="P3" s="1" t="s">
        <v>10</v>
      </c>
    </row>
    <row r="4" spans="2:25" x14ac:dyDescent="0.25">
      <c r="B4" s="1" t="s">
        <v>2</v>
      </c>
      <c r="C4" s="1">
        <v>3.25</v>
      </c>
      <c r="D4" s="1">
        <v>1.1628212500000001</v>
      </c>
      <c r="E4" s="1">
        <v>41.3352875</v>
      </c>
      <c r="F4" s="1">
        <v>0.28368749999999993</v>
      </c>
      <c r="G4" s="1">
        <v>9.1118625000000009</v>
      </c>
      <c r="H4" s="1">
        <v>6.25E-2</v>
      </c>
      <c r="J4" s="1" t="s">
        <v>2</v>
      </c>
      <c r="K4" s="19">
        <f>C4/$C$9</f>
        <v>8.6493679308050561E-2</v>
      </c>
      <c r="L4" s="19">
        <f>D4/$D$9</f>
        <v>0.21382023375817408</v>
      </c>
      <c r="M4" s="19">
        <f>E4/$E$9</f>
        <v>0.19503727484500177</v>
      </c>
      <c r="N4" s="19">
        <f>F4/$F$9</f>
        <v>0.23463402984333948</v>
      </c>
      <c r="O4" s="19">
        <f>G4/$G$9</f>
        <v>0.19979733815146303</v>
      </c>
      <c r="P4" s="19">
        <f>H4/$H$9</f>
        <v>2.3366560582481623E-2</v>
      </c>
      <c r="R4">
        <f>K4*LN(K4)</f>
        <v>-0.21170918969305452</v>
      </c>
      <c r="S4">
        <f t="shared" ref="S4:W4" si="0">L4*LN(L4)</f>
        <v>-0.32984329333972567</v>
      </c>
      <c r="T4">
        <f t="shared" si="0"/>
        <v>-0.3188010223403055</v>
      </c>
      <c r="U4">
        <f t="shared" si="0"/>
        <v>-0.34015559286354502</v>
      </c>
      <c r="V4">
        <f t="shared" si="0"/>
        <v>-0.32176396995865586</v>
      </c>
      <c r="W4">
        <f t="shared" si="0"/>
        <v>-8.7775300461241809E-2</v>
      </c>
    </row>
    <row r="5" spans="2:25" x14ac:dyDescent="0.25">
      <c r="B5" s="1" t="s">
        <v>0</v>
      </c>
      <c r="C5" s="1">
        <v>7.2</v>
      </c>
      <c r="D5" s="1">
        <v>1.0776162499999999</v>
      </c>
      <c r="E5" s="1">
        <v>41.723300000000002</v>
      </c>
      <c r="F5" s="1">
        <v>0.24895249999999997</v>
      </c>
      <c r="G5" s="1">
        <v>9.4863999999999997</v>
      </c>
      <c r="H5" s="1">
        <v>0.91874999999999996</v>
      </c>
      <c r="J5" s="1" t="s">
        <v>0</v>
      </c>
      <c r="K5" s="19">
        <f t="shared" ref="K5:K8" si="1">C5/$C$9</f>
        <v>0.19161676646706585</v>
      </c>
      <c r="L5" s="19">
        <f t="shared" ref="L5:L8" si="2">D5/$D$9</f>
        <v>0.19815268982795672</v>
      </c>
      <c r="M5" s="19">
        <f t="shared" ref="M5:M8" si="3">E5/$E$9</f>
        <v>0.19686808104432474</v>
      </c>
      <c r="N5" s="19">
        <f t="shared" ref="N5:N8" si="4">F5/$F$9</f>
        <v>0.20590518903573116</v>
      </c>
      <c r="O5" s="19">
        <f t="shared" ref="O5:O8" si="5">G5/$G$9</f>
        <v>0.20800988476725132</v>
      </c>
      <c r="P5" s="19">
        <f t="shared" ref="P5:P7" si="6">H5/$H$9</f>
        <v>0.34348844056247985</v>
      </c>
      <c r="R5">
        <f t="shared" ref="R5:R8" si="7">K5*LN(K5)</f>
        <v>-0.31660031801044858</v>
      </c>
      <c r="S5">
        <f t="shared" ref="S5:S8" si="8">L5*LN(L5)</f>
        <v>-0.32075320385592448</v>
      </c>
      <c r="T5">
        <f t="shared" ref="T5:T8" si="9">M5*LN(M5)</f>
        <v>-0.31995422103089816</v>
      </c>
      <c r="U5">
        <f t="shared" ref="U5:U8" si="10">N5*LN(N5)</f>
        <v>-0.32540009598047193</v>
      </c>
      <c r="V5">
        <f t="shared" ref="V5:V8" si="11">O5*LN(O5)</f>
        <v>-0.32661081367983519</v>
      </c>
      <c r="W5">
        <f t="shared" ref="W5:W8" si="12">P5*LN(P5)</f>
        <v>-0.36705237267038143</v>
      </c>
    </row>
    <row r="6" spans="2:25" x14ac:dyDescent="0.25">
      <c r="B6" s="1" t="s">
        <v>8</v>
      </c>
      <c r="C6" s="1">
        <v>8.25</v>
      </c>
      <c r="D6" s="1">
        <v>1.0680375000000002</v>
      </c>
      <c r="E6" s="1">
        <v>41.897987499999999</v>
      </c>
      <c r="F6" s="1">
        <v>0.23678625000000003</v>
      </c>
      <c r="G6" s="1">
        <v>9.5143249999999995</v>
      </c>
      <c r="H6" s="1">
        <v>0.87467499999999998</v>
      </c>
      <c r="J6" s="1" t="s">
        <v>8</v>
      </c>
      <c r="K6" s="19">
        <f t="shared" si="1"/>
        <v>0.21956087824351295</v>
      </c>
      <c r="L6" s="19">
        <f t="shared" si="2"/>
        <v>0.19639134382218751</v>
      </c>
      <c r="M6" s="19">
        <f t="shared" si="3"/>
        <v>0.19769233015471221</v>
      </c>
      <c r="N6" s="19">
        <f t="shared" si="4"/>
        <v>0.19584265097684059</v>
      </c>
      <c r="O6" s="19">
        <f t="shared" si="5"/>
        <v>0.20862220092850592</v>
      </c>
      <c r="P6" s="19">
        <f t="shared" si="6"/>
        <v>0.3270103420397138</v>
      </c>
      <c r="R6">
        <f t="shared" si="7"/>
        <v>-0.33288189796840184</v>
      </c>
      <c r="S6">
        <f t="shared" si="8"/>
        <v>-0.31965557700907671</v>
      </c>
      <c r="T6">
        <f t="shared" si="9"/>
        <v>-0.32046783614126884</v>
      </c>
      <c r="U6">
        <f t="shared" si="10"/>
        <v>-0.31931042495796219</v>
      </c>
      <c r="V6">
        <f t="shared" si="11"/>
        <v>-0.32695903743722909</v>
      </c>
      <c r="W6">
        <f t="shared" si="12"/>
        <v>-0.36552021842190063</v>
      </c>
    </row>
    <row r="7" spans="2:25" x14ac:dyDescent="0.25">
      <c r="B7" s="1" t="s">
        <v>9</v>
      </c>
      <c r="C7" s="1">
        <v>9</v>
      </c>
      <c r="D7" s="1">
        <v>1.0519937500000001</v>
      </c>
      <c r="E7" s="1">
        <v>43.401162500000005</v>
      </c>
      <c r="F7" s="1">
        <v>0.24605874999999999</v>
      </c>
      <c r="G7" s="1">
        <v>9.5867374999999999</v>
      </c>
      <c r="H7" s="1">
        <v>0.8188375</v>
      </c>
      <c r="J7" s="1" t="s">
        <v>9</v>
      </c>
      <c r="K7" s="19">
        <f t="shared" si="1"/>
        <v>0.23952095808383231</v>
      </c>
      <c r="L7" s="19">
        <f t="shared" si="2"/>
        <v>0.19344120993414776</v>
      </c>
      <c r="M7" s="19">
        <f t="shared" si="3"/>
        <v>0.20478494214187057</v>
      </c>
      <c r="N7" s="19">
        <f t="shared" si="4"/>
        <v>0.20351180820697007</v>
      </c>
      <c r="O7" s="19">
        <f t="shared" si="5"/>
        <v>0.2102100019679633</v>
      </c>
      <c r="P7" s="19">
        <f t="shared" si="6"/>
        <v>0.30613465681532476</v>
      </c>
      <c r="R7">
        <f t="shared" si="7"/>
        <v>-0.34230284031205238</v>
      </c>
      <c r="S7">
        <f t="shared" si="8"/>
        <v>-0.31778166757808868</v>
      </c>
      <c r="T7">
        <f t="shared" si="9"/>
        <v>-0.32474691955217067</v>
      </c>
      <c r="U7">
        <f t="shared" si="10"/>
        <v>-0.32399715844935656</v>
      </c>
      <c r="V7">
        <f t="shared" si="11"/>
        <v>-0.32785365929906568</v>
      </c>
      <c r="W7">
        <f t="shared" si="12"/>
        <v>-0.36238084431676787</v>
      </c>
    </row>
    <row r="8" spans="2:25" x14ac:dyDescent="0.25">
      <c r="B8" s="1" t="s">
        <v>1</v>
      </c>
      <c r="C8" s="1">
        <v>9.875</v>
      </c>
      <c r="D8" s="1">
        <v>1.07784375</v>
      </c>
      <c r="E8" s="1">
        <v>43.577583750000002</v>
      </c>
      <c r="F8" s="1">
        <v>0.19357875000000002</v>
      </c>
      <c r="G8" s="1">
        <v>7.9062000000000001</v>
      </c>
      <c r="H8" s="1">
        <v>0</v>
      </c>
      <c r="J8" s="1" t="s">
        <v>1</v>
      </c>
      <c r="K8" s="19">
        <f t="shared" si="1"/>
        <v>0.26280771789753826</v>
      </c>
      <c r="L8" s="19">
        <f t="shared" si="2"/>
        <v>0.19819452265753393</v>
      </c>
      <c r="M8" s="19">
        <f t="shared" si="3"/>
        <v>0.20561737181409065</v>
      </c>
      <c r="N8" s="19">
        <f t="shared" si="4"/>
        <v>0.16010632193711874</v>
      </c>
      <c r="O8" s="19">
        <f t="shared" si="5"/>
        <v>0.17336057418481643</v>
      </c>
      <c r="P8" s="24">
        <v>1E-4</v>
      </c>
      <c r="R8">
        <f t="shared" si="7"/>
        <v>-0.35119852748934249</v>
      </c>
      <c r="S8">
        <f t="shared" si="8"/>
        <v>-0.32077908213939677</v>
      </c>
      <c r="T8">
        <f t="shared" si="9"/>
        <v>-0.32523286303715859</v>
      </c>
      <c r="U8">
        <f t="shared" si="10"/>
        <v>-0.29330152055547953</v>
      </c>
      <c r="V8">
        <f t="shared" si="11"/>
        <v>-0.30379388204232655</v>
      </c>
      <c r="W8">
        <f t="shared" si="12"/>
        <v>-9.2103403719761819E-4</v>
      </c>
    </row>
    <row r="9" spans="2:25" x14ac:dyDescent="0.25">
      <c r="B9" s="20" t="s">
        <v>24</v>
      </c>
      <c r="C9" s="20">
        <f>SUM(C4:C8)</f>
        <v>37.575000000000003</v>
      </c>
      <c r="D9" s="20">
        <f t="shared" ref="D9:H9" si="13">SUM(D4:D8)</f>
        <v>5.4383125000000003</v>
      </c>
      <c r="E9" s="20">
        <f t="shared" si="13"/>
        <v>211.93532125000002</v>
      </c>
      <c r="F9" s="20">
        <f t="shared" si="13"/>
        <v>1.2090637499999999</v>
      </c>
      <c r="G9" s="20">
        <f t="shared" si="13"/>
        <v>45.605525</v>
      </c>
      <c r="H9" s="20">
        <f t="shared" si="13"/>
        <v>2.6747624999999999</v>
      </c>
      <c r="Q9" s="35" t="s">
        <v>30</v>
      </c>
      <c r="R9" s="25">
        <f>SUM(R4:R8)</f>
        <v>-1.5546927734732998</v>
      </c>
      <c r="S9" s="25">
        <f t="shared" ref="S9:W9" si="14">SUM(S4:S8)</f>
        <v>-1.6088128239222124</v>
      </c>
      <c r="T9" s="25">
        <f t="shared" si="14"/>
        <v>-1.6092028621018017</v>
      </c>
      <c r="U9" s="25">
        <f t="shared" si="14"/>
        <v>-1.6021647928068155</v>
      </c>
      <c r="V9" s="25">
        <f t="shared" si="14"/>
        <v>-1.6069813624171123</v>
      </c>
      <c r="W9" s="25">
        <f t="shared" si="14"/>
        <v>-1.1836497699074895</v>
      </c>
    </row>
    <row r="10" spans="2:25" x14ac:dyDescent="0.25">
      <c r="Q10" s="28" t="s">
        <v>27</v>
      </c>
      <c r="R10" s="21">
        <f>R9*(-$S$2)</f>
        <v>0.96598493266633423</v>
      </c>
      <c r="S10" s="21">
        <f t="shared" ref="S10:W10" si="15">S9*(-$S$2)</f>
        <v>0.99961161067037219</v>
      </c>
      <c r="T10" s="21">
        <f t="shared" si="15"/>
        <v>0.99985395501716312</v>
      </c>
      <c r="U10" s="21">
        <f t="shared" si="15"/>
        <v>0.99548095669233683</v>
      </c>
      <c r="V10" s="21">
        <f t="shared" si="15"/>
        <v>0.99847365965595236</v>
      </c>
      <c r="W10" s="21">
        <f t="shared" si="15"/>
        <v>0.73544295232696966</v>
      </c>
    </row>
    <row r="11" spans="2:25" x14ac:dyDescent="0.25">
      <c r="Q11" s="23" t="s">
        <v>28</v>
      </c>
      <c r="R11">
        <f>$U$2-R10</f>
        <v>3.4015067333665772E-2</v>
      </c>
      <c r="S11">
        <f t="shared" ref="S11:W11" si="16">$U$2-S10</f>
        <v>3.8838932962781403E-4</v>
      </c>
      <c r="T11">
        <f t="shared" si="16"/>
        <v>1.4604498283687928E-4</v>
      </c>
      <c r="U11">
        <f t="shared" si="16"/>
        <v>4.5190433076631731E-3</v>
      </c>
      <c r="V11">
        <f t="shared" si="16"/>
        <v>1.5263403440476386E-3</v>
      </c>
      <c r="W11">
        <f t="shared" si="16"/>
        <v>0.26455704767303034</v>
      </c>
      <c r="X11" s="21">
        <f>SUM(R11:W11)</f>
        <v>0.30515193297087162</v>
      </c>
      <c r="Y11">
        <v>0.30515193297087162</v>
      </c>
    </row>
    <row r="12" spans="2:25" x14ac:dyDescent="0.25">
      <c r="Q12" s="29" t="s">
        <v>29</v>
      </c>
      <c r="R12" s="30">
        <f>R11/$Y$11</f>
        <v>0.11146928352216171</v>
      </c>
      <c r="S12" s="30">
        <f t="shared" ref="S12:W12" si="17">S11/$Y$11</f>
        <v>1.2727736175437822E-3</v>
      </c>
      <c r="T12" s="30">
        <f t="shared" si="17"/>
        <v>4.7859760026760194E-4</v>
      </c>
      <c r="U12" s="30">
        <f t="shared" si="17"/>
        <v>1.4809158387649931E-2</v>
      </c>
      <c r="V12" s="30">
        <f t="shared" si="17"/>
        <v>5.0019029182860721E-3</v>
      </c>
      <c r="W12" s="30">
        <f t="shared" si="17"/>
        <v>0.86696828395409087</v>
      </c>
      <c r="X12" s="21"/>
    </row>
    <row r="13" spans="2:25" x14ac:dyDescent="0.25">
      <c r="X13" s="21"/>
    </row>
    <row r="14" spans="2:25" x14ac:dyDescent="0.25">
      <c r="B14" s="1"/>
      <c r="C14" s="1" t="s">
        <v>5</v>
      </c>
      <c r="D14" s="1" t="s">
        <v>3</v>
      </c>
      <c r="E14" s="1" t="s">
        <v>4</v>
      </c>
      <c r="F14" s="1" t="s">
        <v>6</v>
      </c>
      <c r="G14" s="1" t="s">
        <v>7</v>
      </c>
      <c r="H14" s="1" t="s">
        <v>10</v>
      </c>
      <c r="K14" s="1" t="s">
        <v>5</v>
      </c>
      <c r="L14" s="1" t="s">
        <v>3</v>
      </c>
      <c r="M14" s="1" t="s">
        <v>4</v>
      </c>
      <c r="N14" s="1" t="s">
        <v>6</v>
      </c>
      <c r="O14" s="1" t="s">
        <v>7</v>
      </c>
      <c r="P14" s="1" t="s">
        <v>10</v>
      </c>
      <c r="X14" s="21"/>
    </row>
    <row r="15" spans="2:25" x14ac:dyDescent="0.25">
      <c r="B15" s="1" t="s">
        <v>2</v>
      </c>
      <c r="C15" s="1">
        <v>3.625</v>
      </c>
      <c r="D15" s="1">
        <v>1.0283912499999999</v>
      </c>
      <c r="E15" s="1">
        <v>105.5400125</v>
      </c>
      <c r="F15" s="1">
        <v>0.36161624999999997</v>
      </c>
      <c r="G15" s="1">
        <v>15.109075000000001</v>
      </c>
      <c r="H15" s="1">
        <v>6.25E-2</v>
      </c>
      <c r="J15" s="1" t="s">
        <v>2</v>
      </c>
      <c r="K15" s="19">
        <f>C15/$C$20</f>
        <v>3.689567430025445E-2</v>
      </c>
      <c r="L15" s="19">
        <f>D15/$D$20</f>
        <v>0.21225650355827813</v>
      </c>
      <c r="M15" s="19">
        <f>E15/$E$20</f>
        <v>0.17641879131537064</v>
      </c>
      <c r="N15" s="19">
        <f>F15/$F$20</f>
        <v>0.3044371018570376</v>
      </c>
      <c r="O15" s="19">
        <f>G15/$G$20</f>
        <v>0.18672447941262843</v>
      </c>
      <c r="P15" s="19">
        <f>H15/$H$20</f>
        <v>3.5692105620078948E-2</v>
      </c>
      <c r="R15">
        <f>K15*LN(K15)</f>
        <v>-0.12174321617155119</v>
      </c>
      <c r="S15">
        <f>L15*LN(L15)</f>
        <v>-0.32898905061240374</v>
      </c>
      <c r="T15">
        <f>M15*LN(M15)</f>
        <v>-0.30606801092350638</v>
      </c>
      <c r="U15">
        <f>N15*LN(N15)</f>
        <v>-0.36206423687173878</v>
      </c>
      <c r="V15">
        <f>O15*LN(O15)</f>
        <v>-0.31334629266012487</v>
      </c>
      <c r="W15">
        <f>P15*LN(P15)</f>
        <v>-0.11895556853026525</v>
      </c>
      <c r="X15" s="21"/>
    </row>
    <row r="16" spans="2:25" x14ac:dyDescent="0.25">
      <c r="B16" s="1" t="s">
        <v>0</v>
      </c>
      <c r="C16" s="1">
        <v>17.375</v>
      </c>
      <c r="D16" s="1">
        <v>0.87214000000000003</v>
      </c>
      <c r="E16" s="1">
        <v>124.864625</v>
      </c>
      <c r="F16" s="1">
        <v>0.23612000000000002</v>
      </c>
      <c r="G16" s="1">
        <v>16.849350000000001</v>
      </c>
      <c r="H16" s="1">
        <v>0.49032500000000001</v>
      </c>
      <c r="J16" s="1" t="s">
        <v>0</v>
      </c>
      <c r="K16" s="19">
        <f>C16/$C$20</f>
        <v>0.17684478371501272</v>
      </c>
      <c r="L16" s="19">
        <f>D16/$D$20</f>
        <v>0.18000676980994998</v>
      </c>
      <c r="M16" s="19">
        <f>E16/$E$20</f>
        <v>0.20872146685170245</v>
      </c>
      <c r="N16" s="19">
        <f>F16/$F$20</f>
        <v>0.19878445310597553</v>
      </c>
      <c r="O16" s="19">
        <f>G16/$G$20</f>
        <v>0.20823155005790697</v>
      </c>
      <c r="P16" s="19">
        <f>H16/$H$20</f>
        <v>0.28001170701064337</v>
      </c>
      <c r="R16">
        <f>K16*LN(K16)</f>
        <v>-0.3063805565426127</v>
      </c>
      <c r="S16">
        <f>L16*LN(L16)</f>
        <v>-0.30866855597875265</v>
      </c>
      <c r="T16">
        <f>M16*LN(M16)</f>
        <v>-0.32701532046555215</v>
      </c>
      <c r="U16">
        <f>N16*LN(N16)</f>
        <v>-0.32114308073332121</v>
      </c>
      <c r="V16">
        <f>O16*LN(O16)</f>
        <v>-0.32673708244047844</v>
      </c>
      <c r="W16">
        <f>P16*LN(P16)</f>
        <v>-0.35643358459494445</v>
      </c>
      <c r="X16" s="21"/>
    </row>
    <row r="17" spans="2:25" x14ac:dyDescent="0.25">
      <c r="B17" s="1" t="s">
        <v>8</v>
      </c>
      <c r="C17" s="1">
        <v>25.25</v>
      </c>
      <c r="D17" s="1">
        <v>0.94584125000000008</v>
      </c>
      <c r="E17" s="1">
        <v>104.21896249999999</v>
      </c>
      <c r="F17" s="1">
        <v>0.20113624999999999</v>
      </c>
      <c r="G17" s="1">
        <v>16.796424999999999</v>
      </c>
      <c r="H17" s="1">
        <v>0.56166249999999995</v>
      </c>
      <c r="J17" s="1" t="s">
        <v>8</v>
      </c>
      <c r="K17" s="19">
        <f>C17/$C$20</f>
        <v>0.25699745547073793</v>
      </c>
      <c r="L17" s="19">
        <f>D17/$D$20</f>
        <v>0.19521846052870567</v>
      </c>
      <c r="M17" s="19">
        <f>E17/$E$20</f>
        <v>0.17421054783740847</v>
      </c>
      <c r="N17" s="19">
        <f>F17/$F$20</f>
        <v>0.16933237106571558</v>
      </c>
      <c r="O17" s="19">
        <f>G17/$G$20</f>
        <v>0.2075774800322493</v>
      </c>
      <c r="P17" s="19">
        <f>H17/$H$20</f>
        <v>0.32075067636540144</v>
      </c>
      <c r="R17">
        <f>K17*LN(K17)</f>
        <v>-0.3491796401980361</v>
      </c>
      <c r="S17">
        <f>L17*LN(L17)</f>
        <v>-0.31891591222573867</v>
      </c>
      <c r="T17">
        <f>M17*LN(M17)</f>
        <v>-0.30443130630633813</v>
      </c>
      <c r="U17">
        <f>N17*LN(N17)</f>
        <v>-0.30071596971932962</v>
      </c>
      <c r="V17">
        <f>O17*LN(O17)</f>
        <v>-0.32636381986476215</v>
      </c>
      <c r="W17">
        <f>P17*LN(P17)</f>
        <v>-0.36472276083669519</v>
      </c>
      <c r="X17" s="21"/>
    </row>
    <row r="18" spans="2:25" x14ac:dyDescent="0.25">
      <c r="B18" s="1" t="s">
        <v>9</v>
      </c>
      <c r="C18" s="1">
        <v>26</v>
      </c>
      <c r="D18" s="1">
        <v>0.92153000000000007</v>
      </c>
      <c r="E18" s="1">
        <v>113.69499999999999</v>
      </c>
      <c r="F18" s="1">
        <v>0.20208625000000002</v>
      </c>
      <c r="G18" s="1">
        <v>16.938724999999998</v>
      </c>
      <c r="H18" s="1">
        <v>0.63659999999999994</v>
      </c>
      <c r="J18" s="1" t="s">
        <v>9</v>
      </c>
      <c r="K18" s="19">
        <f>C18/$C$20</f>
        <v>0.26463104325699743</v>
      </c>
      <c r="L18" s="19">
        <f>D18/$D$20</f>
        <v>0.19020070009741924</v>
      </c>
      <c r="M18" s="19">
        <f>E18/$E$20</f>
        <v>0.19005052210507425</v>
      </c>
      <c r="N18" s="19">
        <f>F18/$F$20</f>
        <v>0.17013215604983672</v>
      </c>
      <c r="O18" s="19">
        <f>G18/$G$20</f>
        <v>0.20933608493826883</v>
      </c>
      <c r="P18" s="19">
        <f>H18/$H$20</f>
        <v>0.36354551100387611</v>
      </c>
      <c r="R18">
        <f>K18*LN(K18)</f>
        <v>-0.35180546087455578</v>
      </c>
      <c r="S18">
        <f>L18*LN(L18)</f>
        <v>-0.3156714321496023</v>
      </c>
      <c r="T18">
        <f>M18*LN(M18)</f>
        <v>-0.31557230411110504</v>
      </c>
      <c r="U18">
        <f>N18*LN(N18)</f>
        <v>-0.30133463054030024</v>
      </c>
      <c r="V18">
        <f>O18*LN(O18)</f>
        <v>-0.32736275405961762</v>
      </c>
      <c r="W18">
        <f>P18*LN(P18)</f>
        <v>-0.36785381165015596</v>
      </c>
      <c r="X18" s="21"/>
    </row>
    <row r="19" spans="2:25" x14ac:dyDescent="0.25">
      <c r="B19" s="1" t="s">
        <v>1</v>
      </c>
      <c r="C19" s="1">
        <v>26</v>
      </c>
      <c r="D19" s="1">
        <v>1.0771375000000001</v>
      </c>
      <c r="E19" s="1">
        <v>149.91706249999999</v>
      </c>
      <c r="F19" s="1">
        <v>0.18686049999999998</v>
      </c>
      <c r="G19" s="1">
        <v>15.222837500000001</v>
      </c>
      <c r="H19" s="1">
        <v>0</v>
      </c>
      <c r="J19" s="1" t="s">
        <v>1</v>
      </c>
      <c r="K19" s="19">
        <f>C19/$C$20</f>
        <v>0.26463104325699743</v>
      </c>
      <c r="L19" s="19">
        <f>D19/$D$20</f>
        <v>0.22231756600564703</v>
      </c>
      <c r="M19" s="19">
        <f>E19/$E$20</f>
        <v>0.25059867189044416</v>
      </c>
      <c r="N19" s="19">
        <f>F19/$F$20</f>
        <v>0.15731391792143459</v>
      </c>
      <c r="O19" s="19">
        <f>G19/$G$20</f>
        <v>0.18813040555894639</v>
      </c>
      <c r="P19" s="24">
        <v>1E-4</v>
      </c>
      <c r="R19">
        <f>K19*LN(K19)</f>
        <v>-0.35180546087455578</v>
      </c>
      <c r="S19">
        <f>L19*LN(L19)</f>
        <v>-0.33428746170142748</v>
      </c>
      <c r="T19">
        <f>M19*LN(M19)</f>
        <v>-0.34680413761084683</v>
      </c>
      <c r="U19">
        <f>N19*LN(N19)</f>
        <v>-0.2909539778176522</v>
      </c>
      <c r="V19">
        <f>O19*LN(O19)</f>
        <v>-0.31429440120760038</v>
      </c>
      <c r="W19">
        <f>P19*LN(P19)</f>
        <v>-9.2103403719761819E-4</v>
      </c>
      <c r="X19" s="21"/>
    </row>
    <row r="20" spans="2:25" x14ac:dyDescent="0.25">
      <c r="B20" s="20" t="s">
        <v>24</v>
      </c>
      <c r="C20" s="20">
        <f>SUM(C15:C19)</f>
        <v>98.25</v>
      </c>
      <c r="D20" s="20">
        <f t="shared" ref="D20:H20" si="18">SUM(D15:D19)</f>
        <v>4.84504</v>
      </c>
      <c r="E20" s="20">
        <f t="shared" si="18"/>
        <v>598.23566249999999</v>
      </c>
      <c r="F20" s="20">
        <f t="shared" si="18"/>
        <v>1.18781925</v>
      </c>
      <c r="G20" s="20">
        <f t="shared" si="18"/>
        <v>80.916412500000007</v>
      </c>
      <c r="H20" s="20">
        <f t="shared" si="18"/>
        <v>1.7510875000000001</v>
      </c>
      <c r="Q20" s="35" t="s">
        <v>30</v>
      </c>
      <c r="R20" s="25">
        <f>SUM(R15:R19)</f>
        <v>-1.4809143346613116</v>
      </c>
      <c r="S20" s="25">
        <f t="shared" ref="S20:W20" si="19">SUM(S15:S19)</f>
        <v>-1.6065324126679248</v>
      </c>
      <c r="T20" s="25">
        <f t="shared" si="19"/>
        <v>-1.5998910794173486</v>
      </c>
      <c r="U20" s="25">
        <f t="shared" si="19"/>
        <v>-1.5762118956823419</v>
      </c>
      <c r="V20" s="25">
        <f t="shared" si="19"/>
        <v>-1.6081043502325834</v>
      </c>
      <c r="W20" s="25">
        <f t="shared" si="19"/>
        <v>-1.2088867596492585</v>
      </c>
      <c r="X20" s="21"/>
    </row>
    <row r="21" spans="2:25" x14ac:dyDescent="0.25">
      <c r="Q21" s="28" t="s">
        <v>27</v>
      </c>
      <c r="R21" s="21">
        <f>R20*(-$S$2)</f>
        <v>0.92014381121517719</v>
      </c>
      <c r="S21" s="21">
        <f t="shared" ref="S21:W21" si="20">S20*(-$S$2)</f>
        <v>0.99819471149292038</v>
      </c>
      <c r="T21" s="21">
        <f t="shared" si="20"/>
        <v>0.99406821913228516</v>
      </c>
      <c r="U21" s="21">
        <f t="shared" si="20"/>
        <v>0.9793555150558696</v>
      </c>
      <c r="V21" s="21">
        <f t="shared" si="20"/>
        <v>0.99917141121678932</v>
      </c>
      <c r="W21" s="21">
        <f t="shared" si="20"/>
        <v>0.75112357569665322</v>
      </c>
      <c r="X21" s="21"/>
    </row>
    <row r="22" spans="2:25" x14ac:dyDescent="0.25">
      <c r="Q22" s="23" t="s">
        <v>28</v>
      </c>
      <c r="R22">
        <f>$U$2-R21</f>
        <v>7.9856188784822812E-2</v>
      </c>
      <c r="S22">
        <f t="shared" ref="S22:W22" si="21">$U$2-S21</f>
        <v>1.8052885070796165E-3</v>
      </c>
      <c r="T22">
        <f t="shared" si="21"/>
        <v>5.931780867714842E-3</v>
      </c>
      <c r="U22">
        <f t="shared" si="21"/>
        <v>2.0644484944130403E-2</v>
      </c>
      <c r="V22">
        <f t="shared" si="21"/>
        <v>8.2858878321068197E-4</v>
      </c>
      <c r="W22">
        <f t="shared" si="21"/>
        <v>0.24887642430334678</v>
      </c>
      <c r="X22" s="21">
        <f t="shared" ref="X12:Y33" si="22">SUM(R22:W22)</f>
        <v>0.35794275619030513</v>
      </c>
      <c r="Y22">
        <v>0.35794275619030513</v>
      </c>
    </row>
    <row r="23" spans="2:25" x14ac:dyDescent="0.25">
      <c r="Q23" s="29" t="s">
        <v>29</v>
      </c>
      <c r="R23" s="30">
        <f>R22/$Y$22</f>
        <v>0.22309765291734576</v>
      </c>
      <c r="S23" s="30">
        <f t="shared" ref="S23:W23" si="23">S22/$Y$22</f>
        <v>5.0435117790728814E-3</v>
      </c>
      <c r="T23" s="30">
        <f t="shared" si="23"/>
        <v>1.657187012484513E-2</v>
      </c>
      <c r="U23" s="30">
        <f t="shared" si="23"/>
        <v>5.7675381292405542E-2</v>
      </c>
      <c r="V23" s="30">
        <f t="shared" si="23"/>
        <v>2.3148639520732513E-3</v>
      </c>
      <c r="W23" s="30">
        <f t="shared" si="23"/>
        <v>0.69529671993425746</v>
      </c>
      <c r="X23" s="21"/>
    </row>
    <row r="24" spans="2:25" x14ac:dyDescent="0.25">
      <c r="X24" s="21"/>
    </row>
    <row r="25" spans="2:25" x14ac:dyDescent="0.25">
      <c r="B25" s="1"/>
      <c r="C25" s="1" t="s">
        <v>5</v>
      </c>
      <c r="D25" s="1" t="s">
        <v>3</v>
      </c>
      <c r="E25" s="1" t="s">
        <v>4</v>
      </c>
      <c r="F25" s="1" t="s">
        <v>6</v>
      </c>
      <c r="G25" s="1" t="s">
        <v>7</v>
      </c>
      <c r="H25" s="1" t="s">
        <v>10</v>
      </c>
      <c r="K25" s="1" t="s">
        <v>5</v>
      </c>
      <c r="L25" s="1" t="s">
        <v>3</v>
      </c>
      <c r="M25" s="1" t="s">
        <v>4</v>
      </c>
      <c r="N25" s="1" t="s">
        <v>6</v>
      </c>
      <c r="O25" s="1" t="s">
        <v>7</v>
      </c>
      <c r="P25" s="1" t="s">
        <v>10</v>
      </c>
      <c r="X25" s="21"/>
    </row>
    <row r="26" spans="2:25" x14ac:dyDescent="0.25">
      <c r="B26" s="1" t="s">
        <v>2</v>
      </c>
      <c r="C26" s="1">
        <v>3.25</v>
      </c>
      <c r="D26" s="1">
        <v>1.06041125</v>
      </c>
      <c r="E26" s="1">
        <v>137.13126249999999</v>
      </c>
      <c r="F26" s="1">
        <v>0.33305875000000001</v>
      </c>
      <c r="G26" s="1">
        <v>30.2416625</v>
      </c>
      <c r="H26" s="1">
        <v>0</v>
      </c>
      <c r="J26" s="1" t="s">
        <v>2</v>
      </c>
      <c r="K26" s="19">
        <f>C26/$C$31</f>
        <v>3.1668696711327646E-2</v>
      </c>
      <c r="L26" s="19">
        <f>D26/$D$31</f>
        <v>0.23041016931567287</v>
      </c>
      <c r="M26" s="19">
        <f>E26/$E$31</f>
        <v>0.12207820767374607</v>
      </c>
      <c r="N26" s="19">
        <f>F26/$F$31</f>
        <v>0.24999772470891993</v>
      </c>
      <c r="O26" s="19">
        <f>G26/$G$31</f>
        <v>0.1975009245101729</v>
      </c>
      <c r="P26" s="24">
        <v>1E-4</v>
      </c>
      <c r="R26">
        <f>K26*LN(K26)</f>
        <v>-0.10933385000877538</v>
      </c>
      <c r="S26">
        <f t="shared" ref="S20:S30" si="24">L26*LN(L26)</f>
        <v>-0.33821775426533301</v>
      </c>
      <c r="T26">
        <f t="shared" ref="T20:T30" si="25">M26*LN(M26)</f>
        <v>-0.25674187200323467</v>
      </c>
      <c r="U26">
        <f t="shared" ref="U20:U30" si="26">N26*LN(N26)</f>
        <v>-0.34657271133750456</v>
      </c>
      <c r="V26">
        <f t="shared" ref="V20:V30" si="27">O26*LN(O26)</f>
        <v>-0.32034887225018777</v>
      </c>
      <c r="W26">
        <f t="shared" ref="W20:W30" si="28">P26*LN(P26)</f>
        <v>-9.2103403719761819E-4</v>
      </c>
      <c r="X26" s="21"/>
    </row>
    <row r="27" spans="2:25" x14ac:dyDescent="0.25">
      <c r="B27" s="1" t="s">
        <v>0</v>
      </c>
      <c r="C27" s="1">
        <v>17.75</v>
      </c>
      <c r="D27" s="1">
        <v>0.77668875000000004</v>
      </c>
      <c r="E27" s="1">
        <v>193.93778750000001</v>
      </c>
      <c r="F27" s="1">
        <v>0.284055</v>
      </c>
      <c r="G27" s="1">
        <v>31.714412500000002</v>
      </c>
      <c r="H27" s="1">
        <v>0.43057499999999999</v>
      </c>
      <c r="J27" s="1" t="s">
        <v>0</v>
      </c>
      <c r="K27" s="19">
        <f>C27/$C$31</f>
        <v>0.17295980511571254</v>
      </c>
      <c r="L27" s="19">
        <f>D27/$D$31</f>
        <v>0.16876187082424704</v>
      </c>
      <c r="M27" s="19">
        <f>E27/$E$31</f>
        <v>0.17264901574294073</v>
      </c>
      <c r="N27" s="19">
        <f>F27/$F$31</f>
        <v>0.21321494688907663</v>
      </c>
      <c r="O27" s="19">
        <f>G27/$G$31</f>
        <v>0.20711909568619066</v>
      </c>
      <c r="P27" s="19">
        <f>H27/$H$31</f>
        <v>0.27435207161858638</v>
      </c>
      <c r="R27">
        <f t="shared" ref="R20:R30" si="29">K27*LN(K27)</f>
        <v>-0.30349188716548814</v>
      </c>
      <c r="S27">
        <f t="shared" si="24"/>
        <v>-0.3002723611369108</v>
      </c>
      <c r="T27">
        <f t="shared" si="25"/>
        <v>-0.30325705625867883</v>
      </c>
      <c r="U27">
        <f t="shared" si="26"/>
        <v>-0.32951399525395808</v>
      </c>
      <c r="V27">
        <f t="shared" si="27"/>
        <v>-0.32610100265444653</v>
      </c>
      <c r="W27">
        <f t="shared" si="28"/>
        <v>-0.35483134905892277</v>
      </c>
      <c r="X27" s="21"/>
    </row>
    <row r="28" spans="2:25" x14ac:dyDescent="0.25">
      <c r="B28" s="1" t="s">
        <v>8</v>
      </c>
      <c r="C28" s="1">
        <v>20.5</v>
      </c>
      <c r="D28" s="1">
        <v>0.85723500000000008</v>
      </c>
      <c r="E28" s="1">
        <v>150.56156250000001</v>
      </c>
      <c r="F28" s="1">
        <v>0.27531875</v>
      </c>
      <c r="G28" s="1">
        <v>31.3819625</v>
      </c>
      <c r="H28" s="1">
        <v>0.32074999999999998</v>
      </c>
      <c r="J28" s="1" t="s">
        <v>8</v>
      </c>
      <c r="K28" s="19">
        <f>C28/$C$31</f>
        <v>0.19975639464068209</v>
      </c>
      <c r="L28" s="19">
        <f>D28/$D$31</f>
        <v>0.18626326483552569</v>
      </c>
      <c r="M28" s="19">
        <f>E28/$E$31</f>
        <v>0.13403424835061736</v>
      </c>
      <c r="N28" s="19">
        <f>F28/$F$31</f>
        <v>0.20665741725657694</v>
      </c>
      <c r="O28" s="19">
        <f>G28/$G$31</f>
        <v>0.20494794579145828</v>
      </c>
      <c r="P28" s="19">
        <f>H28/$H$31</f>
        <v>0.20437421348583076</v>
      </c>
      <c r="R28">
        <f t="shared" si="29"/>
        <v>-0.32173897172598009</v>
      </c>
      <c r="S28">
        <f t="shared" si="24"/>
        <v>-0.31303296323832336</v>
      </c>
      <c r="T28">
        <f t="shared" si="25"/>
        <v>-0.2693632577532995</v>
      </c>
      <c r="U28">
        <f t="shared" si="26"/>
        <v>-0.32583527132465495</v>
      </c>
      <c r="V28">
        <f t="shared" si="27"/>
        <v>-0.32484234140474355</v>
      </c>
      <c r="W28">
        <f t="shared" si="28"/>
        <v>-0.32450590462839635</v>
      </c>
      <c r="X28" s="21"/>
    </row>
    <row r="29" spans="2:25" x14ac:dyDescent="0.25">
      <c r="B29" s="1" t="s">
        <v>9</v>
      </c>
      <c r="C29" s="1">
        <v>32.75</v>
      </c>
      <c r="D29" s="1">
        <v>0.76771374999999997</v>
      </c>
      <c r="E29" s="1">
        <v>242.95513750000003</v>
      </c>
      <c r="F29" s="1">
        <v>0.28974375000000002</v>
      </c>
      <c r="G29" s="1">
        <v>31.671812500000001</v>
      </c>
      <c r="H29" s="1">
        <v>0.81810000000000005</v>
      </c>
      <c r="J29" s="1" t="s">
        <v>9</v>
      </c>
      <c r="K29" s="19">
        <f>C29/$C$31</f>
        <v>0.31912302070645554</v>
      </c>
      <c r="L29" s="19">
        <f>D29/$D$31</f>
        <v>0.16681174886014283</v>
      </c>
      <c r="M29" s="19">
        <f>E29/$E$31</f>
        <v>0.21628567542086574</v>
      </c>
      <c r="N29" s="19">
        <f>F29/$F$31</f>
        <v>0.21748498800475929</v>
      </c>
      <c r="O29" s="19">
        <f>G29/$G$31</f>
        <v>0.20684088547257778</v>
      </c>
      <c r="P29" s="19">
        <f>H29/$H$31</f>
        <v>0.52127371489558283</v>
      </c>
      <c r="R29">
        <f t="shared" si="29"/>
        <v>-0.36449548683450528</v>
      </c>
      <c r="S29">
        <f t="shared" si="24"/>
        <v>-0.29874138527696326</v>
      </c>
      <c r="T29">
        <f t="shared" si="25"/>
        <v>-0.33116693092483024</v>
      </c>
      <c r="U29">
        <f t="shared" si="26"/>
        <v>-0.33180063301993057</v>
      </c>
      <c r="V29">
        <f t="shared" si="27"/>
        <v>-0.32594099471580135</v>
      </c>
      <c r="W29">
        <f t="shared" si="28"/>
        <v>-0.33959940535857958</v>
      </c>
      <c r="X29" s="21"/>
    </row>
    <row r="30" spans="2:25" x14ac:dyDescent="0.25">
      <c r="B30" s="1" t="s">
        <v>1</v>
      </c>
      <c r="C30" s="1">
        <v>28.375</v>
      </c>
      <c r="D30" s="1">
        <v>1.1402274999999999</v>
      </c>
      <c r="E30" s="1">
        <v>398.72090000000003</v>
      </c>
      <c r="F30" s="1">
        <v>0.15007087499999999</v>
      </c>
      <c r="G30" s="1">
        <v>28.111774999999998</v>
      </c>
      <c r="H30" s="1">
        <v>0</v>
      </c>
      <c r="J30" s="1" t="s">
        <v>1</v>
      </c>
      <c r="K30" s="19">
        <f>C30/$C$31</f>
        <v>0.27649208282582216</v>
      </c>
      <c r="L30" s="19">
        <f>D30/$D$31</f>
        <v>0.24775294616441157</v>
      </c>
      <c r="M30" s="19">
        <f>E30/$E$31</f>
        <v>0.3549528528118302</v>
      </c>
      <c r="N30" s="19">
        <f>F30/$F$31</f>
        <v>0.11264492314066732</v>
      </c>
      <c r="O30" s="19">
        <f>G30/$G$31</f>
        <v>0.18359114853960046</v>
      </c>
      <c r="P30" s="24">
        <v>1E-4</v>
      </c>
      <c r="R30">
        <f t="shared" si="29"/>
        <v>-0.35545078182390111</v>
      </c>
      <c r="S30">
        <f t="shared" si="24"/>
        <v>-0.34569543715972478</v>
      </c>
      <c r="T30">
        <f t="shared" si="25"/>
        <v>-0.36764962543653879</v>
      </c>
      <c r="U30">
        <f t="shared" si="26"/>
        <v>-0.24596184338035479</v>
      </c>
      <c r="V30">
        <f t="shared" si="27"/>
        <v>-0.31119507708492017</v>
      </c>
      <c r="W30">
        <f t="shared" si="28"/>
        <v>-9.2103403719761819E-4</v>
      </c>
      <c r="X30" s="21"/>
    </row>
    <row r="31" spans="2:25" x14ac:dyDescent="0.25">
      <c r="B31" s="20" t="s">
        <v>24</v>
      </c>
      <c r="C31" s="20">
        <f>SUM(C26:C30)</f>
        <v>102.625</v>
      </c>
      <c r="D31" s="20">
        <f t="shared" ref="D31:H31" si="30">SUM(D26:D30)</f>
        <v>4.6022762500000001</v>
      </c>
      <c r="E31" s="20">
        <f t="shared" si="30"/>
        <v>1123.30665</v>
      </c>
      <c r="F31" s="20">
        <f t="shared" si="30"/>
        <v>1.3322471249999999</v>
      </c>
      <c r="G31" s="20">
        <f t="shared" si="30"/>
        <v>153.12162499999999</v>
      </c>
      <c r="H31" s="20">
        <f t="shared" si="30"/>
        <v>1.5694250000000001</v>
      </c>
      <c r="Q31" s="35" t="s">
        <v>30</v>
      </c>
      <c r="R31" s="25">
        <f>SUM(R26:R30)</f>
        <v>-1.45451097755865</v>
      </c>
      <c r="S31" s="25">
        <f t="shared" ref="S31:W31" si="31">SUM(S26:S30)</f>
        <v>-1.5959599010772549</v>
      </c>
      <c r="T31" s="25">
        <f t="shared" si="31"/>
        <v>-1.528178742376582</v>
      </c>
      <c r="U31" s="25">
        <f t="shared" si="31"/>
        <v>-1.579684454316403</v>
      </c>
      <c r="V31" s="25">
        <f t="shared" si="31"/>
        <v>-1.6084282881100993</v>
      </c>
      <c r="W31" s="25">
        <f t="shared" si="31"/>
        <v>-1.0207787271202939</v>
      </c>
      <c r="X31" s="21"/>
    </row>
    <row r="32" spans="2:25" x14ac:dyDescent="0.25">
      <c r="Q32" s="28" t="s">
        <v>27</v>
      </c>
      <c r="R32" s="21">
        <f>R31*(-$S$2)</f>
        <v>0.90373848305764093</v>
      </c>
      <c r="S32" s="21">
        <f t="shared" ref="S32:W32" si="32">S31*(-$S$2)</f>
        <v>0.99162564069560077</v>
      </c>
      <c r="T32" s="21">
        <f t="shared" si="32"/>
        <v>0.94951083888994359</v>
      </c>
      <c r="U32" s="21">
        <f t="shared" si="32"/>
        <v>0.98151313704751841</v>
      </c>
      <c r="V32" s="21">
        <f t="shared" si="32"/>
        <v>0.99937268513671706</v>
      </c>
      <c r="W32" s="21">
        <f t="shared" si="32"/>
        <v>0.63424548361513178</v>
      </c>
      <c r="X32" s="21"/>
    </row>
    <row r="33" spans="17:25" x14ac:dyDescent="0.25">
      <c r="Q33" s="23" t="s">
        <v>28</v>
      </c>
      <c r="R33">
        <f>$U$2-R32</f>
        <v>9.6261516942359071E-2</v>
      </c>
      <c r="S33">
        <f t="shared" ref="S33:W33" si="33">$U$2-S32</f>
        <v>8.3743593043992259E-3</v>
      </c>
      <c r="T33">
        <f t="shared" si="33"/>
        <v>5.0489161110056413E-2</v>
      </c>
      <c r="U33">
        <f t="shared" si="33"/>
        <v>1.8486862952481586E-2</v>
      </c>
      <c r="V33">
        <f t="shared" si="33"/>
        <v>6.2731486328293506E-4</v>
      </c>
      <c r="W33">
        <f t="shared" si="33"/>
        <v>0.36575451638486822</v>
      </c>
      <c r="X33" s="21">
        <f t="shared" si="22"/>
        <v>0.53999373155744745</v>
      </c>
      <c r="Y33">
        <v>0.53999373155744745</v>
      </c>
    </row>
    <row r="34" spans="17:25" x14ac:dyDescent="0.25">
      <c r="Q34" s="29" t="s">
        <v>29</v>
      </c>
      <c r="R34" s="30">
        <f>R33/$Y$33</f>
        <v>0.17826413774234387</v>
      </c>
      <c r="S34" s="30">
        <f t="shared" ref="S34:W34" si="34">S33/$Y$33</f>
        <v>1.5508252809242687E-2</v>
      </c>
      <c r="T34" s="30">
        <f t="shared" si="34"/>
        <v>9.3499531863889984E-2</v>
      </c>
      <c r="U34" s="30">
        <f t="shared" si="34"/>
        <v>3.4235328804950865E-2</v>
      </c>
      <c r="V34" s="30">
        <f t="shared" si="34"/>
        <v>1.1617076766310534E-3</v>
      </c>
      <c r="W34" s="30">
        <f t="shared" si="34"/>
        <v>0.67733104110294151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9720-46E5-4342-BBA4-B9C9D1D80DDF}">
  <dimension ref="A2:R34"/>
  <sheetViews>
    <sheetView workbookViewId="0"/>
  </sheetViews>
  <sheetFormatPr defaultRowHeight="15" x14ac:dyDescent="0.25"/>
  <cols>
    <col min="1" max="1" width="2.7109375" bestFit="1" customWidth="1"/>
    <col min="2" max="2" width="2.42578125" bestFit="1" customWidth="1"/>
    <col min="3" max="3" width="2.42578125" customWidth="1"/>
    <col min="4" max="10" width="9.140625" style="1"/>
    <col min="11" max="11" width="3.140625" customWidth="1"/>
    <col min="12" max="12" width="3.5703125" style="1" bestFit="1" customWidth="1"/>
    <col min="13" max="13" width="6.28515625" style="1" customWidth="1"/>
    <col min="14" max="14" width="6.42578125" style="1" customWidth="1"/>
    <col min="15" max="16" width="6.85546875" style="1" customWidth="1"/>
    <col min="17" max="17" width="6.5703125" style="1" customWidth="1"/>
    <col min="18" max="18" width="5.85546875" style="1" customWidth="1"/>
  </cols>
  <sheetData>
    <row r="2" spans="1:18" x14ac:dyDescent="0.25">
      <c r="A2" s="10" t="s">
        <v>16</v>
      </c>
      <c r="B2" s="11" t="s">
        <v>17</v>
      </c>
      <c r="E2" s="6" t="s">
        <v>14</v>
      </c>
      <c r="F2" s="7" t="s">
        <v>15</v>
      </c>
      <c r="G2" s="6" t="s">
        <v>14</v>
      </c>
      <c r="H2" s="6" t="s">
        <v>14</v>
      </c>
      <c r="I2" s="7" t="s">
        <v>15</v>
      </c>
      <c r="J2" s="6" t="s">
        <v>14</v>
      </c>
      <c r="L2" s="10" t="s">
        <v>16</v>
      </c>
      <c r="M2" s="1">
        <f>E10</f>
        <v>9.875</v>
      </c>
      <c r="N2" s="1">
        <f>F9</f>
        <v>1.0519937500000001</v>
      </c>
      <c r="O2" s="1">
        <f>G10</f>
        <v>43.577583750000002</v>
      </c>
      <c r="P2" s="1">
        <f>H6</f>
        <v>0.28368749999999993</v>
      </c>
      <c r="Q2" s="1">
        <f>I10</f>
        <v>7.9062000000000001</v>
      </c>
      <c r="R2" s="1">
        <f>J7</f>
        <v>0.91874999999999996</v>
      </c>
    </row>
    <row r="3" spans="1:18" x14ac:dyDescent="0.25">
      <c r="E3" s="32" t="s">
        <v>11</v>
      </c>
      <c r="F3" s="33"/>
      <c r="G3" s="33"/>
      <c r="H3" s="33"/>
      <c r="I3" s="33"/>
      <c r="J3" s="34"/>
      <c r="L3" s="11" t="s">
        <v>17</v>
      </c>
      <c r="M3" s="1">
        <f>E6</f>
        <v>3.25</v>
      </c>
      <c r="N3" s="1">
        <f>F6</f>
        <v>1.1628212500000001</v>
      </c>
      <c r="O3" s="1">
        <f>G6</f>
        <v>41.3352875</v>
      </c>
      <c r="P3" s="1">
        <f>H10</f>
        <v>0.19357875000000002</v>
      </c>
      <c r="Q3" s="1">
        <f>I9</f>
        <v>9.5867374999999999</v>
      </c>
      <c r="R3" s="1">
        <f>J10</f>
        <v>0</v>
      </c>
    </row>
    <row r="4" spans="1:18" x14ac:dyDescent="0.25">
      <c r="B4" t="s">
        <v>20</v>
      </c>
      <c r="C4" s="18" t="s">
        <v>21</v>
      </c>
      <c r="D4" s="1" t="s">
        <v>18</v>
      </c>
      <c r="E4" s="2">
        <v>0.15</v>
      </c>
      <c r="F4" s="2">
        <v>-0.2</v>
      </c>
      <c r="G4" s="2">
        <v>0.15</v>
      </c>
      <c r="H4" s="2">
        <v>0.15</v>
      </c>
      <c r="I4" s="2">
        <v>-0.2</v>
      </c>
      <c r="J4" s="2">
        <v>0.15</v>
      </c>
    </row>
    <row r="5" spans="1:18" x14ac:dyDescent="0.25">
      <c r="A5" t="s">
        <v>22</v>
      </c>
      <c r="B5" s="18" t="s">
        <v>23</v>
      </c>
      <c r="E5" s="2" t="s">
        <v>5</v>
      </c>
      <c r="F5" s="2" t="s">
        <v>3</v>
      </c>
      <c r="G5" s="2" t="s">
        <v>4</v>
      </c>
      <c r="H5" s="2" t="s">
        <v>6</v>
      </c>
      <c r="I5" s="2" t="s">
        <v>7</v>
      </c>
      <c r="J5" s="2" t="s">
        <v>10</v>
      </c>
      <c r="L5" s="1" t="s">
        <v>19</v>
      </c>
    </row>
    <row r="6" spans="1:18" x14ac:dyDescent="0.25">
      <c r="D6" s="2" t="s">
        <v>2</v>
      </c>
      <c r="E6" s="11">
        <v>3.25</v>
      </c>
      <c r="F6" s="9">
        <v>1.1628212500000001</v>
      </c>
      <c r="G6" s="11">
        <v>41.3352875</v>
      </c>
      <c r="H6" s="10">
        <v>0.28368749999999993</v>
      </c>
      <c r="I6" s="1">
        <v>9.1118625000000009</v>
      </c>
      <c r="J6" s="1">
        <v>6.25E-2</v>
      </c>
    </row>
    <row r="7" spans="1:18" x14ac:dyDescent="0.25">
      <c r="D7" s="2" t="s">
        <v>0</v>
      </c>
      <c r="E7" s="1">
        <v>7.2</v>
      </c>
      <c r="F7" s="4">
        <v>1.0776162499999999</v>
      </c>
      <c r="G7" s="1">
        <v>41.723300000000002</v>
      </c>
      <c r="H7" s="1">
        <v>0.24895249999999997</v>
      </c>
      <c r="I7" s="1">
        <v>9.4863999999999997</v>
      </c>
      <c r="J7" s="10">
        <v>0.91874999999999996</v>
      </c>
    </row>
    <row r="8" spans="1:18" x14ac:dyDescent="0.25">
      <c r="D8" s="2" t="s">
        <v>8</v>
      </c>
      <c r="E8" s="1">
        <v>8.25</v>
      </c>
      <c r="F8" s="4">
        <v>1.0680375000000002</v>
      </c>
      <c r="G8" s="1">
        <v>41.897987499999999</v>
      </c>
      <c r="H8" s="1">
        <v>0.23678625000000003</v>
      </c>
      <c r="I8" s="1">
        <v>9.5143249999999995</v>
      </c>
      <c r="J8" s="1">
        <v>0.87467499999999998</v>
      </c>
    </row>
    <row r="9" spans="1:18" x14ac:dyDescent="0.25">
      <c r="D9" s="2" t="s">
        <v>9</v>
      </c>
      <c r="E9" s="1">
        <v>9</v>
      </c>
      <c r="F9" s="8">
        <v>1.0519937500000001</v>
      </c>
      <c r="G9" s="1">
        <v>43.401162500000005</v>
      </c>
      <c r="H9" s="1">
        <v>0.24605874999999999</v>
      </c>
      <c r="I9" s="11">
        <v>9.5867374999999999</v>
      </c>
      <c r="J9" s="1">
        <v>0.8188375</v>
      </c>
    </row>
    <row r="10" spans="1:18" x14ac:dyDescent="0.25">
      <c r="D10" s="2" t="s">
        <v>1</v>
      </c>
      <c r="E10" s="10">
        <v>9.875</v>
      </c>
      <c r="F10" s="4">
        <v>1.07784375</v>
      </c>
      <c r="G10" s="10">
        <v>43.577583750000002</v>
      </c>
      <c r="H10" s="11">
        <v>0.19357875000000002</v>
      </c>
      <c r="I10" s="10">
        <v>7.9062000000000001</v>
      </c>
      <c r="J10" s="11">
        <v>0</v>
      </c>
    </row>
    <row r="11" spans="1:18" x14ac:dyDescent="0.25">
      <c r="K11" s="1"/>
    </row>
    <row r="12" spans="1:18" s="13" customFormat="1" x14ac:dyDescent="0.25"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4" spans="1:18" x14ac:dyDescent="0.25">
      <c r="A14" s="10" t="s">
        <v>16</v>
      </c>
      <c r="B14" s="11" t="s">
        <v>17</v>
      </c>
      <c r="E14" s="6" t="s">
        <v>14</v>
      </c>
      <c r="F14" s="7" t="s">
        <v>15</v>
      </c>
      <c r="G14" s="6" t="s">
        <v>14</v>
      </c>
      <c r="H14" s="6" t="s">
        <v>14</v>
      </c>
      <c r="I14" s="7" t="s">
        <v>15</v>
      </c>
      <c r="J14" s="6" t="s">
        <v>14</v>
      </c>
      <c r="L14" s="10" t="s">
        <v>16</v>
      </c>
    </row>
    <row r="15" spans="1:18" x14ac:dyDescent="0.25">
      <c r="E15" s="32" t="s">
        <v>12</v>
      </c>
      <c r="F15" s="33"/>
      <c r="G15" s="33"/>
      <c r="H15" s="33"/>
      <c r="I15" s="33"/>
      <c r="J15" s="34"/>
      <c r="L15" s="11" t="s">
        <v>17</v>
      </c>
    </row>
    <row r="16" spans="1:18" x14ac:dyDescent="0.25">
      <c r="B16" t="s">
        <v>20</v>
      </c>
      <c r="C16" s="18" t="s">
        <v>21</v>
      </c>
      <c r="D16" s="1" t="s">
        <v>18</v>
      </c>
      <c r="E16" s="2"/>
      <c r="F16" s="2"/>
      <c r="G16" s="2"/>
      <c r="H16" s="2"/>
      <c r="I16" s="2"/>
      <c r="J16" s="2"/>
    </row>
    <row r="17" spans="1:18" x14ac:dyDescent="0.25">
      <c r="A17" t="s">
        <v>22</v>
      </c>
      <c r="B17" s="18" t="s">
        <v>23</v>
      </c>
      <c r="E17" s="2" t="s">
        <v>5</v>
      </c>
      <c r="F17" s="2" t="s">
        <v>3</v>
      </c>
      <c r="G17" s="2" t="s">
        <v>4</v>
      </c>
      <c r="H17" s="2" t="s">
        <v>6</v>
      </c>
      <c r="I17" s="2" t="s">
        <v>7</v>
      </c>
      <c r="J17" s="2" t="s">
        <v>10</v>
      </c>
    </row>
    <row r="18" spans="1:18" x14ac:dyDescent="0.25">
      <c r="D18" s="2" t="s">
        <v>2</v>
      </c>
      <c r="E18" s="17">
        <v>3.625</v>
      </c>
      <c r="F18" s="1">
        <v>1.0283912499999999</v>
      </c>
      <c r="G18" s="1">
        <v>105.5400125</v>
      </c>
      <c r="H18" s="10">
        <v>0.36161624999999997</v>
      </c>
      <c r="I18" s="10">
        <v>15.109075000000001</v>
      </c>
      <c r="J18" s="1">
        <v>6.25E-2</v>
      </c>
    </row>
    <row r="19" spans="1:18" x14ac:dyDescent="0.25">
      <c r="D19" s="2" t="s">
        <v>0</v>
      </c>
      <c r="E19" s="5">
        <v>17.375</v>
      </c>
      <c r="F19" s="10">
        <v>0.87214000000000003</v>
      </c>
      <c r="G19" s="1">
        <v>124.864625</v>
      </c>
      <c r="H19" s="1">
        <v>0.23612000000000002</v>
      </c>
      <c r="I19" s="1">
        <v>16.849350000000001</v>
      </c>
      <c r="J19" s="1">
        <v>0.49032500000000001</v>
      </c>
    </row>
    <row r="20" spans="1:18" x14ac:dyDescent="0.25">
      <c r="D20" s="2" t="s">
        <v>8</v>
      </c>
      <c r="E20" s="5">
        <v>25.25</v>
      </c>
      <c r="F20" s="1">
        <v>0.94584125000000008</v>
      </c>
      <c r="G20" s="11">
        <v>104.21896249999999</v>
      </c>
      <c r="H20" s="1">
        <v>0.20113624999999999</v>
      </c>
      <c r="I20" s="1">
        <v>16.796424999999999</v>
      </c>
      <c r="J20" s="1">
        <v>0.56166249999999995</v>
      </c>
    </row>
    <row r="21" spans="1:18" x14ac:dyDescent="0.25">
      <c r="D21" s="2" t="s">
        <v>9</v>
      </c>
      <c r="E21" s="16">
        <v>26</v>
      </c>
      <c r="F21" s="1">
        <v>0.92153000000000007</v>
      </c>
      <c r="G21" s="1">
        <v>113.69499999999999</v>
      </c>
      <c r="H21" s="1">
        <v>0.20208625000000002</v>
      </c>
      <c r="I21" s="11">
        <v>16.938724999999998</v>
      </c>
      <c r="J21" s="10">
        <v>0.63659999999999994</v>
      </c>
    </row>
    <row r="22" spans="1:18" x14ac:dyDescent="0.25">
      <c r="D22" s="2" t="s">
        <v>1</v>
      </c>
      <c r="E22" s="16">
        <v>26</v>
      </c>
      <c r="F22" s="11">
        <v>1.0771375000000001</v>
      </c>
      <c r="G22" s="10">
        <v>149.91706249999999</v>
      </c>
      <c r="H22" s="11">
        <v>0.18686049999999998</v>
      </c>
      <c r="I22" s="1">
        <v>15.222837500000001</v>
      </c>
      <c r="J22" s="11">
        <v>0</v>
      </c>
    </row>
    <row r="23" spans="1:18" x14ac:dyDescent="0.25">
      <c r="D23" s="2"/>
      <c r="E23" s="5"/>
    </row>
    <row r="24" spans="1:18" s="13" customFormat="1" x14ac:dyDescent="0.25">
      <c r="D24" s="14"/>
      <c r="E24" s="15"/>
      <c r="F24" s="12"/>
      <c r="G24" s="12"/>
      <c r="H24" s="12"/>
      <c r="I24" s="12"/>
      <c r="J24" s="12"/>
      <c r="L24" s="12"/>
      <c r="M24" s="12"/>
      <c r="N24" s="12"/>
      <c r="O24" s="12"/>
      <c r="P24" s="12"/>
      <c r="Q24" s="12"/>
      <c r="R24" s="12"/>
    </row>
    <row r="26" spans="1:18" x14ac:dyDescent="0.25">
      <c r="A26" s="10" t="s">
        <v>16</v>
      </c>
      <c r="B26" s="11" t="s">
        <v>17</v>
      </c>
      <c r="E26" s="6" t="s">
        <v>14</v>
      </c>
      <c r="F26" s="7" t="s">
        <v>15</v>
      </c>
      <c r="G26" s="6" t="s">
        <v>14</v>
      </c>
      <c r="H26" s="6" t="s">
        <v>14</v>
      </c>
      <c r="I26" s="7" t="s">
        <v>15</v>
      </c>
      <c r="J26" s="6" t="s">
        <v>14</v>
      </c>
      <c r="L26" s="10" t="s">
        <v>16</v>
      </c>
    </row>
    <row r="27" spans="1:18" x14ac:dyDescent="0.25">
      <c r="E27" s="32" t="s">
        <v>13</v>
      </c>
      <c r="F27" s="33"/>
      <c r="G27" s="33"/>
      <c r="H27" s="33"/>
      <c r="I27" s="33"/>
      <c r="J27" s="34"/>
      <c r="L27" s="11" t="s">
        <v>17</v>
      </c>
    </row>
    <row r="28" spans="1:18" x14ac:dyDescent="0.25">
      <c r="B28" t="s">
        <v>20</v>
      </c>
      <c r="C28" s="18" t="s">
        <v>21</v>
      </c>
      <c r="D28" s="1" t="s">
        <v>18</v>
      </c>
      <c r="E28" s="2"/>
      <c r="F28" s="2"/>
      <c r="G28" s="2"/>
      <c r="H28" s="2"/>
      <c r="I28" s="2"/>
      <c r="J28" s="2"/>
    </row>
    <row r="29" spans="1:18" x14ac:dyDescent="0.25">
      <c r="A29" t="s">
        <v>22</v>
      </c>
      <c r="B29" s="18" t="s">
        <v>23</v>
      </c>
      <c r="E29" s="2" t="s">
        <v>5</v>
      </c>
      <c r="F29" s="2" t="s">
        <v>3</v>
      </c>
      <c r="G29" s="2" t="s">
        <v>4</v>
      </c>
      <c r="H29" s="2" t="s">
        <v>6</v>
      </c>
      <c r="I29" s="2" t="s">
        <v>7</v>
      </c>
      <c r="J29" s="2" t="s">
        <v>10</v>
      </c>
    </row>
    <row r="30" spans="1:18" x14ac:dyDescent="0.25">
      <c r="D30" s="2" t="s">
        <v>2</v>
      </c>
      <c r="E30" s="11">
        <v>3.25</v>
      </c>
      <c r="F30" s="1">
        <v>1.06041125</v>
      </c>
      <c r="G30" s="11">
        <v>137.13126249999999</v>
      </c>
      <c r="H30" s="10">
        <v>0.33305875000000001</v>
      </c>
      <c r="I30" s="1">
        <v>30.2416625</v>
      </c>
      <c r="J30" s="11">
        <v>0</v>
      </c>
    </row>
    <row r="31" spans="1:18" x14ac:dyDescent="0.25">
      <c r="D31" s="2" t="s">
        <v>0</v>
      </c>
      <c r="E31" s="1">
        <v>17.75</v>
      </c>
      <c r="F31" s="1">
        <v>0.77668875000000004</v>
      </c>
      <c r="G31" s="1">
        <v>193.93778750000001</v>
      </c>
      <c r="H31" s="1">
        <v>0.284055</v>
      </c>
      <c r="I31" s="11">
        <v>31.714412500000002</v>
      </c>
      <c r="J31" s="1">
        <v>0.43057499999999999</v>
      </c>
    </row>
    <row r="32" spans="1:18" x14ac:dyDescent="0.25">
      <c r="D32" s="2" t="s">
        <v>8</v>
      </c>
      <c r="E32" s="1">
        <v>20.5</v>
      </c>
      <c r="F32" s="1">
        <v>0.85723500000000008</v>
      </c>
      <c r="G32" s="1">
        <v>150.56156250000001</v>
      </c>
      <c r="H32" s="1">
        <v>0.27531875</v>
      </c>
      <c r="I32" s="1">
        <v>31.3819625</v>
      </c>
      <c r="J32" s="1">
        <v>0.32074999999999998</v>
      </c>
    </row>
    <row r="33" spans="4:10" x14ac:dyDescent="0.25">
      <c r="D33" s="2" t="s">
        <v>9</v>
      </c>
      <c r="E33" s="10">
        <v>32.75</v>
      </c>
      <c r="F33" s="10">
        <v>0.76771374999999997</v>
      </c>
      <c r="G33" s="1">
        <v>242.95513750000003</v>
      </c>
      <c r="H33" s="1">
        <v>0.28974375000000002</v>
      </c>
      <c r="I33" s="1">
        <v>31.671812500000001</v>
      </c>
      <c r="J33" s="10">
        <v>0.81810000000000005</v>
      </c>
    </row>
    <row r="34" spans="4:10" x14ac:dyDescent="0.25">
      <c r="D34" s="2" t="s">
        <v>1</v>
      </c>
      <c r="E34" s="1">
        <v>28.375</v>
      </c>
      <c r="F34" s="11">
        <v>1.1402274999999999</v>
      </c>
      <c r="G34" s="10">
        <v>398.72090000000003</v>
      </c>
      <c r="H34" s="11">
        <v>0.15007087499999999</v>
      </c>
      <c r="I34" s="10">
        <v>28.111774999999998</v>
      </c>
      <c r="J34" s="11">
        <v>0</v>
      </c>
    </row>
  </sheetData>
  <mergeCells count="3">
    <mergeCell ref="E3:J3"/>
    <mergeCell ref="E15:J15"/>
    <mergeCell ref="E27: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Entropy</vt:lpstr>
      <vt:lpstr>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2023-04-07T10:03:07Z</dcterms:created>
  <dcterms:modified xsi:type="dcterms:W3CDTF">2023-04-17T23:41:37Z</dcterms:modified>
</cp:coreProperties>
</file>