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fal\Documents\github\ZopaTest\ZopaTest.Tests\"/>
    </mc:Choice>
  </mc:AlternateContent>
  <bookViews>
    <workbookView xWindow="0" yWindow="0" windowWidth="23040" windowHeight="9048" activeTab="2" xr2:uid="{1C590916-E2A3-4457-A543-2F1AE2FC7441}"/>
  </bookViews>
  <sheets>
    <sheet name="compound rate" sheetId="1" r:id="rId1"/>
    <sheet name="lenders spread" sheetId="2" r:id="rId2"/>
    <sheet name="simple rateloa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3" l="1"/>
  <c r="E4" i="3"/>
  <c r="D4" i="3"/>
  <c r="F3" i="3"/>
  <c r="E3" i="3"/>
  <c r="D3" i="3"/>
  <c r="F2" i="3"/>
  <c r="E2" i="3"/>
  <c r="D2" i="3"/>
  <c r="E3" i="2" l="1"/>
  <c r="F3" i="2"/>
  <c r="G3" i="2"/>
  <c r="D3" i="2"/>
  <c r="C3" i="2"/>
  <c r="B3" i="2"/>
  <c r="J9" i="1"/>
  <c r="B6" i="2" l="1"/>
  <c r="B7" i="2" s="1"/>
  <c r="K6" i="1"/>
  <c r="K5" i="1"/>
  <c r="I6" i="1"/>
  <c r="I7" i="1" s="1"/>
  <c r="I8" i="1" s="1"/>
  <c r="I9" i="1" s="1"/>
  <c r="I5" i="1"/>
  <c r="H6" i="1"/>
  <c r="H7" i="1" s="1"/>
  <c r="H8" i="1" s="1"/>
  <c r="H5" i="1"/>
  <c r="A9" i="1"/>
  <c r="H11" i="1" l="1"/>
  <c r="H9" i="1"/>
  <c r="K7" i="1"/>
  <c r="K8" i="1" s="1"/>
  <c r="K9" i="1" s="1"/>
</calcChain>
</file>

<file path=xl/sharedStrings.xml><?xml version="1.0" encoding="utf-8"?>
<sst xmlns="http://schemas.openxmlformats.org/spreadsheetml/2006/main" count="22" uniqueCount="20">
  <si>
    <t>A</t>
  </si>
  <si>
    <t>R</t>
  </si>
  <si>
    <t>i</t>
  </si>
  <si>
    <t>https://www.thebalance.com/loan-payment-calculations-315564</t>
  </si>
  <si>
    <t>n</t>
  </si>
  <si>
    <t>years</t>
  </si>
  <si>
    <t>payments per year</t>
  </si>
  <si>
    <t>D</t>
  </si>
  <si>
    <t>P (A/D)</t>
  </si>
  <si>
    <t>sum P</t>
  </si>
  <si>
    <t>total repayment</t>
  </si>
  <si>
    <t>rate</t>
  </si>
  <si>
    <t>percent</t>
  </si>
  <si>
    <t>partial percent</t>
  </si>
  <si>
    <t>Total percent</t>
  </si>
  <si>
    <t>as fraction</t>
  </si>
  <si>
    <t>loan amount</t>
  </si>
  <si>
    <t>interest</t>
  </si>
  <si>
    <t>simple interest</t>
  </si>
  <si>
    <t>monthly repayment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</si>
</sst>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thebalance.com/loan-payment-calculations-31556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077D2-D769-434F-89C3-770770282070}">
  <dimension ref="A1:M11"/>
  <sheetViews>
    <sheetView workbookViewId="0">
      <selection activeCell="H9" sqref="H9"/>
    </sheetView>
  </sheetViews>
  <sheetFormatPr defaultRowHeight="14.4" x14ac:dyDescent="0.3"/>
  <cols>
    <col min="7" max="7" width="22.44140625" customWidth="1"/>
    <col min="13" max="13" width="59.33203125" customWidth="1"/>
  </cols>
  <sheetData>
    <row r="1" spans="1:13" x14ac:dyDescent="0.3">
      <c r="A1">
        <v>640</v>
      </c>
      <c r="G1" t="s">
        <v>0</v>
      </c>
      <c r="H1">
        <v>15000</v>
      </c>
      <c r="I1">
        <v>5500</v>
      </c>
      <c r="K1">
        <v>10000</v>
      </c>
      <c r="M1" s="1" t="s">
        <v>3</v>
      </c>
    </row>
    <row r="2" spans="1:13" x14ac:dyDescent="0.3">
      <c r="A2">
        <v>480</v>
      </c>
      <c r="G2" t="s">
        <v>1</v>
      </c>
      <c r="H2">
        <v>6.5000000000000002E-2</v>
      </c>
      <c r="I2">
        <v>0.05</v>
      </c>
      <c r="K2">
        <v>0.1</v>
      </c>
    </row>
    <row r="3" spans="1:13" x14ac:dyDescent="0.3">
      <c r="A3">
        <v>520</v>
      </c>
      <c r="G3" t="s">
        <v>6</v>
      </c>
      <c r="H3">
        <v>12</v>
      </c>
      <c r="I3">
        <v>12</v>
      </c>
      <c r="K3">
        <v>12</v>
      </c>
    </row>
    <row r="4" spans="1:13" x14ac:dyDescent="0.3">
      <c r="A4">
        <v>170</v>
      </c>
      <c r="G4" t="s">
        <v>5</v>
      </c>
      <c r="H4">
        <v>3</v>
      </c>
      <c r="I4">
        <v>3</v>
      </c>
      <c r="K4">
        <v>3</v>
      </c>
    </row>
    <row r="5" spans="1:13" x14ac:dyDescent="0.3">
      <c r="A5">
        <v>320</v>
      </c>
      <c r="G5" t="s">
        <v>4</v>
      </c>
      <c r="H5">
        <f>H3*H4</f>
        <v>36</v>
      </c>
      <c r="I5">
        <f>I3*I4</f>
        <v>36</v>
      </c>
      <c r="K5">
        <f>K3*K4</f>
        <v>36</v>
      </c>
    </row>
    <row r="6" spans="1:13" x14ac:dyDescent="0.3">
      <c r="A6">
        <v>140</v>
      </c>
      <c r="G6" t="s">
        <v>2</v>
      </c>
      <c r="H6">
        <f>H2/H3</f>
        <v>5.4166666666666669E-3</v>
      </c>
      <c r="I6">
        <f>I2/I3</f>
        <v>4.1666666666666666E-3</v>
      </c>
      <c r="K6">
        <f>K2/K3</f>
        <v>8.3333333333333332E-3</v>
      </c>
    </row>
    <row r="7" spans="1:13" x14ac:dyDescent="0.3">
      <c r="A7">
        <v>60</v>
      </c>
      <c r="G7" t="s">
        <v>7</v>
      </c>
      <c r="H7">
        <f>(POWER(1+H6,H5)-1)/(H6*POWER(1+H6,H5))</f>
        <v>32.627488862497941</v>
      </c>
      <c r="I7">
        <f>(POWER(1+I6,I5)-1)/(I6*POWER(1+I6,I5))</f>
        <v>33.365701283740904</v>
      </c>
      <c r="K7">
        <f>(POWER(1+K6,K5)-1)/(K6*POWER(1+K6,K5))</f>
        <v>30.991235585324887</v>
      </c>
    </row>
    <row r="8" spans="1:13" x14ac:dyDescent="0.3">
      <c r="G8" t="s">
        <v>8</v>
      </c>
      <c r="H8">
        <f>H1/H7</f>
        <v>459.7350431476512</v>
      </c>
      <c r="I8">
        <f>I1/I7</f>
        <v>164.83993407565956</v>
      </c>
      <c r="K8">
        <f>K1/K7</f>
        <v>322.67187193837623</v>
      </c>
    </row>
    <row r="9" spans="1:13" x14ac:dyDescent="0.3">
      <c r="A9">
        <f>SUM(A1:A8)</f>
        <v>2330</v>
      </c>
      <c r="G9" t="s">
        <v>10</v>
      </c>
      <c r="H9">
        <f>H8*H3*H4</f>
        <v>16550.461553315443</v>
      </c>
      <c r="I9">
        <f t="shared" ref="I9:K9" si="0">I8*I3*I4</f>
        <v>5934.2376267237432</v>
      </c>
      <c r="J9">
        <f t="shared" si="0"/>
        <v>0</v>
      </c>
      <c r="K9">
        <f t="shared" si="0"/>
        <v>11616.187389781546</v>
      </c>
    </row>
    <row r="11" spans="1:13" x14ac:dyDescent="0.3">
      <c r="G11" t="s">
        <v>9</v>
      </c>
      <c r="H11">
        <f>H8+I8</f>
        <v>624.57497722331073</v>
      </c>
    </row>
  </sheetData>
  <hyperlinks>
    <hyperlink ref="M1" r:id="rId1" xr:uid="{0D37EC2C-04D7-463D-BD10-72840138C43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516F8-78C4-4E7E-BBC6-78B677C6F4D6}">
  <dimension ref="A1:G7"/>
  <sheetViews>
    <sheetView workbookViewId="0">
      <selection activeCell="B6" sqref="B6"/>
    </sheetView>
  </sheetViews>
  <sheetFormatPr defaultRowHeight="14.4" x14ac:dyDescent="0.3"/>
  <cols>
    <col min="1" max="1" width="12.6640625" customWidth="1"/>
  </cols>
  <sheetData>
    <row r="1" spans="1:7" x14ac:dyDescent="0.3">
      <c r="A1" t="s">
        <v>11</v>
      </c>
      <c r="B1">
        <v>6.9</v>
      </c>
      <c r="C1">
        <v>7.1</v>
      </c>
      <c r="D1">
        <v>7.4</v>
      </c>
      <c r="E1">
        <v>7.5</v>
      </c>
      <c r="F1">
        <v>8.1</v>
      </c>
      <c r="G1">
        <v>10.4</v>
      </c>
    </row>
    <row r="2" spans="1:7" x14ac:dyDescent="0.3">
      <c r="A2" t="s">
        <v>12</v>
      </c>
      <c r="B2">
        <v>10</v>
      </c>
      <c r="C2">
        <v>20</v>
      </c>
      <c r="D2">
        <v>10</v>
      </c>
      <c r="E2">
        <v>20</v>
      </c>
      <c r="F2">
        <v>20</v>
      </c>
      <c r="G2">
        <v>20</v>
      </c>
    </row>
    <row r="3" spans="1:7" x14ac:dyDescent="0.3">
      <c r="A3" t="s">
        <v>13</v>
      </c>
      <c r="B3">
        <f>B1*B2/100</f>
        <v>0.69</v>
      </c>
      <c r="C3">
        <f>C1*C2/100</f>
        <v>1.42</v>
      </c>
      <c r="D3">
        <f>D1*D2/100</f>
        <v>0.74</v>
      </c>
      <c r="E3">
        <f t="shared" ref="E3:G3" si="0">E1*E2/100</f>
        <v>1.5</v>
      </c>
      <c r="F3">
        <f t="shared" si="0"/>
        <v>1.62</v>
      </c>
      <c r="G3">
        <f t="shared" si="0"/>
        <v>2.08</v>
      </c>
    </row>
    <row r="6" spans="1:7" x14ac:dyDescent="0.3">
      <c r="A6" t="s">
        <v>14</v>
      </c>
      <c r="B6">
        <f>SUM(B3:H3)</f>
        <v>8.0500000000000007</v>
      </c>
    </row>
    <row r="7" spans="1:7" x14ac:dyDescent="0.3">
      <c r="A7" t="s">
        <v>15</v>
      </c>
      <c r="B7">
        <f>B6/100</f>
        <v>8.0500000000000002E-2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4BF7B-15C7-408B-8A45-0ABCB304D6FB}">
  <dimension ref="A1:F4"/>
  <sheetViews>
    <sheetView tabSelected="1" workbookViewId="0">
      <selection activeCell="F6" sqref="F6"/>
    </sheetView>
  </sheetViews>
  <sheetFormatPr defaultRowHeight="14.4" x14ac:dyDescent="0.3"/>
  <cols>
    <col min="1" max="1" width="11.5546875" customWidth="1"/>
    <col min="4" max="4" width="15" customWidth="1"/>
    <col min="5" max="5" width="14.21875" customWidth="1"/>
    <col min="6" max="6" width="15.44140625" customWidth="1"/>
  </cols>
  <sheetData>
    <row r="1" spans="1:6" x14ac:dyDescent="0.3">
      <c r="A1" t="s">
        <v>16</v>
      </c>
      <c r="B1" t="s">
        <v>17</v>
      </c>
      <c r="C1" t="s">
        <v>5</v>
      </c>
      <c r="D1" t="s">
        <v>18</v>
      </c>
      <c r="E1" t="s">
        <v>10</v>
      </c>
      <c r="F1" t="s">
        <v>19</v>
      </c>
    </row>
    <row r="2" spans="1:6" x14ac:dyDescent="0.3">
      <c r="A2">
        <v>18000</v>
      </c>
      <c r="B2">
        <v>0.06</v>
      </c>
      <c r="C2">
        <v>3</v>
      </c>
      <c r="D2">
        <f>$A2*$B2*$C2</f>
        <v>3240</v>
      </c>
      <c r="E2">
        <f>$A2+$D2</f>
        <v>21240</v>
      </c>
      <c r="F2">
        <f>$E2/($C2*12)</f>
        <v>590</v>
      </c>
    </row>
    <row r="3" spans="1:6" x14ac:dyDescent="0.3">
      <c r="A3">
        <v>1100</v>
      </c>
      <c r="B3">
        <v>6.9000000000000006E-2</v>
      </c>
      <c r="C3">
        <v>3</v>
      </c>
      <c r="D3">
        <f>$A3*$B3*$C3</f>
        <v>227.70000000000002</v>
      </c>
      <c r="E3">
        <f>$A3+$D3</f>
        <v>1327.7</v>
      </c>
      <c r="F3">
        <f>$E3/($C3*12)</f>
        <v>36.88055555555556</v>
      </c>
    </row>
    <row r="4" spans="1:6" x14ac:dyDescent="0.3">
      <c r="A4">
        <v>1000</v>
      </c>
      <c r="B4">
        <v>7.0000000000000007E-2</v>
      </c>
      <c r="C4">
        <v>3</v>
      </c>
      <c r="D4">
        <f>$A4*$B4*$C4</f>
        <v>210</v>
      </c>
      <c r="E4">
        <f>$A4+$D4</f>
        <v>1210</v>
      </c>
      <c r="F4">
        <f>$E4/($C4*12)</f>
        <v>33.611111111111114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compound rate</vt:lpstr>
      <vt:lpstr>lenders spread</vt:lpstr>
      <vt:lpstr>simple rateloa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Rafal</dc:creator>
  <cp:lastModifiedBy>Rafal</cp:lastModifiedBy>
  <dcterms:created xsi:type="dcterms:W3CDTF">2017-12-02T22:11:16Z</dcterms:created>
  <dcterms:modified xsi:type="dcterms:W3CDTF">2018-01-03T21:42:20Z</dcterms:modified>
</cp:coreProperties>
</file>