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\Downloads\"/>
    </mc:Choice>
  </mc:AlternateContent>
  <xr:revisionPtr revIDLastSave="31" documentId="13_ncr:1_{1A427271-409C-4BAD-9AFC-4A24F3515E21}" xr6:coauthVersionLast="47" xr6:coauthVersionMax="47" xr10:uidLastSave="{B2106194-B756-43E8-8383-DCEC27EA0EBB}"/>
  <bookViews>
    <workbookView xWindow="-108" yWindow="-108" windowWidth="23256" windowHeight="12576" xr2:uid="{ADA68C5E-0ACF-4B22-82BE-B5F12C940FC8}"/>
  </bookViews>
  <sheets>
    <sheet name="Calculator" sheetId="3" r:id="rId1"/>
    <sheet name="please do not modify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C2" i="1"/>
  <c r="B2" i="1"/>
  <c r="A2" i="1"/>
  <c r="H5" i="1"/>
  <c r="A17" i="1" s="1"/>
  <c r="B17" i="1" s="1"/>
  <c r="G5" i="1"/>
  <c r="F5" i="1"/>
  <c r="F8" i="1" l="1"/>
  <c r="B5" i="1"/>
  <c r="B8" i="1" s="1"/>
  <c r="A5" i="1"/>
  <c r="A8" i="1" s="1"/>
  <c r="A11" i="1" l="1"/>
  <c r="A14" i="1" s="1"/>
  <c r="A13" i="3"/>
  <c r="C5" i="1"/>
  <c r="B11" i="1"/>
  <c r="H13" i="1" s="1"/>
  <c r="A20" i="1"/>
  <c r="G13" i="1" s="1"/>
  <c r="G14" i="1" l="1"/>
  <c r="B9" i="3"/>
  <c r="B10" i="3" s="1"/>
  <c r="H14" i="1"/>
  <c r="C9" i="3"/>
  <c r="C10" i="3" s="1"/>
  <c r="C11" i="1"/>
  <c r="I13" i="1" s="1"/>
  <c r="I14" i="1" l="1"/>
  <c r="D9" i="3"/>
  <c r="D10" i="3" s="1"/>
</calcChain>
</file>

<file path=xl/sharedStrings.xml><?xml version="1.0" encoding="utf-8"?>
<sst xmlns="http://schemas.openxmlformats.org/spreadsheetml/2006/main" count="38" uniqueCount="27">
  <si>
    <t>Desired Length of Polymer (# units)</t>
  </si>
  <si>
    <t>Desired total mass of polymer (g)</t>
  </si>
  <si>
    <t>Expected Conversion (%)</t>
  </si>
  <si>
    <t>Molar Mass of Monomer (g/mol)</t>
  </si>
  <si>
    <t>Molar Mass of CTA (g/mol)</t>
  </si>
  <si>
    <t>Molar Mass of Initiator (g/mol)</t>
  </si>
  <si>
    <t>Initiator Ratio (to CTA)</t>
  </si>
  <si>
    <t>Actual Mass of Monomer</t>
  </si>
  <si>
    <t>Actual Mass of CTA</t>
  </si>
  <si>
    <t>Actual Mass of Initiator</t>
  </si>
  <si>
    <t>(g)</t>
  </si>
  <si>
    <t>(mg)</t>
  </si>
  <si>
    <t>Molar Mass of Polymer (g/mol)</t>
  </si>
  <si>
    <t>Molar Ratio Monomer</t>
  </si>
  <si>
    <t>Molar Ratio CTA</t>
  </si>
  <si>
    <t>Moles of Initiator (mol)</t>
  </si>
  <si>
    <t>Length of Polymer (# units)</t>
  </si>
  <si>
    <t>Mass Monomer [for 1 mol polymer] (g)</t>
  </si>
  <si>
    <t>Mass CTA [for 1 mol polymer] (g)</t>
  </si>
  <si>
    <t>Molar Mass of Polymer</t>
  </si>
  <si>
    <t>Actual Mol Polymer (mol)</t>
  </si>
  <si>
    <t>Actual Mol CTA (mol)</t>
  </si>
  <si>
    <t>Actual Mol Initiator (mol)</t>
  </si>
  <si>
    <t>Actual Mol Monomer (mol)</t>
  </si>
  <si>
    <t>Conversion Decimal</t>
  </si>
  <si>
    <t>Conversion Inverse</t>
  </si>
  <si>
    <t>Mol Monomer [conversion accounted] (mol)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</si>
</sst>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A9D08E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0" fillId="2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4" borderId="2" xfId="0" applyFill="1" applyBorder="1"/>
    <xf numFmtId="0" fontId="1" fillId="4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573405</xdr:colOff>
      <xdr:row>0</xdr:row>
      <xdr:rowOff>1905</xdr:rowOff>
    </xdr:from>
    <xdr:to>
      <xdr:col>5</xdr:col>
      <xdr:colOff>1594485</xdr:colOff>
      <xdr:row>5</xdr:row>
      <xdr:rowOff>70485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9AC2960-2F03-AB55-31B3-E6F606C677F3}"/>
            </a:ext>
          </a:extLst>
        </xdr:cNvPr>
        <xdr:cNvSpPr txBox="1"/>
      </xdr:nvSpPr>
      <xdr:spPr>
        <a:xfrm>
          <a:off x="9041130" y="1905"/>
          <a:ext cx="1630680" cy="9734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Instructions:</a:t>
          </a:r>
        </a:p>
        <a:p>
          <a:endParaRPr lang="en-US" sz="1100"/>
        </a:p>
        <a:p>
          <a:r>
            <a:rPr lang="en-US" sz="1100"/>
            <a:t>Input Data in Blue</a:t>
          </a:r>
        </a:p>
        <a:p>
          <a:endParaRPr lang="en-US" sz="1100"/>
        </a:p>
        <a:p>
          <a:r>
            <a:rPr lang="en-US" sz="1100"/>
            <a:t>Output</a:t>
          </a:r>
          <a:r>
            <a:rPr lang="en-US" sz="1100" baseline="0"/>
            <a:t> Data in Green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73F61-A7CB-4512-A8A9-770EA11834C3}">
  <dimension ref="A1:D13"/>
  <sheetViews>
    <sheetView tabSelected="1" workbookViewId="0">
      <selection activeCell="A3" sqref="A3"/>
    </sheetView>
  </sheetViews>
  <sheetFormatPr defaultRowHeight="14.45"/>
  <cols>
    <col min="1" max="1" width="34.5703125" customWidth="1"/>
    <col min="2" max="2" width="28.7109375" customWidth="1"/>
    <col min="3" max="3" width="43" customWidth="1"/>
    <col min="4" max="4" width="20.7109375" customWidth="1"/>
    <col min="6" max="6" width="34.42578125" customWidth="1"/>
  </cols>
  <sheetData>
    <row r="1" spans="1:4">
      <c r="A1" s="6" t="s">
        <v>0</v>
      </c>
      <c r="B1" s="6" t="s">
        <v>1</v>
      </c>
      <c r="C1" s="6" t="s">
        <v>2</v>
      </c>
      <c r="D1" s="7"/>
    </row>
    <row r="2" spans="1:4">
      <c r="A2" s="6">
        <v>50</v>
      </c>
      <c r="B2" s="6">
        <v>0.5</v>
      </c>
      <c r="C2" s="6">
        <v>85</v>
      </c>
      <c r="D2" s="7"/>
    </row>
    <row r="3" spans="1:4">
      <c r="A3" s="7"/>
      <c r="B3" s="7"/>
      <c r="C3" s="7"/>
      <c r="D3" s="7"/>
    </row>
    <row r="4" spans="1:4">
      <c r="A4" s="6" t="s">
        <v>3</v>
      </c>
      <c r="B4" s="6" t="s">
        <v>4</v>
      </c>
      <c r="C4" s="6" t="s">
        <v>5</v>
      </c>
      <c r="D4" s="6" t="s">
        <v>6</v>
      </c>
    </row>
    <row r="5" spans="1:4">
      <c r="A5" s="6">
        <v>99.13</v>
      </c>
      <c r="B5" s="6">
        <v>364.63</v>
      </c>
      <c r="C5" s="6">
        <v>164.21</v>
      </c>
      <c r="D5" s="6">
        <v>0.2</v>
      </c>
    </row>
    <row r="6" spans="1:4">
      <c r="A6" s="7"/>
      <c r="B6" s="7"/>
      <c r="C6" s="7"/>
      <c r="D6" s="7"/>
    </row>
    <row r="7" spans="1:4">
      <c r="A7" s="7"/>
      <c r="B7" s="7"/>
      <c r="C7" s="7"/>
      <c r="D7" s="7"/>
    </row>
    <row r="8" spans="1:4">
      <c r="A8" s="9"/>
      <c r="B8" s="9" t="s">
        <v>7</v>
      </c>
      <c r="C8" s="9" t="s">
        <v>8</v>
      </c>
      <c r="D8" s="9" t="s">
        <v>9</v>
      </c>
    </row>
    <row r="9" spans="1:4">
      <c r="A9" s="9" t="s">
        <v>10</v>
      </c>
      <c r="B9" s="9">
        <f>'please do not modify'!G13</f>
        <v>0.58823529411764697</v>
      </c>
      <c r="C9" s="9">
        <f>'please do not modify'!H13</f>
        <v>3.6783012206193885E-2</v>
      </c>
      <c r="D9" s="9">
        <f>'please do not modify'!I13</f>
        <v>3.3130233027337838E-3</v>
      </c>
    </row>
    <row r="10" spans="1:4">
      <c r="A10" s="9" t="s">
        <v>11</v>
      </c>
      <c r="B10" s="9">
        <f>B9*1000</f>
        <v>588.23529411764696</v>
      </c>
      <c r="C10" s="9">
        <f>C9*1000</f>
        <v>36.783012206193888</v>
      </c>
      <c r="D10" s="9">
        <f>D9*1000</f>
        <v>3.3130233027337836</v>
      </c>
    </row>
    <row r="12" spans="1:4">
      <c r="A12" s="8" t="s">
        <v>12</v>
      </c>
    </row>
    <row r="13" spans="1:4">
      <c r="A13" s="8">
        <f>'please do not modify'!F8</f>
        <v>4956.5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7E54B-1FEA-4007-88F1-AB2FF80B289A}">
  <dimension ref="A1:I20"/>
  <sheetViews>
    <sheetView workbookViewId="0">
      <selection activeCell="B18" sqref="B18"/>
    </sheetView>
  </sheetViews>
  <sheetFormatPr defaultRowHeight="14.45"/>
  <cols>
    <col min="1" max="1" width="38.28515625" customWidth="1"/>
    <col min="2" max="2" width="28.7109375" customWidth="1"/>
    <col min="3" max="3" width="30.42578125" customWidth="1"/>
    <col min="4" max="4" width="26.140625" customWidth="1"/>
    <col min="6" max="6" width="23" customWidth="1"/>
    <col min="7" max="7" width="33.42578125" customWidth="1"/>
    <col min="8" max="8" width="24.28515625" customWidth="1"/>
    <col min="9" max="9" width="20.28515625" customWidth="1"/>
  </cols>
  <sheetData>
    <row r="1" spans="1:9">
      <c r="A1" s="1" t="s">
        <v>3</v>
      </c>
      <c r="B1" s="1" t="s">
        <v>4</v>
      </c>
      <c r="C1" s="1" t="s">
        <v>5</v>
      </c>
      <c r="D1" s="1" t="s">
        <v>6</v>
      </c>
    </row>
    <row r="2" spans="1:9">
      <c r="A2" s="1">
        <f>Calculator!A5</f>
        <v>99.13</v>
      </c>
      <c r="B2" s="1">
        <f>Calculator!B5</f>
        <v>364.63</v>
      </c>
      <c r="C2" s="1">
        <f>Calculator!C5</f>
        <v>164.21</v>
      </c>
      <c r="D2" s="1">
        <f>Calculator!D5</f>
        <v>0.2</v>
      </c>
      <c r="F2" s="2"/>
      <c r="G2" s="2"/>
      <c r="H2" s="2"/>
    </row>
    <row r="3" spans="1:9">
      <c r="F3" s="2"/>
      <c r="G3" s="2"/>
      <c r="H3" s="2"/>
    </row>
    <row r="4" spans="1:9">
      <c r="A4" t="s">
        <v>13</v>
      </c>
      <c r="B4" t="s">
        <v>14</v>
      </c>
      <c r="C4" t="s">
        <v>15</v>
      </c>
      <c r="F4" s="3" t="s">
        <v>16</v>
      </c>
      <c r="G4" s="3" t="s">
        <v>1</v>
      </c>
      <c r="H4" s="3" t="s">
        <v>2</v>
      </c>
    </row>
    <row r="5" spans="1:9">
      <c r="A5">
        <f>F5</f>
        <v>50</v>
      </c>
      <c r="B5">
        <f>F5/F5</f>
        <v>1</v>
      </c>
      <c r="C5">
        <f>B5*D2</f>
        <v>0.2</v>
      </c>
      <c r="F5" s="3">
        <f>Calculator!A2</f>
        <v>50</v>
      </c>
      <c r="G5" s="3">
        <f>Calculator!B2</f>
        <v>0.5</v>
      </c>
      <c r="H5" s="3">
        <f>Calculator!C2</f>
        <v>85</v>
      </c>
    </row>
    <row r="6" spans="1:9">
      <c r="F6" s="2"/>
      <c r="G6" s="2"/>
      <c r="H6" s="2"/>
    </row>
    <row r="7" spans="1:9">
      <c r="A7" t="s">
        <v>17</v>
      </c>
      <c r="B7" t="s">
        <v>18</v>
      </c>
      <c r="F7" s="2" t="s">
        <v>19</v>
      </c>
      <c r="G7" s="2"/>
      <c r="H7" s="2"/>
    </row>
    <row r="8" spans="1:9">
      <c r="A8">
        <f>A5*A2</f>
        <v>4956.5</v>
      </c>
      <c r="B8">
        <f>B5*B2</f>
        <v>364.63</v>
      </c>
      <c r="F8" s="2">
        <f>F5*A2</f>
        <v>4956.5</v>
      </c>
      <c r="G8" s="2"/>
      <c r="H8" s="2"/>
    </row>
    <row r="9" spans="1:9">
      <c r="F9" s="2"/>
      <c r="G9" s="2"/>
      <c r="H9" s="2"/>
    </row>
    <row r="10" spans="1:9">
      <c r="A10" t="s">
        <v>20</v>
      </c>
      <c r="B10" t="s">
        <v>21</v>
      </c>
      <c r="C10" t="s">
        <v>22</v>
      </c>
      <c r="F10" s="2"/>
      <c r="G10" s="2"/>
      <c r="H10" s="2"/>
    </row>
    <row r="11" spans="1:9">
      <c r="A11">
        <f>G5/F8</f>
        <v>1.0087763542822556E-4</v>
      </c>
      <c r="B11">
        <f>A14/A5</f>
        <v>1.0087763542822556E-4</v>
      </c>
      <c r="C11">
        <f>B11*C5</f>
        <v>2.0175527085645111E-5</v>
      </c>
      <c r="F11" s="2"/>
      <c r="G11" s="2"/>
      <c r="H11" s="2"/>
    </row>
    <row r="12" spans="1:9">
      <c r="F12" s="4"/>
      <c r="G12" s="4" t="s">
        <v>7</v>
      </c>
      <c r="H12" s="4" t="s">
        <v>8</v>
      </c>
      <c r="I12" s="5" t="s">
        <v>9</v>
      </c>
    </row>
    <row r="13" spans="1:9">
      <c r="A13" t="s">
        <v>23</v>
      </c>
      <c r="F13" s="4" t="s">
        <v>10</v>
      </c>
      <c r="G13" s="4">
        <f>A2*A20</f>
        <v>0.58823529411764697</v>
      </c>
      <c r="H13" s="4">
        <f>B11*B2</f>
        <v>3.6783012206193885E-2</v>
      </c>
      <c r="I13" s="5">
        <f>C11*C2</f>
        <v>3.3130233027337838E-3</v>
      </c>
    </row>
    <row r="14" spans="1:9">
      <c r="A14">
        <f>A11*F5</f>
        <v>5.0438817714112778E-3</v>
      </c>
      <c r="F14" s="4" t="s">
        <v>11</v>
      </c>
      <c r="G14" s="4">
        <f>G13*1000</f>
        <v>588.23529411764696</v>
      </c>
      <c r="H14" s="4">
        <f>H13*1000</f>
        <v>36.783012206193888</v>
      </c>
      <c r="I14" s="5">
        <f>I13/1000</f>
        <v>3.3130233027337837E-6</v>
      </c>
    </row>
    <row r="16" spans="1:9">
      <c r="A16" t="s">
        <v>24</v>
      </c>
      <c r="B16" t="s">
        <v>25</v>
      </c>
    </row>
    <row r="17" spans="1:2">
      <c r="A17">
        <f>H5/100</f>
        <v>0.85</v>
      </c>
      <c r="B17">
        <f>1/A17</f>
        <v>1.1764705882352942</v>
      </c>
    </row>
    <row r="19" spans="1:2">
      <c r="A19" t="s">
        <v>26</v>
      </c>
    </row>
    <row r="20" spans="1:2">
      <c r="A20">
        <f>A14*B17</f>
        <v>5.9339785546015031E-3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Andy Brandea</dc:creator>
  <cp:keywords/>
  <dc:description/>
  <cp:lastModifiedBy>Andrew Brandea</cp:lastModifiedBy>
  <cp:revision/>
  <dcterms:created xsi:type="dcterms:W3CDTF">2022-09-02T00:14:57Z</dcterms:created>
  <dcterms:modified xsi:type="dcterms:W3CDTF">2022-09-02T16:37:08Z</dcterms:modified>
  <cp:category/>
  <cp:contentStatus/>
</cp:coreProperties>
</file>