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/Documents/Cal Poly/BUS 438/"/>
    </mc:Choice>
  </mc:AlternateContent>
  <xr:revisionPtr revIDLastSave="0" documentId="13_ncr:1_{C16DFFEE-F1BD-8845-8C4D-1F2C358B2D11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Disney" sheetId="2" r:id="rId1"/>
    <sheet name="Valu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0" i="2" l="1"/>
  <c r="F130" i="2"/>
  <c r="G130" i="2"/>
  <c r="H130" i="2"/>
  <c r="I130" i="2"/>
  <c r="J130" i="2"/>
  <c r="K130" i="2"/>
  <c r="L130" i="2"/>
  <c r="D130" i="2"/>
  <c r="E120" i="2"/>
  <c r="F120" i="2"/>
  <c r="G120" i="2"/>
  <c r="H120" i="2"/>
  <c r="I120" i="2"/>
  <c r="J120" i="2"/>
  <c r="K120" i="2"/>
  <c r="L120" i="2"/>
  <c r="D120" i="2"/>
  <c r="E126" i="2"/>
  <c r="F126" i="2"/>
  <c r="G126" i="2"/>
  <c r="H126" i="2"/>
  <c r="I126" i="2"/>
  <c r="J126" i="2"/>
  <c r="K126" i="2"/>
  <c r="L126" i="2"/>
  <c r="D126" i="2"/>
  <c r="E141" i="2"/>
  <c r="F141" i="2"/>
  <c r="G141" i="2"/>
  <c r="H141" i="2"/>
  <c r="I141" i="2"/>
  <c r="J141" i="2"/>
  <c r="K141" i="2"/>
  <c r="L141" i="2"/>
  <c r="D141" i="2"/>
  <c r="E142" i="2"/>
  <c r="F142" i="2"/>
  <c r="G142" i="2"/>
  <c r="H142" i="2"/>
  <c r="I142" i="2"/>
  <c r="J142" i="2"/>
  <c r="K142" i="2"/>
  <c r="L142" i="2"/>
  <c r="D142" i="2"/>
  <c r="E140" i="2"/>
  <c r="F140" i="2"/>
  <c r="G140" i="2"/>
  <c r="H140" i="2"/>
  <c r="I140" i="2"/>
  <c r="J140" i="2"/>
  <c r="K140" i="2"/>
  <c r="L140" i="2"/>
  <c r="D140" i="2"/>
  <c r="E139" i="2"/>
  <c r="F139" i="2"/>
  <c r="G139" i="2"/>
  <c r="H139" i="2"/>
  <c r="I139" i="2"/>
  <c r="J139" i="2"/>
  <c r="K139" i="2"/>
  <c r="L139" i="2"/>
  <c r="D139" i="2"/>
  <c r="D122" i="2"/>
  <c r="E122" i="2"/>
  <c r="F122" i="2"/>
  <c r="G122" i="2"/>
  <c r="H122" i="2"/>
  <c r="I122" i="2"/>
  <c r="J122" i="2"/>
  <c r="K122" i="2"/>
  <c r="L122" i="2"/>
  <c r="D123" i="2"/>
  <c r="E123" i="2"/>
  <c r="F123" i="2"/>
  <c r="G123" i="2"/>
  <c r="H123" i="2"/>
  <c r="H127" i="2" s="1"/>
  <c r="I123" i="2"/>
  <c r="I127" i="2" s="1"/>
  <c r="J123" i="2"/>
  <c r="K123" i="2"/>
  <c r="L123" i="2"/>
  <c r="D124" i="2"/>
  <c r="E124" i="2"/>
  <c r="F124" i="2"/>
  <c r="G124" i="2"/>
  <c r="H124" i="2"/>
  <c r="I124" i="2"/>
  <c r="J124" i="2"/>
  <c r="K124" i="2"/>
  <c r="L124" i="2"/>
  <c r="D125" i="2"/>
  <c r="E125" i="2"/>
  <c r="F125" i="2"/>
  <c r="G125" i="2"/>
  <c r="H125" i="2"/>
  <c r="I125" i="2"/>
  <c r="J125" i="2"/>
  <c r="K125" i="2"/>
  <c r="L125" i="2"/>
  <c r="E135" i="2"/>
  <c r="F135" i="2"/>
  <c r="G135" i="2"/>
  <c r="H135" i="2"/>
  <c r="I135" i="2"/>
  <c r="J135" i="2"/>
  <c r="K135" i="2"/>
  <c r="L135" i="2"/>
  <c r="D135" i="2"/>
  <c r="D127" i="2" l="1"/>
  <c r="G127" i="2"/>
  <c r="E127" i="2"/>
  <c r="K127" i="2"/>
  <c r="F127" i="2"/>
  <c r="J127" i="2"/>
  <c r="L127" i="2"/>
  <c r="E131" i="2"/>
  <c r="F131" i="2"/>
  <c r="G131" i="2"/>
  <c r="H131" i="2"/>
  <c r="I131" i="2"/>
  <c r="J131" i="2"/>
  <c r="K131" i="2"/>
  <c r="L131" i="2"/>
  <c r="D131" i="2"/>
  <c r="E129" i="2"/>
  <c r="F129" i="2"/>
  <c r="G129" i="2"/>
  <c r="H129" i="2"/>
  <c r="I129" i="2"/>
  <c r="J129" i="2"/>
  <c r="K129" i="2"/>
  <c r="L129" i="2"/>
  <c r="D129" i="2"/>
  <c r="E116" i="2"/>
  <c r="F116" i="2"/>
  <c r="G116" i="2"/>
  <c r="H116" i="2"/>
  <c r="I116" i="2"/>
  <c r="J116" i="2"/>
  <c r="K116" i="2"/>
  <c r="L116" i="2"/>
  <c r="D116" i="2"/>
  <c r="E115" i="2"/>
  <c r="F115" i="2"/>
  <c r="G115" i="2"/>
  <c r="H115" i="2"/>
  <c r="I115" i="2"/>
  <c r="J115" i="2"/>
  <c r="K115" i="2"/>
  <c r="L115" i="2"/>
  <c r="D115" i="2"/>
  <c r="E114" i="2"/>
  <c r="F114" i="2"/>
  <c r="G114" i="2"/>
  <c r="H114" i="2"/>
  <c r="I114" i="2"/>
  <c r="J114" i="2"/>
  <c r="K114" i="2"/>
  <c r="L114" i="2"/>
  <c r="D114" i="2"/>
  <c r="E113" i="2"/>
  <c r="F113" i="2"/>
  <c r="G113" i="2"/>
  <c r="H113" i="2"/>
  <c r="I113" i="2"/>
  <c r="J113" i="2"/>
  <c r="K113" i="2"/>
  <c r="L113" i="2"/>
  <c r="D113" i="2"/>
  <c r="E112" i="2"/>
  <c r="F112" i="2"/>
  <c r="G112" i="2"/>
  <c r="H112" i="2"/>
  <c r="I112" i="2"/>
  <c r="J112" i="2"/>
  <c r="K112" i="2"/>
  <c r="L112" i="2"/>
  <c r="D112" i="2"/>
  <c r="E106" i="2"/>
  <c r="F106" i="2"/>
  <c r="G106" i="2"/>
  <c r="H106" i="2"/>
  <c r="I106" i="2"/>
  <c r="J106" i="2"/>
  <c r="K106" i="2"/>
  <c r="L106" i="2"/>
  <c r="D106" i="2"/>
  <c r="E105" i="2"/>
  <c r="F105" i="2"/>
  <c r="G105" i="2"/>
  <c r="H105" i="2"/>
  <c r="I105" i="2"/>
  <c r="J105" i="2"/>
  <c r="K105" i="2"/>
  <c r="L105" i="2"/>
  <c r="E104" i="2"/>
  <c r="F104" i="2"/>
  <c r="G104" i="2"/>
  <c r="H104" i="2"/>
  <c r="I104" i="2"/>
  <c r="J104" i="2"/>
  <c r="K104" i="2"/>
  <c r="L104" i="2"/>
  <c r="D104" i="2"/>
  <c r="E103" i="2"/>
  <c r="F103" i="2"/>
  <c r="G103" i="2"/>
  <c r="H103" i="2"/>
  <c r="I103" i="2"/>
  <c r="J103" i="2"/>
  <c r="K103" i="2"/>
  <c r="L103" i="2"/>
  <c r="D103" i="2"/>
  <c r="E102" i="2"/>
  <c r="F102" i="2"/>
  <c r="G102" i="2"/>
  <c r="H102" i="2"/>
  <c r="I102" i="2"/>
  <c r="J102" i="2"/>
  <c r="K102" i="2"/>
  <c r="L102" i="2"/>
  <c r="D102" i="2"/>
  <c r="E101" i="2"/>
  <c r="F101" i="2"/>
  <c r="G101" i="2"/>
  <c r="H101" i="2"/>
  <c r="I101" i="2"/>
  <c r="J101" i="2"/>
  <c r="K101" i="2"/>
  <c r="L101" i="2"/>
  <c r="D101" i="2"/>
  <c r="E100" i="2"/>
  <c r="F100" i="2"/>
  <c r="G100" i="2"/>
  <c r="H100" i="2"/>
  <c r="I100" i="2"/>
  <c r="J100" i="2"/>
  <c r="K100" i="2"/>
  <c r="L100" i="2"/>
  <c r="D100" i="2"/>
  <c r="E99" i="2"/>
  <c r="F99" i="2"/>
  <c r="G99" i="2"/>
  <c r="H99" i="2"/>
  <c r="I99" i="2"/>
  <c r="J99" i="2"/>
  <c r="K99" i="2"/>
  <c r="L99" i="2"/>
  <c r="D99" i="2"/>
  <c r="E98" i="2"/>
  <c r="F98" i="2"/>
  <c r="G98" i="2"/>
  <c r="H98" i="2"/>
  <c r="I98" i="2"/>
  <c r="J98" i="2"/>
  <c r="K98" i="2"/>
  <c r="L98" i="2"/>
  <c r="D98" i="2"/>
  <c r="C60" i="2" l="1"/>
  <c r="D23" i="2"/>
  <c r="E23" i="2"/>
  <c r="F23" i="2"/>
  <c r="G23" i="2"/>
  <c r="H23" i="2"/>
  <c r="I23" i="2"/>
  <c r="J23" i="2"/>
  <c r="K23" i="2"/>
  <c r="L23" i="2"/>
  <c r="L137" i="2" s="1"/>
  <c r="C23" i="2"/>
  <c r="D134" i="2" s="1"/>
  <c r="D18" i="2"/>
  <c r="E18" i="2"/>
  <c r="F18" i="2"/>
  <c r="G18" i="2"/>
  <c r="H18" i="2"/>
  <c r="I18" i="2"/>
  <c r="J18" i="2"/>
  <c r="K18" i="2"/>
  <c r="L18" i="2"/>
  <c r="C18" i="2"/>
  <c r="E11" i="2"/>
  <c r="F11" i="2"/>
  <c r="G11" i="2"/>
  <c r="H11" i="2"/>
  <c r="I11" i="2"/>
  <c r="J11" i="2"/>
  <c r="K11" i="2"/>
  <c r="L11" i="2"/>
  <c r="D11" i="2"/>
  <c r="D71" i="2"/>
  <c r="D74" i="2" s="1"/>
  <c r="D77" i="2" s="1"/>
  <c r="D82" i="2" s="1"/>
  <c r="D85" i="2" s="1"/>
  <c r="D89" i="2" s="1"/>
  <c r="D96" i="2" s="1"/>
  <c r="D107" i="2" s="1"/>
  <c r="E71" i="2"/>
  <c r="E74" i="2" s="1"/>
  <c r="E77" i="2" s="1"/>
  <c r="E82" i="2" s="1"/>
  <c r="E85" i="2" s="1"/>
  <c r="E89" i="2" s="1"/>
  <c r="E96" i="2" s="1"/>
  <c r="E107" i="2" s="1"/>
  <c r="F71" i="2"/>
  <c r="F74" i="2" s="1"/>
  <c r="F77" i="2" s="1"/>
  <c r="F82" i="2" s="1"/>
  <c r="F85" i="2" s="1"/>
  <c r="F89" i="2" s="1"/>
  <c r="F96" i="2" s="1"/>
  <c r="F107" i="2" s="1"/>
  <c r="G71" i="2"/>
  <c r="G74" i="2" s="1"/>
  <c r="G77" i="2" s="1"/>
  <c r="G82" i="2" s="1"/>
  <c r="G85" i="2" s="1"/>
  <c r="G89" i="2" s="1"/>
  <c r="G96" i="2" s="1"/>
  <c r="G107" i="2" s="1"/>
  <c r="H71" i="2"/>
  <c r="H74" i="2" s="1"/>
  <c r="H77" i="2" s="1"/>
  <c r="H82" i="2" s="1"/>
  <c r="H85" i="2" s="1"/>
  <c r="H89" i="2" s="1"/>
  <c r="H96" i="2" s="1"/>
  <c r="H107" i="2" s="1"/>
  <c r="I71" i="2"/>
  <c r="I74" i="2" s="1"/>
  <c r="I77" i="2" s="1"/>
  <c r="I82" i="2" s="1"/>
  <c r="I85" i="2" s="1"/>
  <c r="I89" i="2" s="1"/>
  <c r="I96" i="2" s="1"/>
  <c r="I107" i="2" s="1"/>
  <c r="J71" i="2"/>
  <c r="J74" i="2" s="1"/>
  <c r="J77" i="2" s="1"/>
  <c r="J82" i="2" s="1"/>
  <c r="J85" i="2" s="1"/>
  <c r="J89" i="2" s="1"/>
  <c r="J96" i="2" s="1"/>
  <c r="J107" i="2" s="1"/>
  <c r="K71" i="2"/>
  <c r="K74" i="2" s="1"/>
  <c r="K77" i="2" s="1"/>
  <c r="K82" i="2" s="1"/>
  <c r="K85" i="2" s="1"/>
  <c r="K89" i="2" s="1"/>
  <c r="K96" i="2" s="1"/>
  <c r="K107" i="2" s="1"/>
  <c r="L71" i="2"/>
  <c r="L74" i="2" s="1"/>
  <c r="L77" i="2" s="1"/>
  <c r="L82" i="2" s="1"/>
  <c r="L85" i="2" s="1"/>
  <c r="L89" i="2" s="1"/>
  <c r="L96" i="2" s="1"/>
  <c r="L107" i="2" s="1"/>
  <c r="C71" i="2"/>
  <c r="C74" i="2" s="1"/>
  <c r="C77" i="2" s="1"/>
  <c r="C82" i="2" s="1"/>
  <c r="C85" i="2" s="1"/>
  <c r="C89" i="2" s="1"/>
  <c r="D60" i="2"/>
  <c r="E60" i="2"/>
  <c r="F60" i="2"/>
  <c r="G60" i="2"/>
  <c r="H60" i="2"/>
  <c r="I60" i="2"/>
  <c r="J60" i="2"/>
  <c r="K60" i="2"/>
  <c r="L60" i="2"/>
  <c r="D49" i="2"/>
  <c r="E49" i="2"/>
  <c r="F49" i="2"/>
  <c r="G49" i="2"/>
  <c r="H49" i="2"/>
  <c r="I49" i="2"/>
  <c r="J49" i="2"/>
  <c r="K49" i="2"/>
  <c r="L49" i="2"/>
  <c r="C49" i="2"/>
  <c r="C62" i="2" s="1"/>
  <c r="C63" i="2"/>
  <c r="I62" i="2" l="1"/>
  <c r="J63" i="2" s="1"/>
  <c r="H62" i="2"/>
  <c r="J62" i="2"/>
  <c r="K137" i="2"/>
  <c r="L134" i="2"/>
  <c r="L136" i="2" s="1"/>
  <c r="L110" i="2" s="1"/>
  <c r="L117" i="2" s="1"/>
  <c r="J31" i="2"/>
  <c r="K63" i="2" s="1"/>
  <c r="K134" i="2"/>
  <c r="J137" i="2"/>
  <c r="J136" i="2" s="1"/>
  <c r="J110" i="2" s="1"/>
  <c r="J117" i="2" s="1"/>
  <c r="I134" i="2"/>
  <c r="H137" i="2"/>
  <c r="H136" i="2" s="1"/>
  <c r="H110" i="2" s="1"/>
  <c r="H117" i="2" s="1"/>
  <c r="G134" i="2"/>
  <c r="F137" i="2"/>
  <c r="F134" i="2"/>
  <c r="E137" i="2"/>
  <c r="D137" i="2"/>
  <c r="D136" i="2" s="1"/>
  <c r="D110" i="2" s="1"/>
  <c r="D117" i="2" s="1"/>
  <c r="E134" i="2"/>
  <c r="H31" i="2"/>
  <c r="G31" i="2"/>
  <c r="I31" i="2"/>
  <c r="J134" i="2"/>
  <c r="I137" i="2"/>
  <c r="H134" i="2"/>
  <c r="G137" i="2"/>
  <c r="F31" i="2"/>
  <c r="L62" i="2"/>
  <c r="K62" i="2"/>
  <c r="L63" i="2" s="1"/>
  <c r="G62" i="2"/>
  <c r="H63" i="2" s="1"/>
  <c r="F62" i="2"/>
  <c r="G63" i="2" s="1"/>
  <c r="D62" i="2"/>
  <c r="E31" i="2"/>
  <c r="D31" i="2"/>
  <c r="E63" i="2" s="1"/>
  <c r="L31" i="2"/>
  <c r="E62" i="2"/>
  <c r="C31" i="2"/>
  <c r="D63" i="2" s="1"/>
  <c r="K31" i="2"/>
  <c r="I63" i="2" l="1"/>
  <c r="F136" i="2"/>
  <c r="F110" i="2" s="1"/>
  <c r="F117" i="2" s="1"/>
  <c r="F63" i="2"/>
  <c r="E136" i="2"/>
  <c r="E110" i="2" s="1"/>
  <c r="E117" i="2" s="1"/>
  <c r="G136" i="2"/>
  <c r="G110" i="2" s="1"/>
  <c r="G117" i="2" s="1"/>
  <c r="I136" i="2"/>
  <c r="I110" i="2" s="1"/>
  <c r="I117" i="2" s="1"/>
  <c r="K136" i="2"/>
  <c r="K110" i="2" s="1"/>
  <c r="K117" i="2" s="1"/>
</calcChain>
</file>

<file path=xl/sharedStrings.xml><?xml version="1.0" encoding="utf-8"?>
<sst xmlns="http://schemas.openxmlformats.org/spreadsheetml/2006/main" count="647" uniqueCount="323">
  <si>
    <t>NAME:</t>
  </si>
  <si>
    <t>DISNEY (WALT) CO</t>
  </si>
  <si>
    <t>TICKER SYMBOL:</t>
  </si>
  <si>
    <t>DIS</t>
  </si>
  <si>
    <t>PRIMARY SIC CODE:</t>
  </si>
  <si>
    <t>4888</t>
  </si>
  <si>
    <t>STOCK EXCHANGE:</t>
  </si>
  <si>
    <t>11</t>
  </si>
  <si>
    <t>New York Stock Exchange</t>
  </si>
  <si>
    <t>CUSIP:</t>
  </si>
  <si>
    <t>254687</t>
  </si>
  <si>
    <t>STATEMENT OF FINANCIAL POSITION</t>
  </si>
  <si>
    <t>Fiscal Year: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</si>
  <si>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</si>
  <si>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</si>
  <si>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</si>
  <si>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</si>
  <si>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</si>
  <si>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</si>
  <si>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</si>
  <si>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</si>
  <si>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</si>
  <si>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</si>
  <si>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</si>
  <si>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>(FYR Ending):</t>
  </si>
  <si>
    <t>(30SEP2010 )</t>
  </si>
  <si>
    <t>(30SEP2011 )</t>
  </si>
  <si>
    <t>(30SEP2012 )</t>
  </si>
  <si>
    <t>(30SEP2013 )</t>
  </si>
  <si>
    <t>(30SEP2014 )</t>
  </si>
  <si>
    <t>(30SEP2015 )</t>
  </si>
  <si>
    <t>(30SEP2016 )</t>
  </si>
  <si>
    <t>(30SEP2017 )</t>
  </si>
  <si>
    <t>(30SEP2018 )</t>
  </si>
  <si>
    <t>(30SEP2019 )</t>
  </si>
  <si>
    <t>( N/A )</t>
  </si>
  <si>
    <t>ASSETS</t>
  </si>
  <si>
    <t>    Cash &amp; Equivalents</t>
  </si>
  <si>
    <t>    Receivables - Total (Net)</t>
  </si>
  <si>
    <t>    Inventories - Total</t>
  </si>
  <si>
    <t>    Prepaid Expenses</t>
  </si>
  <si>
    <t>    Current Assets - Other</t>
  </si>
  <si>
    <t>Current Assets - Total</t>
  </si>
  <si>
    <t>    Plant, Property &amp; Equip (Gross)</t>
  </si>
  <si>
    <t>    Accumulated Depreciation</t>
  </si>
  <si>
    <t>Plant, Property &amp; Equip (Net)</t>
  </si>
  <si>
    <t>    Investments at Equity</t>
  </si>
  <si>
    <t>    Investments and Advances - Other</t>
  </si>
  <si>
    <t>    Intangibles</t>
  </si>
  <si>
    <t>    Deferred Charges</t>
  </si>
  <si>
    <t>    Assets - Other</t>
  </si>
  <si>
    <t>TOTAL ASSETS</t>
  </si>
  <si>
    <t>LIABILITIES</t>
  </si>
  <si>
    <t>    Accounts Payable</t>
  </si>
  <si>
    <t>    Notes Payable</t>
  </si>
  <si>
    <t>    Accrued Expenses</t>
  </si>
  <si>
    <t>    Taxes Payable</t>
  </si>
  <si>
    <t>    Debt (Long-Term) Due In One Year</t>
  </si>
  <si>
    <t>    Other Current Liabilities</t>
  </si>
  <si>
    <t>Total Current Liabilities</t>
  </si>
  <si>
    <t>    Long Term Debt</t>
  </si>
  <si>
    <t>    Deferred Taxes (Balance Sheet)</t>
  </si>
  <si>
    <t>    Investment Tax Credit</t>
  </si>
  <si>
    <t>    Liabilities - Other</t>
  </si>
  <si>
    <t>    Noncontrolling Interest - Redeemable</t>
  </si>
  <si>
    <t>TOTAL LIABILITIES</t>
  </si>
  <si>
    <t>SHAREHOLDERS' EQUITY</t>
  </si>
  <si>
    <t>    Preferred Stock</t>
  </si>
  <si>
    <t>    Common Stock</t>
  </si>
  <si>
    <t>    Capital Surplus</t>
  </si>
  <si>
    <t>    Retained Earnings (Net Other)</t>
  </si>
  <si>
    <t>    Less: Treasury Stock</t>
  </si>
  <si>
    <t>Shareholders Equity - Parent</t>
  </si>
  <si>
    <t>Noncontrolling Interest - Nonredeemable</t>
  </si>
  <si>
    <t>TOTAL SHAREHOLDERS EQUITY</t>
  </si>
  <si>
    <t>TOTAL LIABILITIES AND EQUITY</t>
  </si>
  <si>
    <t>INCOME STATEMENT</t>
  </si>
  <si>
    <t>Sales (Net)</t>
  </si>
  <si>
    <t>    Cost of Goods Sold</t>
  </si>
  <si>
    <t>Gross Profit</t>
  </si>
  <si>
    <t>    Selling, General, &amp; Admin Expenses</t>
  </si>
  <si>
    <t>Operating Income Before Depreciation</t>
  </si>
  <si>
    <t>    Depreciation, Depletion, &amp; Amortiz</t>
  </si>
  <si>
    <t>Operating Income After Depreciation</t>
  </si>
  <si>
    <t>    Interest Expense</t>
  </si>
  <si>
    <t>    Non-Operating Income/Expense</t>
  </si>
  <si>
    <t>    Special Items</t>
  </si>
  <si>
    <t>Pretax Income</t>
  </si>
  <si>
    <t>    Income Taxes - Total</t>
  </si>
  <si>
    <t>    Minority Interest</t>
  </si>
  <si>
    <t>Income Before EI&amp;DO</t>
  </si>
  <si>
    <t>    Extraordinary Items</t>
  </si>
  <si>
    <t>    Discontinued Operations</t>
  </si>
  <si>
    <t>Net Income (Loss)</t>
  </si>
  <si>
    <t>    Preferred Dividends</t>
  </si>
  <si>
    <t>Available for Common Before EI&amp;DO</t>
  </si>
  <si>
    <t>    Common Stock Equivalents - Savings</t>
  </si>
  <si>
    <t>Adjusted Available for Common</t>
  </si>
  <si>
    <t>EARNINGS PER SHARE</t>
  </si>
  <si>
    <t>    EPS - Primary, Excluding EI&amp;DO</t>
  </si>
  <si>
    <t>    EPS - Primary, Including EI&amp;DO</t>
  </si>
  <si>
    <t>    EPS - Fully Diluted, Excluding EI&amp;DO</t>
  </si>
  <si>
    <t>    EPS - Fully Diluted, Including EI&amp;DO</t>
  </si>
  <si>
    <t>COMMON SHARES</t>
  </si>
  <si>
    <t>    Common Shares for Primary EPS Calculation</t>
  </si>
  <si>
    <t>    Common Shares for Fully Diluted EPS Calc.</t>
  </si>
  <si>
    <t>    Common Shares Outstanding at Fiscal Yr End</t>
  </si>
  <si>
    <t>STATEMENT OF RETAINED EARNINGS</t>
  </si>
  <si>
    <t>Retained Rearnings - Beginning Balance</t>
  </si>
  <si>
    <t>Net Income</t>
  </si>
  <si>
    <t>Cash Dividends</t>
  </si>
  <si>
    <t>Retained Earnings After Dividends</t>
  </si>
  <si>
    <t>Change - Foreign Currency Translation</t>
  </si>
  <si>
    <t>Adj. to Long-Term Marketable Securities</t>
  </si>
  <si>
    <t>Other CMP Adj,(Stock Splits/Retirement)</t>
  </si>
  <si>
    <t>Non-Compustat Adjustments (Plug Calculation)</t>
  </si>
  <si>
    <t>Retained Earnings - Ending Balance</t>
  </si>
  <si>
    <t>Retroactive Adjustments (Acct'g Chgs)</t>
  </si>
  <si>
    <t>Retained Earnings - After Adjustments</t>
  </si>
  <si>
    <t>STATEMENT OF CASH FLOWS</t>
  </si>
  <si>
    <t>INDIRECT OPERATING ACTIVITIES</t>
  </si>
  <si>
    <t>Income Before Extraordinary Items</t>
  </si>
  <si>
    <t>Depreciation and Amortizations</t>
  </si>
  <si>
    <t>Extraordinary Items and Disc. Operations</t>
  </si>
  <si>
    <t>Deferred Taxes</t>
  </si>
  <si>
    <t>Equity in Net Loss (Earnings)</t>
  </si>
  <si>
    <t>Sale of PPEq and Investments - Loss (Gain)</t>
  </si>
  <si>
    <t>Funds from Operations - Other</t>
  </si>
  <si>
    <t>Receivables - Decrease (Increase)</t>
  </si>
  <si>
    <t>Inventory - Decrease (Increase)</t>
  </si>
  <si>
    <t>Accounts/P and Accrued Liabs - Inc(Dec)</t>
  </si>
  <si>
    <t>Income Taxes - Accrued - Increase(Decrease)</t>
  </si>
  <si>
    <t>Other Assets and Liabilities - Net Change</t>
  </si>
  <si>
    <t>Operating Actiities - Net Cash Flow</t>
  </si>
  <si>
    <t>INVESTING ACTIVITIES</t>
  </si>
  <si>
    <t>Investments - Increase</t>
  </si>
  <si>
    <t>Sale of Investments</t>
  </si>
  <si>
    <t>Short term Investments - Change</t>
  </si>
  <si>
    <t>Capital Expenditures</t>
  </si>
  <si>
    <t>Sale of Property Plant and Equipment</t>
  </si>
  <si>
    <t>Acquisitions</t>
  </si>
  <si>
    <t>Investing Activities - Other</t>
  </si>
  <si>
    <t>Investing Activites - Net Cash Flow</t>
  </si>
  <si>
    <t>FINANCING ACTIVITIES</t>
  </si>
  <si>
    <t>Sale of Common and Preferred Stock</t>
  </si>
  <si>
    <t>Purchase of Common and Preferred Stock</t>
  </si>
  <si>
    <t>Long Term Debt - Issuance</t>
  </si>
  <si>
    <t>Long Term Debt - Reduction</t>
  </si>
  <si>
    <t>Current Debt - Changes</t>
  </si>
  <si>
    <t>Financing Activities - Other</t>
  </si>
  <si>
    <t>Financing Activities - Net Cash Flow</t>
  </si>
  <si>
    <t>Exchange Rate Effect</t>
  </si>
  <si>
    <t>Cash and Cash Equivalents - Change</t>
  </si>
  <si>
    <t>OTHER INFORMATION</t>
  </si>
  <si>
    <t>Interest Paid - Net&lt;</t>
  </si>
  <si>
    <t>Income Taxes Paid</t>
  </si>
  <si>
    <t>ADDITIONAL SCHEDULES</t>
  </si>
  <si>
    <t>Receivables - Trade</t>
  </si>
  <si>
    <t>Income Tax Refund</t>
  </si>
  <si>
    <t>Receivables - Other - Current</t>
  </si>
  <si>
    <t>Receivables - Total (Net)</t>
  </si>
  <si>
    <t>Inventories - Raw Materials</t>
  </si>
  <si>
    <t>Inventories - Work In Process</t>
  </si>
  <si>
    <t>Inventories - Finished Goods</t>
  </si>
  <si>
    <t>Inventories - Other</t>
  </si>
  <si>
    <t>Inventories - Total</t>
  </si>
  <si>
    <t>LESS: Debt (Long Term) Due In One Year</t>
  </si>
  <si>
    <t>Debt - Convertible Subordinated</t>
  </si>
  <si>
    <t>Debt - Senior Convertible</t>
  </si>
  <si>
    <t>Debt - Subordinated</t>
  </si>
  <si>
    <t>Debt - Notes</t>
  </si>
  <si>
    <t>Debt - Debentures</t>
  </si>
  <si>
    <t>Debt - Long Term - Other</t>
  </si>
  <si>
    <t>Debt - Capitalized Lease Obligations</t>
  </si>
  <si>
    <t>Long Term Debt Total</t>
  </si>
  <si>
    <t>Property, Plant and Equipment (Cost)</t>
  </si>
  <si>
    <t>Beginning Balance</t>
  </si>
  <si>
    <t>Retirements</t>
  </si>
  <si>
    <t>Other Changes</t>
  </si>
  <si>
    <t>Ending Balance</t>
  </si>
  <si>
    <t>Accumulated Depreciation on PPE</t>
  </si>
  <si>
    <t>Depreciation Expense</t>
  </si>
  <si>
    <t>Depletion Expense</t>
  </si>
  <si>
    <t>Deferred Taxes - Federal</t>
  </si>
  <si>
    <t>Deferred Taxes - Foreign</t>
  </si>
  <si>
    <t>Deferred Taxes - State</t>
  </si>
  <si>
    <t>Income Taxes - Federal</t>
  </si>
  <si>
    <t>Income Taxes - Foreign</t>
  </si>
  <si>
    <t>Income Taxes - State</t>
  </si>
  <si>
    <t>Income Taxes - Other</t>
  </si>
  <si>
    <t>Income Taxes - Total</t>
  </si>
  <si>
    <t>Common Shares Reserved For Conversion</t>
  </si>
  <si>
    <t>Convertible Debt</t>
  </si>
  <si>
    <t>Preferred Stock</t>
  </si>
  <si>
    <t>Stock Options</t>
  </si>
  <si>
    <t>Warrants and Other</t>
  </si>
  <si>
    <t>Total</t>
  </si>
  <si>
    <t>ADDITIONAL DATA</t>
  </si>
  <si>
    <t>Acquisitions - Income Contribution</t>
  </si>
  <si>
    <t>Acquisitions - Sales Contribution</t>
  </si>
  <si>
    <t>Adjustmnet Factor-Cum, Ex-Date</t>
  </si>
  <si>
    <t>Advertising Expense</t>
  </si>
  <si>
    <t>Average Short Term Borrowing Rate</t>
  </si>
  <si>
    <t>Average Short term Borrowing</t>
  </si>
  <si>
    <t>Common Shareholders (# of)</t>
  </si>
  <si>
    <t>Common Shares Traded (Calendar Yr)</t>
  </si>
  <si>
    <t>Compensating Balance</t>
  </si>
  <si>
    <t>Convertible Debt and Preferred Stock</t>
  </si>
  <si>
    <t>Debt (Long Term) Maturing Due in 2 Years</t>
  </si>
  <si>
    <t>Debt (Long Term) Maturing Due in 3 Years</t>
  </si>
  <si>
    <t>Debt (Long Term) Maturing Due in 4 Years Years</t>
  </si>
  <si>
    <t>Debt (Long Term) Maturing Due in 5 Years</t>
  </si>
  <si>
    <t>Debt - Long-Term Debt - Tied to Prime</t>
  </si>
  <si>
    <t>Debt - Martgages and Other Securities</t>
  </si>
  <si>
    <t>Debt - Unamortized Debt Discount and Other</t>
  </si>
  <si>
    <t>Dividends (Cash)per Share Ex-Date</t>
  </si>
  <si>
    <t>Dividends (Cash) - Common</t>
  </si>
  <si>
    <t>Dividends (Cash) - Preferred</t>
  </si>
  <si>
    <t>Employees (# of)</t>
  </si>
  <si>
    <t>Equity in Earnings - Unconsolidated Subs</t>
  </si>
  <si>
    <t>Foreign Currency Translation Adj - Bal. Sheet</t>
  </si>
  <si>
    <t>Foreign Currency Translation Adj - Inc. Stmnt.</t>
  </si>
  <si>
    <t>Interest Capitalized (in fiscal yr)</t>
  </si>
  <si>
    <t>Interest Capitalized - Net Income Effect</t>
  </si>
  <si>
    <t>Interest Expense on Long Term Debt</t>
  </si>
  <si>
    <t>Investment Tax Credit</t>
  </si>
  <si>
    <t>Labor Related Expenses</t>
  </si>
  <si>
    <t>LIFO Reserve</t>
  </si>
  <si>
    <t>Order Backlog</t>
  </si>
  <si>
    <t>Preferred Stock - Dividends In Arrears</t>
  </si>
  <si>
    <t>Preferred Stock - Liquidation Value</t>
  </si>
  <si>
    <t>Preferred Stock - Redemption Value</t>
  </si>
  <si>
    <t>Present Value - Noncapitalized Leases</t>
  </si>
  <si>
    <t>Price - Calendar Year Close</t>
  </si>
  <si>
    <t>Price - Calendar Year High</t>
  </si>
  <si>
    <t>Price - Calendar Year Low</t>
  </si>
  <si>
    <t>Price - Fiscal Year Close</t>
  </si>
  <si>
    <t>Receivables - Estimated Doubtful</t>
  </si>
  <si>
    <t>Rental Commitments - Minimum Year+1</t>
  </si>
  <si>
    <t>Rental Commitments - Minimum Year+2</t>
  </si>
  <si>
    <t>Rental Commitments - Minimum Year+3</t>
  </si>
  <si>
    <t>Rental Commitments - Minimum Year+4</t>
  </si>
  <si>
    <t>Rental Commitments - Minimum Year+5</t>
  </si>
  <si>
    <t>Rental Expense</t>
  </si>
  <si>
    <t>Rental Income</t>
  </si>
  <si>
    <t>Research and Development Expense</t>
  </si>
  <si>
    <t>Tax Loss Carry Forward</t>
  </si>
  <si>
    <t>Treasury Stock ($) - Common</t>
  </si>
  <si>
    <t>Treasury Stock ($) - Preferred</t>
  </si>
  <si>
    <t>Treasury Stock - # Shares</t>
  </si>
  <si>
    <t>INPUTS INTO FINANCIAL STATEMENTS AND MARKET RELATIONS</t>
  </si>
  <si>
    <t>Cash &amp; Equivalents</t>
  </si>
  <si>
    <t>Prepaid Expenses</t>
  </si>
  <si>
    <t>Current Assets - Other</t>
  </si>
  <si>
    <t>Plant, Property &amp; Equip (Gross)</t>
  </si>
  <si>
    <t>Accumulated Depreciation</t>
  </si>
  <si>
    <t>Investments at Equity</t>
  </si>
  <si>
    <t>Investments and Advances - Other</t>
  </si>
  <si>
    <t>Intangibles</t>
  </si>
  <si>
    <t>Deferred Charges</t>
  </si>
  <si>
    <t>Assets - Other</t>
  </si>
  <si>
    <t>Accounts Payable</t>
  </si>
  <si>
    <t>Notes Payable</t>
  </si>
  <si>
    <t>Accrued Expenses</t>
  </si>
  <si>
    <t>Taxes Payable</t>
  </si>
  <si>
    <t>Debt (Long-Term) Due In One Year</t>
  </si>
  <si>
    <t>Other Current Liabilities</t>
  </si>
  <si>
    <t>Long Term Debt</t>
  </si>
  <si>
    <t>Deferred Taxes (Balance Sheet)</t>
  </si>
  <si>
    <t>Liabilities - Other</t>
  </si>
  <si>
    <t>Noncontrolling Interest - Redeemable</t>
  </si>
  <si>
    <t>Common Stock</t>
  </si>
  <si>
    <t>Capital Surplus</t>
  </si>
  <si>
    <t>Retained Earnings (Net Other)</t>
  </si>
  <si>
    <t>Less: Treasury Stock</t>
  </si>
  <si>
    <t>Cost of Goods Sold</t>
  </si>
  <si>
    <t>Selling, General, &amp; Admin Expenses</t>
  </si>
  <si>
    <t>Depreciation, Depletion, &amp; Amortization</t>
  </si>
  <si>
    <t>Interest Expense</t>
  </si>
  <si>
    <t>Non-Operating Income/Expense</t>
  </si>
  <si>
    <t>Special Items</t>
  </si>
  <si>
    <t>Minority Interest</t>
  </si>
  <si>
    <t>INCOME BEFORE EI&amp;DO</t>
  </si>
  <si>
    <t>Extraordinary Items</t>
  </si>
  <si>
    <t>Discontinued Operations</t>
  </si>
  <si>
    <t>Preferred Dividends</t>
  </si>
  <si>
    <t>EPS - Primary - Excluding EI&amp;DO</t>
  </si>
  <si>
    <t>EPS - Primary - Including EI&amp;DO</t>
  </si>
  <si>
    <t>EPS - Fully Diluted - Excluding EI&amp;DO</t>
  </si>
  <si>
    <t>EPS - Fully Diluted - Including EI&amp;DO</t>
  </si>
  <si>
    <t>SHARES - for Primary EPS Calculation</t>
  </si>
  <si>
    <t>SHARES - for Fully Diluted EPS Calculation</t>
  </si>
  <si>
    <t>SHARES - Outstanding at Fiscal Year End</t>
  </si>
  <si>
    <t>Operating Activities - Net Cash Flow</t>
  </si>
  <si>
    <t>CASH STATEMENT - SOURCE &amp; USE</t>
  </si>
  <si>
    <t>Interest Paid - Net</t>
  </si>
  <si>
    <t>Funds From Operations - Total</t>
  </si>
  <si>
    <t>Working Capital Changes - Other - Inc(Dec)</t>
  </si>
  <si>
    <t>Cash Flow Statement</t>
  </si>
  <si>
    <t>Operating Activities</t>
  </si>
  <si>
    <t>Adjustments to Net Income</t>
  </si>
  <si>
    <t>Depreciation, Depletion, Amoritz</t>
  </si>
  <si>
    <t>Cash From Operations</t>
  </si>
  <si>
    <t>Investing Activities</t>
  </si>
  <si>
    <t>Other LT Assets:</t>
  </si>
  <si>
    <t>Cash used for Investing</t>
  </si>
  <si>
    <t>Financing Activities</t>
  </si>
  <si>
    <t>Other LT Liabilities:</t>
  </si>
  <si>
    <t>Cash flow from (used for) Financing</t>
  </si>
  <si>
    <t>NET INCR (DECR) IN CASH &amp; EQUIVALENTS</t>
  </si>
  <si>
    <t>CASH &amp; CASH EQUIVALENTS - ENDING</t>
  </si>
  <si>
    <t>Cash &amp; Cash Equivalents- Beginning</t>
  </si>
  <si>
    <t>EBITA</t>
  </si>
  <si>
    <t>EBIT</t>
  </si>
  <si>
    <t>Capital Expenditure</t>
  </si>
  <si>
    <t>PPE Beginning Balance</t>
  </si>
  <si>
    <t>Depreciation</t>
  </si>
  <si>
    <t>PPE Ending Balance</t>
  </si>
  <si>
    <t xml:space="preserve">   Debt Increase / (decrease) (Current LT Debt &amp; NP)</t>
  </si>
  <si>
    <t>Sale of Equity / (Dividends &amp; Buybacks)</t>
  </si>
  <si>
    <t>Equity Beginning Balance</t>
  </si>
  <si>
    <t>Equity Issuances / (dividends &amp; Buybacks)</t>
  </si>
  <si>
    <t>Equity 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</si>
</sst>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#,###.000"/>
    <numFmt numFmtId="165" formatCode="_(* #,##0_);_(* \(#,##0\);_(* &quot;-&quot;??_);_(@_)"/>
    <numFmt numFmtId="166" formatCode="#,###,###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64" fontId="18" fillId="0" borderId="0" xfId="0" applyNumberFormat="1" applyFont="1" applyAlignment="1">
      <alignment horizontal="right" wrapText="1"/>
    </xf>
    <xf numFmtId="164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horizontal="center" wrapText="1"/>
    </xf>
    <xf numFmtId="164" fontId="19" fillId="0" borderId="0" xfId="0" applyNumberFormat="1" applyFont="1" applyAlignment="1">
      <alignment horizontal="center" wrapText="1"/>
    </xf>
    <xf numFmtId="165" fontId="18" fillId="0" borderId="0" xfId="1" applyNumberFormat="1" applyFont="1" applyAlignment="1">
      <alignment horizontal="right" wrapText="1"/>
    </xf>
    <xf numFmtId="165" fontId="0" fillId="0" borderId="0" xfId="1" applyNumberFormat="1" applyFont="1"/>
    <xf numFmtId="165" fontId="0" fillId="0" borderId="0" xfId="0" applyNumberFormat="1"/>
    <xf numFmtId="164" fontId="18" fillId="33" borderId="0" xfId="0" applyNumberFormat="1" applyFont="1" applyFill="1" applyAlignment="1">
      <alignment horizontal="right" wrapText="1"/>
    </xf>
    <xf numFmtId="0" fontId="0" fillId="33" borderId="0" xfId="0" applyFill="1"/>
    <xf numFmtId="164" fontId="19" fillId="33" borderId="0" xfId="0" applyNumberFormat="1" applyFont="1" applyFill="1" applyAlignment="1">
      <alignment horizontal="center" wrapText="1"/>
    </xf>
    <xf numFmtId="164" fontId="18" fillId="33" borderId="0" xfId="0" applyNumberFormat="1" applyFont="1" applyFill="1" applyAlignment="1">
      <alignment horizontal="center" wrapText="1"/>
    </xf>
    <xf numFmtId="164" fontId="19" fillId="0" borderId="0" xfId="0" applyNumberFormat="1" applyFont="1" applyAlignment="1">
      <alignment wrapText="1"/>
    </xf>
    <xf numFmtId="164" fontId="19" fillId="33" borderId="0" xfId="0" applyNumberFormat="1" applyFont="1" applyFill="1" applyAlignment="1">
      <alignment horizontal="right" wrapText="1"/>
    </xf>
    <xf numFmtId="165" fontId="19" fillId="0" borderId="0" xfId="1" applyNumberFormat="1" applyFont="1" applyAlignment="1">
      <alignment horizontal="right" wrapText="1"/>
    </xf>
    <xf numFmtId="164" fontId="18" fillId="0" borderId="11" xfId="0" applyNumberFormat="1" applyFont="1" applyBorder="1" applyAlignment="1">
      <alignment wrapText="1"/>
    </xf>
    <xf numFmtId="164" fontId="18" fillId="0" borderId="10" xfId="0" applyNumberFormat="1" applyFont="1" applyBorder="1" applyAlignment="1">
      <alignment wrapText="1"/>
    </xf>
    <xf numFmtId="164" fontId="18" fillId="0" borderId="0" xfId="0" applyNumberFormat="1" applyFont="1" applyBorder="1" applyAlignment="1">
      <alignment wrapText="1"/>
    </xf>
    <xf numFmtId="166" fontId="18" fillId="0" borderId="0" xfId="0" applyNumberFormat="1" applyFont="1" applyAlignment="1">
      <alignment horizontal="right" wrapText="1"/>
    </xf>
    <xf numFmtId="165" fontId="18" fillId="0" borderId="11" xfId="0" applyNumberFormat="1" applyFont="1" applyBorder="1"/>
    <xf numFmtId="166" fontId="18" fillId="0" borderId="11" xfId="0" applyNumberFormat="1" applyFont="1" applyBorder="1" applyAlignment="1">
      <alignment horizontal="right" wrapText="1"/>
    </xf>
    <xf numFmtId="164" fontId="20" fillId="0" borderId="0" xfId="0" applyNumberFormat="1" applyFont="1" applyBorder="1" applyAlignment="1">
      <alignment wrapText="1"/>
    </xf>
    <xf numFmtId="0" fontId="0" fillId="0" borderId="0" xfId="0" applyBorder="1"/>
    <xf numFmtId="165" fontId="18" fillId="0" borderId="0" xfId="1" applyNumberFormat="1" applyFont="1" applyBorder="1" applyAlignment="1">
      <alignment horizontal="right" wrapText="1"/>
    </xf>
    <xf numFmtId="166" fontId="18" fillId="0" borderId="0" xfId="0" applyNumberFormat="1" applyFont="1" applyBorder="1" applyAlignment="1">
      <alignment horizontal="right" wrapText="1"/>
    </xf>
    <xf numFmtId="165" fontId="18" fillId="0" borderId="0" xfId="0" applyNumberFormat="1" applyFont="1" applyBorder="1"/>
    <xf numFmtId="165" fontId="18" fillId="0" borderId="10" xfId="0" applyNumberFormat="1" applyFont="1" applyBorder="1"/>
    <xf numFmtId="164" fontId="18" fillId="0" borderId="0" xfId="0" applyNumberFormat="1" applyFont="1" applyBorder="1" applyAlignment="1">
      <alignment horizontal="right" wrapText="1"/>
    </xf>
    <xf numFmtId="166" fontId="18" fillId="0" borderId="10" xfId="0" applyNumberFormat="1" applyFont="1" applyBorder="1" applyAlignment="1">
      <alignment horizontal="right" wrapText="1"/>
    </xf>
    <xf numFmtId="0" fontId="18" fillId="0" borderId="12" xfId="0" applyFont="1" applyBorder="1"/>
    <xf numFmtId="164" fontId="18" fillId="0" borderId="12" xfId="0" applyNumberFormat="1" applyFont="1" applyBorder="1" applyAlignment="1">
      <alignment horizontal="left" wrapText="1"/>
    </xf>
    <xf numFmtId="164" fontId="18" fillId="0" borderId="12" xfId="0" applyNumberFormat="1" applyFont="1" applyBorder="1" applyAlignment="1">
      <alignment wrapText="1"/>
    </xf>
    <xf numFmtId="164" fontId="20" fillId="0" borderId="10" xfId="0" applyNumberFormat="1" applyFont="1" applyBorder="1" applyAlignment="1">
      <alignment wrapText="1"/>
    </xf>
    <xf numFmtId="164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4" fontId="18" fillId="33" borderId="0" xfId="0" applyNumberFormat="1" applyFont="1" applyFill="1" applyBorder="1" applyAlignment="1">
      <alignment horizontal="right" wrapText="1"/>
    </xf>
    <xf numFmtId="0" fontId="0" fillId="33" borderId="0" xfId="0" applyFill="1" applyBorder="1"/>
    <xf numFmtId="164" fontId="18" fillId="0" borderId="13" xfId="0" applyNumberFormat="1" applyFont="1" applyBorder="1" applyAlignment="1">
      <alignment wrapText="1"/>
    </xf>
    <xf numFmtId="164" fontId="18" fillId="0" borderId="14" xfId="0" applyNumberFormat="1" applyFont="1" applyBorder="1" applyAlignment="1">
      <alignment wrapText="1"/>
    </xf>
    <xf numFmtId="165" fontId="18" fillId="0" borderId="14" xfId="0" applyNumberFormat="1" applyFont="1" applyBorder="1"/>
    <xf numFmtId="165" fontId="18" fillId="0" borderId="0" xfId="1" applyNumberFormat="1" applyFont="1"/>
    <xf numFmtId="164" fontId="21" fillId="33" borderId="0" xfId="0" applyNumberFormat="1" applyFont="1" applyFill="1" applyAlignment="1">
      <alignment horizontal="right" wrapText="1"/>
    </xf>
    <xf numFmtId="0" fontId="14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2"/>
  <sheetViews>
    <sheetView tabSelected="1" topLeftCell="A103" workbookViewId="0">
      <selection activeCell="J139" sqref="J139"/>
    </sheetView>
  </sheetViews>
  <sheetFormatPr baseColWidth="10" defaultColWidth="8.83203125" defaultRowHeight="16" x14ac:dyDescent="0.2"/>
  <cols>
    <col min="1" max="1" width="41.6640625" customWidth="1"/>
    <col min="2" max="2" width="3.33203125" customWidth="1"/>
    <col min="3" max="3" width="13.33203125" customWidth="1"/>
    <col min="4" max="12" width="10.83203125" bestFit="1" customWidth="1"/>
    <col min="13" max="13" width="4.83203125" bestFit="1" customWidth="1"/>
  </cols>
  <sheetData>
    <row r="1" spans="1:13" x14ac:dyDescent="0.2">
      <c r="A1" s="1" t="s">
        <v>0</v>
      </c>
      <c r="B1" s="2"/>
      <c r="C1" s="34" t="s">
        <v>1</v>
      </c>
      <c r="D1" s="34"/>
      <c r="E1" s="34"/>
      <c r="F1" s="34"/>
      <c r="G1" s="34"/>
      <c r="H1" s="34"/>
    </row>
    <row r="2" spans="1:13" x14ac:dyDescent="0.2">
      <c r="A2" s="1" t="s">
        <v>2</v>
      </c>
      <c r="B2" s="2"/>
      <c r="C2" s="2" t="s">
        <v>3</v>
      </c>
    </row>
    <row r="3" spans="1:13" x14ac:dyDescent="0.2">
      <c r="A3" s="1" t="s">
        <v>4</v>
      </c>
      <c r="B3" s="2"/>
      <c r="C3" s="2" t="s">
        <v>5</v>
      </c>
    </row>
    <row r="4" spans="1:13" x14ac:dyDescent="0.2">
      <c r="A4" s="1" t="s">
        <v>6</v>
      </c>
      <c r="B4" s="2"/>
      <c r="C4" s="2" t="s">
        <v>7</v>
      </c>
      <c r="D4" s="34" t="s">
        <v>8</v>
      </c>
      <c r="E4" s="34"/>
      <c r="F4" s="34"/>
      <c r="G4" s="34"/>
      <c r="H4" s="34"/>
      <c r="I4" s="34"/>
    </row>
    <row r="5" spans="1:13" x14ac:dyDescent="0.2">
      <c r="A5" s="1" t="s">
        <v>9</v>
      </c>
      <c r="B5" s="2"/>
      <c r="C5" s="2" t="s">
        <v>10</v>
      </c>
      <c r="D5" s="34"/>
      <c r="E5" s="34"/>
      <c r="F5" s="34"/>
      <c r="G5" s="34"/>
      <c r="H5" s="34"/>
      <c r="I5" s="34"/>
    </row>
    <row r="8" spans="1:13" x14ac:dyDescent="0.2">
      <c r="A8" s="4" t="s">
        <v>11</v>
      </c>
    </row>
    <row r="9" spans="1:13" x14ac:dyDescent="0.2">
      <c r="A9" s="1" t="s">
        <v>12</v>
      </c>
      <c r="B9" s="2"/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  <c r="J9" s="4" t="s">
        <v>20</v>
      </c>
      <c r="K9" s="4" t="s">
        <v>21</v>
      </c>
      <c r="L9" s="4" t="s">
        <v>22</v>
      </c>
      <c r="M9" s="4"/>
    </row>
    <row r="10" spans="1:13" x14ac:dyDescent="0.2">
      <c r="A10" s="1" t="s">
        <v>24</v>
      </c>
      <c r="B10" s="2"/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30</v>
      </c>
      <c r="I10" s="3" t="s">
        <v>31</v>
      </c>
      <c r="J10" s="3" t="s">
        <v>32</v>
      </c>
      <c r="K10" s="3" t="s">
        <v>33</v>
      </c>
      <c r="L10" s="3" t="s">
        <v>34</v>
      </c>
      <c r="M10" s="3"/>
    </row>
    <row r="11" spans="1:13" x14ac:dyDescent="0.2">
      <c r="A11" s="2" t="s">
        <v>36</v>
      </c>
      <c r="D11" s="7">
        <f>D12-C12</f>
        <v>463</v>
      </c>
      <c r="E11" s="7">
        <f t="shared" ref="E11:L11" si="0">E12-D12</f>
        <v>202</v>
      </c>
      <c r="F11" s="7">
        <f t="shared" si="0"/>
        <v>544</v>
      </c>
      <c r="G11" s="7">
        <f t="shared" si="0"/>
        <v>-510</v>
      </c>
      <c r="H11" s="7">
        <f t="shared" si="0"/>
        <v>848</v>
      </c>
      <c r="I11" s="7">
        <f t="shared" si="0"/>
        <v>341</v>
      </c>
      <c r="J11" s="7">
        <f t="shared" si="0"/>
        <v>-567</v>
      </c>
      <c r="K11" s="7">
        <f t="shared" si="0"/>
        <v>108</v>
      </c>
      <c r="L11" s="7">
        <f t="shared" si="0"/>
        <v>1293</v>
      </c>
    </row>
    <row r="12" spans="1:13" x14ac:dyDescent="0.2">
      <c r="A12" s="2" t="s">
        <v>37</v>
      </c>
      <c r="B12" s="2"/>
      <c r="C12" s="5">
        <v>2722</v>
      </c>
      <c r="D12" s="5">
        <v>3185</v>
      </c>
      <c r="E12" s="5">
        <v>3387</v>
      </c>
      <c r="F12" s="5">
        <v>3931</v>
      </c>
      <c r="G12" s="5">
        <v>3421</v>
      </c>
      <c r="H12" s="5">
        <v>4269</v>
      </c>
      <c r="I12" s="5">
        <v>4610</v>
      </c>
      <c r="J12" s="5">
        <v>4043</v>
      </c>
      <c r="K12" s="5">
        <v>4151</v>
      </c>
      <c r="L12" s="5">
        <v>5444</v>
      </c>
      <c r="M12" s="1"/>
    </row>
    <row r="13" spans="1:13" x14ac:dyDescent="0.2">
      <c r="A13" s="2" t="s">
        <v>38</v>
      </c>
      <c r="B13" s="2"/>
      <c r="C13" s="5">
        <v>5784</v>
      </c>
      <c r="D13" s="5">
        <v>6182</v>
      </c>
      <c r="E13" s="5">
        <v>6540</v>
      </c>
      <c r="F13" s="5">
        <v>6967</v>
      </c>
      <c r="G13" s="5">
        <v>7822</v>
      </c>
      <c r="H13" s="5">
        <v>8019</v>
      </c>
      <c r="I13" s="5">
        <v>9065</v>
      </c>
      <c r="J13" s="5">
        <v>8633</v>
      </c>
      <c r="K13" s="5">
        <v>9334</v>
      </c>
      <c r="L13" s="5">
        <v>15481</v>
      </c>
      <c r="M13" s="1"/>
    </row>
    <row r="14" spans="1:13" x14ac:dyDescent="0.2">
      <c r="A14" s="2" t="s">
        <v>39</v>
      </c>
      <c r="B14" s="2"/>
      <c r="C14" s="5">
        <v>2120</v>
      </c>
      <c r="D14" s="5">
        <v>2269</v>
      </c>
      <c r="E14" s="5">
        <v>2213</v>
      </c>
      <c r="F14" s="5">
        <v>2121</v>
      </c>
      <c r="G14" s="5">
        <v>2635</v>
      </c>
      <c r="H14" s="5">
        <v>2741</v>
      </c>
      <c r="I14" s="5">
        <v>2598</v>
      </c>
      <c r="J14" s="5">
        <v>2651</v>
      </c>
      <c r="K14" s="5">
        <v>2706</v>
      </c>
      <c r="L14" s="5">
        <v>6246</v>
      </c>
      <c r="M14" s="1"/>
    </row>
    <row r="15" spans="1:13" x14ac:dyDescent="0.2">
      <c r="A15" s="2" t="s">
        <v>40</v>
      </c>
      <c r="B15" s="2"/>
      <c r="C15" s="5">
        <v>446</v>
      </c>
      <c r="D15" s="5">
        <v>449</v>
      </c>
      <c r="E15" s="5">
        <v>469</v>
      </c>
      <c r="F15" s="5">
        <v>443</v>
      </c>
      <c r="G15" s="5">
        <v>425</v>
      </c>
      <c r="H15" s="5">
        <v>469</v>
      </c>
      <c r="I15" s="5">
        <v>449</v>
      </c>
      <c r="J15" s="5">
        <v>445</v>
      </c>
      <c r="K15" s="5">
        <v>476</v>
      </c>
      <c r="L15" s="5">
        <v>0</v>
      </c>
      <c r="M15" s="1"/>
    </row>
    <row r="16" spans="1:13" x14ac:dyDescent="0.2">
      <c r="A16" s="2" t="s">
        <v>41</v>
      </c>
      <c r="B16" s="2"/>
      <c r="C16" s="5">
        <v>1153</v>
      </c>
      <c r="D16" s="5">
        <v>1672</v>
      </c>
      <c r="E16" s="5">
        <v>1100</v>
      </c>
      <c r="F16" s="5">
        <v>647</v>
      </c>
      <c r="G16" s="5">
        <v>873</v>
      </c>
      <c r="H16" s="5">
        <v>1260</v>
      </c>
      <c r="I16" s="5">
        <v>244</v>
      </c>
      <c r="J16" s="5">
        <v>117</v>
      </c>
      <c r="K16" s="5">
        <v>158</v>
      </c>
      <c r="L16" s="5">
        <v>953</v>
      </c>
      <c r="M16" s="1"/>
    </row>
    <row r="17" spans="1:13" ht="12.75" x14ac:dyDescent="0.2"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3" x14ac:dyDescent="0.2">
      <c r="A18" s="2" t="s">
        <v>42</v>
      </c>
      <c r="B18" s="2"/>
      <c r="C18" s="5">
        <f>SUM(C12:C16)</f>
        <v>12225</v>
      </c>
      <c r="D18" s="5">
        <f t="shared" ref="D18:L18" si="1">SUM(D12:D16)</f>
        <v>13757</v>
      </c>
      <c r="E18" s="5">
        <f t="shared" si="1"/>
        <v>13709</v>
      </c>
      <c r="F18" s="5">
        <f t="shared" si="1"/>
        <v>14109</v>
      </c>
      <c r="G18" s="5">
        <f t="shared" si="1"/>
        <v>15176</v>
      </c>
      <c r="H18" s="5">
        <f t="shared" si="1"/>
        <v>16758</v>
      </c>
      <c r="I18" s="5">
        <f t="shared" si="1"/>
        <v>16966</v>
      </c>
      <c r="J18" s="5">
        <f t="shared" si="1"/>
        <v>15889</v>
      </c>
      <c r="K18" s="5">
        <f t="shared" si="1"/>
        <v>16825</v>
      </c>
      <c r="L18" s="5">
        <f t="shared" si="1"/>
        <v>28124</v>
      </c>
      <c r="M18" s="1"/>
    </row>
    <row r="19" spans="1:13" ht="12.75" x14ac:dyDescent="0.2"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3" x14ac:dyDescent="0.2">
      <c r="A20" s="2" t="s">
        <v>43</v>
      </c>
      <c r="B20" s="2"/>
      <c r="C20" s="5">
        <v>36179</v>
      </c>
      <c r="D20" s="5">
        <v>39267</v>
      </c>
      <c r="E20" s="5">
        <v>42199</v>
      </c>
      <c r="F20" s="5">
        <v>44839</v>
      </c>
      <c r="G20" s="5">
        <v>47054</v>
      </c>
      <c r="H20" s="5">
        <v>50023</v>
      </c>
      <c r="I20" s="5">
        <v>54198</v>
      </c>
      <c r="J20" s="5">
        <v>57443</v>
      </c>
      <c r="K20" s="5">
        <v>60304</v>
      </c>
      <c r="L20" s="5">
        <v>64018</v>
      </c>
      <c r="M20" s="1"/>
    </row>
    <row r="21" spans="1:13" x14ac:dyDescent="0.2">
      <c r="A21" s="2" t="s">
        <v>44</v>
      </c>
      <c r="B21" s="2"/>
      <c r="C21" s="5">
        <v>18373</v>
      </c>
      <c r="D21" s="5">
        <v>19572</v>
      </c>
      <c r="E21" s="5">
        <v>20687</v>
      </c>
      <c r="F21" s="5">
        <v>22459</v>
      </c>
      <c r="G21" s="5">
        <v>23722</v>
      </c>
      <c r="H21" s="5">
        <v>24844</v>
      </c>
      <c r="I21" s="5">
        <v>26849</v>
      </c>
      <c r="J21" s="5">
        <v>29037</v>
      </c>
      <c r="K21" s="5">
        <v>30764</v>
      </c>
      <c r="L21" s="5">
        <v>32415</v>
      </c>
      <c r="M21" s="1"/>
    </row>
    <row r="22" spans="1:13" ht="12.75" x14ac:dyDescent="0.2"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3" x14ac:dyDescent="0.2">
      <c r="A23" s="2" t="s">
        <v>45</v>
      </c>
      <c r="B23" s="2"/>
      <c r="C23" s="5">
        <f>C20-C21</f>
        <v>17806</v>
      </c>
      <c r="D23" s="5">
        <f t="shared" ref="D23:L23" si="2">D20-D21</f>
        <v>19695</v>
      </c>
      <c r="E23" s="5">
        <f t="shared" si="2"/>
        <v>21512</v>
      </c>
      <c r="F23" s="5">
        <f t="shared" si="2"/>
        <v>22380</v>
      </c>
      <c r="G23" s="5">
        <f t="shared" si="2"/>
        <v>23332</v>
      </c>
      <c r="H23" s="5">
        <f t="shared" si="2"/>
        <v>25179</v>
      </c>
      <c r="I23" s="5">
        <f t="shared" si="2"/>
        <v>27349</v>
      </c>
      <c r="J23" s="5">
        <f t="shared" si="2"/>
        <v>28406</v>
      </c>
      <c r="K23" s="5">
        <f t="shared" si="2"/>
        <v>29540</v>
      </c>
      <c r="L23" s="5">
        <f t="shared" si="2"/>
        <v>31603</v>
      </c>
      <c r="M23" s="1"/>
    </row>
    <row r="24" spans="1:13" ht="12.75" x14ac:dyDescent="0.2"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3" x14ac:dyDescent="0.2">
      <c r="A25" s="2" t="s">
        <v>46</v>
      </c>
      <c r="B25" s="2"/>
      <c r="C25" s="5">
        <v>2123</v>
      </c>
      <c r="D25" s="5">
        <v>2052</v>
      </c>
      <c r="E25" s="5">
        <v>2438</v>
      </c>
      <c r="F25" s="5">
        <v>2407</v>
      </c>
      <c r="G25" s="5">
        <v>2476</v>
      </c>
      <c r="H25" s="5">
        <v>2483</v>
      </c>
      <c r="I25" s="5">
        <v>4082</v>
      </c>
      <c r="J25" s="5">
        <v>3087</v>
      </c>
      <c r="K25" s="5">
        <v>2768</v>
      </c>
      <c r="L25" s="5">
        <v>2922</v>
      </c>
      <c r="M25" s="1"/>
    </row>
    <row r="26" spans="1:13" x14ac:dyDescent="0.2">
      <c r="A26" s="2" t="s">
        <v>47</v>
      </c>
      <c r="B26" s="2"/>
      <c r="C26" s="5">
        <v>1665</v>
      </c>
      <c r="D26" s="5">
        <v>2066</v>
      </c>
      <c r="E26" s="5">
        <v>1930</v>
      </c>
      <c r="F26" s="5">
        <v>1989</v>
      </c>
      <c r="G26" s="5">
        <v>1705</v>
      </c>
      <c r="H26" s="5">
        <v>1749</v>
      </c>
      <c r="I26" s="5">
        <v>1849</v>
      </c>
      <c r="J26" s="5">
        <v>1803</v>
      </c>
      <c r="K26" s="5">
        <v>2059</v>
      </c>
      <c r="L26" s="5">
        <v>2302</v>
      </c>
      <c r="M26" s="1"/>
    </row>
    <row r="27" spans="1:13" x14ac:dyDescent="0.2">
      <c r="A27" s="2" t="s">
        <v>48</v>
      </c>
      <c r="B27" s="2"/>
      <c r="C27" s="5">
        <v>29181</v>
      </c>
      <c r="D27" s="5">
        <v>29266</v>
      </c>
      <c r="E27" s="5">
        <v>30125</v>
      </c>
      <c r="F27" s="5">
        <v>34694</v>
      </c>
      <c r="G27" s="5">
        <v>35315</v>
      </c>
      <c r="H27" s="5">
        <v>34998</v>
      </c>
      <c r="I27" s="5">
        <v>34759</v>
      </c>
      <c r="J27" s="5">
        <v>38421</v>
      </c>
      <c r="K27" s="5">
        <v>38081</v>
      </c>
      <c r="L27" s="5">
        <v>103508</v>
      </c>
      <c r="M27" s="1"/>
    </row>
    <row r="28" spans="1:13" x14ac:dyDescent="0.2">
      <c r="A28" s="2" t="s">
        <v>49</v>
      </c>
      <c r="B28" s="2"/>
      <c r="C28" s="5">
        <v>127</v>
      </c>
      <c r="D28" s="5">
        <v>177</v>
      </c>
      <c r="E28" s="5">
        <v>194</v>
      </c>
      <c r="F28" s="5">
        <v>190</v>
      </c>
      <c r="G28" s="5">
        <v>212</v>
      </c>
      <c r="H28" s="5">
        <v>211</v>
      </c>
      <c r="I28" s="5">
        <v>229</v>
      </c>
      <c r="J28" s="5">
        <v>233</v>
      </c>
      <c r="K28" s="5">
        <v>919</v>
      </c>
      <c r="L28" s="5">
        <v>0</v>
      </c>
      <c r="M28" s="1"/>
    </row>
    <row r="29" spans="1:13" x14ac:dyDescent="0.2">
      <c r="A29" s="2" t="s">
        <v>50</v>
      </c>
      <c r="B29" s="2"/>
      <c r="C29" s="5">
        <v>6079</v>
      </c>
      <c r="D29" s="5">
        <v>5111</v>
      </c>
      <c r="E29" s="5">
        <v>4990</v>
      </c>
      <c r="F29" s="5">
        <v>5472</v>
      </c>
      <c r="G29" s="5">
        <v>5970</v>
      </c>
      <c r="H29" s="5">
        <v>6804</v>
      </c>
      <c r="I29" s="5">
        <v>6799</v>
      </c>
      <c r="J29" s="5">
        <v>7950</v>
      </c>
      <c r="K29" s="5">
        <v>8406</v>
      </c>
      <c r="L29" s="5">
        <v>25525</v>
      </c>
      <c r="M29" s="1"/>
    </row>
    <row r="30" spans="1:13" ht="12.75" x14ac:dyDescent="0.2"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3" x14ac:dyDescent="0.2">
      <c r="A31" s="2" t="s">
        <v>51</v>
      </c>
      <c r="B31" s="2"/>
      <c r="C31" s="5">
        <f>SUM(C18,C23,C25,C26,C27,C28,C29)</f>
        <v>69206</v>
      </c>
      <c r="D31" s="5">
        <f t="shared" ref="D31:L31" si="3">SUM(D18,D23,D25,D26,D27,D28,D29)</f>
        <v>72124</v>
      </c>
      <c r="E31" s="5">
        <f t="shared" si="3"/>
        <v>74898</v>
      </c>
      <c r="F31" s="5">
        <f t="shared" si="3"/>
        <v>81241</v>
      </c>
      <c r="G31" s="5">
        <f t="shared" si="3"/>
        <v>84186</v>
      </c>
      <c r="H31" s="5">
        <f t="shared" si="3"/>
        <v>88182</v>
      </c>
      <c r="I31" s="5">
        <f t="shared" si="3"/>
        <v>92033</v>
      </c>
      <c r="J31" s="5">
        <f t="shared" si="3"/>
        <v>95789</v>
      </c>
      <c r="K31" s="5">
        <f t="shared" si="3"/>
        <v>98598</v>
      </c>
      <c r="L31" s="5">
        <f t="shared" si="3"/>
        <v>193984</v>
      </c>
      <c r="M31" s="1"/>
    </row>
    <row r="32" spans="1:13" ht="12.75" x14ac:dyDescent="0.2"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3" x14ac:dyDescent="0.2">
      <c r="A33" s="2" t="s">
        <v>52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3" x14ac:dyDescent="0.2">
      <c r="A34" s="2" t="s">
        <v>53</v>
      </c>
      <c r="B34" s="2"/>
      <c r="C34" s="5">
        <v>4413</v>
      </c>
      <c r="D34" s="5">
        <v>4546</v>
      </c>
      <c r="E34" s="5">
        <v>4619</v>
      </c>
      <c r="F34" s="5">
        <v>4899</v>
      </c>
      <c r="G34" s="5">
        <v>5371</v>
      </c>
      <c r="H34" s="5">
        <v>5504</v>
      </c>
      <c r="I34" s="5">
        <v>6860</v>
      </c>
      <c r="J34" s="5">
        <v>6490</v>
      </c>
      <c r="K34" s="5">
        <v>6503</v>
      </c>
      <c r="L34" s="5">
        <v>13778</v>
      </c>
      <c r="M34" s="1"/>
    </row>
    <row r="35" spans="1:13" x14ac:dyDescent="0.2">
      <c r="A35" s="2" t="s">
        <v>54</v>
      </c>
      <c r="B35" s="2"/>
      <c r="C35" s="5">
        <v>0</v>
      </c>
      <c r="D35" s="5">
        <v>0</v>
      </c>
      <c r="E35" s="5">
        <v>0</v>
      </c>
      <c r="F35" s="5">
        <v>0</v>
      </c>
      <c r="G35" s="5">
        <v>50</v>
      </c>
      <c r="H35" s="5">
        <v>2430</v>
      </c>
      <c r="I35" s="5">
        <v>1521</v>
      </c>
      <c r="J35" s="5">
        <v>2772</v>
      </c>
      <c r="K35" s="5">
        <v>1005</v>
      </c>
      <c r="L35" s="5">
        <v>5342</v>
      </c>
      <c r="M35" s="1"/>
    </row>
    <row r="36" spans="1:13" x14ac:dyDescent="0.2">
      <c r="A36" s="2" t="s">
        <v>55</v>
      </c>
      <c r="B36" s="2"/>
      <c r="C36" s="5">
        <v>1696</v>
      </c>
      <c r="D36" s="5">
        <v>1816</v>
      </c>
      <c r="E36" s="5">
        <v>1757</v>
      </c>
      <c r="F36" s="5">
        <v>1886</v>
      </c>
      <c r="G36" s="5">
        <v>2191</v>
      </c>
      <c r="H36" s="5">
        <v>2313</v>
      </c>
      <c r="I36" s="5">
        <v>2250</v>
      </c>
      <c r="J36" s="5">
        <v>2353</v>
      </c>
      <c r="K36" s="5">
        <v>2964</v>
      </c>
      <c r="L36" s="5">
        <v>3979</v>
      </c>
      <c r="M36" s="1"/>
    </row>
    <row r="37" spans="1:13" x14ac:dyDescent="0.2">
      <c r="A37" s="2" t="s">
        <v>56</v>
      </c>
      <c r="B37" s="2"/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1"/>
    </row>
    <row r="38" spans="1:13" x14ac:dyDescent="0.2">
      <c r="A38" s="2" t="s">
        <v>57</v>
      </c>
      <c r="B38" s="2"/>
      <c r="C38" s="5">
        <v>2350</v>
      </c>
      <c r="D38" s="5">
        <v>3055</v>
      </c>
      <c r="E38" s="5">
        <v>3631</v>
      </c>
      <c r="F38" s="5">
        <v>1530</v>
      </c>
      <c r="G38" s="5">
        <v>2147</v>
      </c>
      <c r="H38" s="5">
        <v>2160</v>
      </c>
      <c r="I38" s="5">
        <v>2186</v>
      </c>
      <c r="J38" s="5">
        <v>3412</v>
      </c>
      <c r="K38" s="5">
        <v>2797</v>
      </c>
      <c r="L38" s="5">
        <v>3520</v>
      </c>
      <c r="M38" s="1"/>
    </row>
    <row r="39" spans="1:13" x14ac:dyDescent="0.2">
      <c r="A39" s="2" t="s">
        <v>58</v>
      </c>
      <c r="B39" s="2"/>
      <c r="C39" s="5">
        <v>2541</v>
      </c>
      <c r="D39" s="5">
        <v>2671</v>
      </c>
      <c r="E39" s="5">
        <v>2806</v>
      </c>
      <c r="F39" s="5">
        <v>3389</v>
      </c>
      <c r="G39" s="5">
        <v>3533</v>
      </c>
      <c r="H39" s="5">
        <v>3927</v>
      </c>
      <c r="I39" s="5">
        <v>4025</v>
      </c>
      <c r="J39" s="5">
        <v>4568</v>
      </c>
      <c r="K39" s="5">
        <v>4591</v>
      </c>
      <c r="L39" s="5">
        <v>4722</v>
      </c>
      <c r="M39" s="1"/>
    </row>
    <row r="40" spans="1:13" ht="12.75" x14ac:dyDescent="0.2"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">
      <c r="A41" s="2" t="s">
        <v>59</v>
      </c>
      <c r="B41" s="2"/>
      <c r="C41" s="5">
        <v>11000</v>
      </c>
      <c r="D41" s="5">
        <v>12088</v>
      </c>
      <c r="E41" s="5">
        <v>12813</v>
      </c>
      <c r="F41" s="5">
        <v>11704</v>
      </c>
      <c r="G41" s="5">
        <v>13292</v>
      </c>
      <c r="H41" s="5">
        <v>16334</v>
      </c>
      <c r="I41" s="5">
        <v>16842</v>
      </c>
      <c r="J41" s="5">
        <v>19595</v>
      </c>
      <c r="K41" s="5">
        <v>17860</v>
      </c>
      <c r="L41" s="5">
        <v>31341</v>
      </c>
      <c r="M41" s="1"/>
    </row>
    <row r="42" spans="1:13" ht="12.75" x14ac:dyDescent="0.2"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3" x14ac:dyDescent="0.2">
      <c r="A43" s="2" t="s">
        <v>60</v>
      </c>
      <c r="B43" s="2"/>
      <c r="C43" s="5">
        <v>10354</v>
      </c>
      <c r="D43" s="5">
        <v>11210</v>
      </c>
      <c r="E43" s="5">
        <v>10981</v>
      </c>
      <c r="F43" s="5">
        <v>13050</v>
      </c>
      <c r="G43" s="5">
        <v>12905</v>
      </c>
      <c r="H43" s="5">
        <v>12968</v>
      </c>
      <c r="I43" s="5">
        <v>16657</v>
      </c>
      <c r="J43" s="5">
        <v>19248</v>
      </c>
      <c r="K43" s="5">
        <v>17226</v>
      </c>
      <c r="L43" s="5">
        <v>38275</v>
      </c>
      <c r="M43" s="1"/>
    </row>
    <row r="44" spans="1:13" x14ac:dyDescent="0.2">
      <c r="A44" s="2" t="s">
        <v>61</v>
      </c>
      <c r="B44" s="2"/>
      <c r="C44" s="5">
        <v>2630</v>
      </c>
      <c r="D44" s="5">
        <v>2866</v>
      </c>
      <c r="E44" s="5">
        <v>2251</v>
      </c>
      <c r="F44" s="5">
        <v>4050</v>
      </c>
      <c r="G44" s="5">
        <v>4098</v>
      </c>
      <c r="H44" s="5">
        <v>4051</v>
      </c>
      <c r="I44" s="5">
        <v>3679</v>
      </c>
      <c r="J44" s="5">
        <v>4480</v>
      </c>
      <c r="K44" s="5">
        <v>3109</v>
      </c>
      <c r="L44" s="5">
        <v>7902</v>
      </c>
      <c r="M44" s="1"/>
    </row>
    <row r="45" spans="1:13" x14ac:dyDescent="0.2">
      <c r="A45" s="2" t="s">
        <v>62</v>
      </c>
      <c r="B45" s="2"/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1"/>
    </row>
    <row r="46" spans="1:13" x14ac:dyDescent="0.2">
      <c r="A46" s="2" t="s">
        <v>63</v>
      </c>
      <c r="B46" s="2"/>
      <c r="C46" s="5">
        <v>5880</v>
      </c>
      <c r="D46" s="5">
        <v>6507</v>
      </c>
      <c r="E46" s="5">
        <v>6895</v>
      </c>
      <c r="F46" s="5">
        <v>4287</v>
      </c>
      <c r="G46" s="5">
        <v>5713</v>
      </c>
      <c r="H46" s="5">
        <v>6174</v>
      </c>
      <c r="I46" s="5">
        <v>7532</v>
      </c>
      <c r="J46" s="5">
        <v>6314</v>
      </c>
      <c r="K46" s="5">
        <v>6448</v>
      </c>
      <c r="L46" s="5">
        <v>13614</v>
      </c>
      <c r="M46" s="1"/>
    </row>
    <row r="47" spans="1:13" x14ac:dyDescent="0.2">
      <c r="A47" s="2" t="s">
        <v>64</v>
      </c>
      <c r="B47" s="2"/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1148</v>
      </c>
      <c r="K47" s="5">
        <v>1123</v>
      </c>
      <c r="L47" s="5">
        <v>8963</v>
      </c>
      <c r="M47" s="1"/>
    </row>
    <row r="48" spans="1:13" ht="12.75" x14ac:dyDescent="0.2"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3" x14ac:dyDescent="0.2">
      <c r="A49" s="2" t="s">
        <v>65</v>
      </c>
      <c r="B49" s="2"/>
      <c r="C49" s="5">
        <f>SUM(C41,C43:C47)</f>
        <v>29864</v>
      </c>
      <c r="D49" s="5">
        <f t="shared" ref="D49:L49" si="4">SUM(D41,D43:D47)</f>
        <v>32671</v>
      </c>
      <c r="E49" s="5">
        <f t="shared" si="4"/>
        <v>32940</v>
      </c>
      <c r="F49" s="5">
        <f t="shared" si="4"/>
        <v>33091</v>
      </c>
      <c r="G49" s="5">
        <f t="shared" si="4"/>
        <v>36008</v>
      </c>
      <c r="H49" s="5">
        <f t="shared" si="4"/>
        <v>39527</v>
      </c>
      <c r="I49" s="5">
        <f t="shared" si="4"/>
        <v>44710</v>
      </c>
      <c r="J49" s="5">
        <f t="shared" si="4"/>
        <v>50785</v>
      </c>
      <c r="K49" s="5">
        <f t="shared" si="4"/>
        <v>45766</v>
      </c>
      <c r="L49" s="5">
        <f t="shared" si="4"/>
        <v>100095</v>
      </c>
      <c r="M49" s="1"/>
    </row>
    <row r="50" spans="1:13" ht="12.75" x14ac:dyDescent="0.2"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3" x14ac:dyDescent="0.2">
      <c r="A51" s="2" t="s">
        <v>66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3" x14ac:dyDescent="0.2">
      <c r="A52" s="2" t="s">
        <v>67</v>
      </c>
      <c r="B52" s="2"/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1"/>
    </row>
    <row r="53" spans="1:13" x14ac:dyDescent="0.2">
      <c r="A53" s="2" t="s">
        <v>68</v>
      </c>
      <c r="B53" s="2"/>
      <c r="C53" s="5">
        <v>27</v>
      </c>
      <c r="D53" s="5">
        <v>27</v>
      </c>
      <c r="E53" s="5">
        <v>28</v>
      </c>
      <c r="F53" s="5">
        <v>28</v>
      </c>
      <c r="G53" s="5">
        <v>28</v>
      </c>
      <c r="H53" s="5">
        <v>29</v>
      </c>
      <c r="I53" s="5">
        <v>29</v>
      </c>
      <c r="J53" s="5">
        <v>29</v>
      </c>
      <c r="K53" s="5">
        <v>29</v>
      </c>
      <c r="L53" s="5">
        <v>18</v>
      </c>
      <c r="M53" s="1"/>
    </row>
    <row r="54" spans="1:13" x14ac:dyDescent="0.2">
      <c r="A54" s="2" t="s">
        <v>69</v>
      </c>
      <c r="B54" s="2"/>
      <c r="C54" s="5">
        <v>28709</v>
      </c>
      <c r="D54" s="5">
        <v>30269</v>
      </c>
      <c r="E54" s="5">
        <v>31703</v>
      </c>
      <c r="F54" s="5">
        <v>33412</v>
      </c>
      <c r="G54" s="5">
        <v>34273</v>
      </c>
      <c r="H54" s="5">
        <v>35093</v>
      </c>
      <c r="I54" s="5">
        <v>35830</v>
      </c>
      <c r="J54" s="5">
        <v>36219</v>
      </c>
      <c r="K54" s="5">
        <v>36750</v>
      </c>
      <c r="L54" s="5">
        <v>53889</v>
      </c>
      <c r="M54" s="1"/>
    </row>
    <row r="55" spans="1:13" x14ac:dyDescent="0.2">
      <c r="A55" s="2" t="s">
        <v>70</v>
      </c>
      <c r="B55" s="2"/>
      <c r="C55" s="5">
        <v>32446</v>
      </c>
      <c r="D55" s="5">
        <v>35745</v>
      </c>
      <c r="E55" s="5">
        <v>39699</v>
      </c>
      <c r="F55" s="5">
        <v>46571</v>
      </c>
      <c r="G55" s="5">
        <v>51766</v>
      </c>
      <c r="H55" s="5">
        <v>56607</v>
      </c>
      <c r="I55" s="5">
        <v>62109</v>
      </c>
      <c r="J55" s="5">
        <v>69078</v>
      </c>
      <c r="K55" s="5">
        <v>79582</v>
      </c>
      <c r="L55" s="5">
        <v>35877</v>
      </c>
      <c r="M55" s="1"/>
    </row>
    <row r="56" spans="1:13" x14ac:dyDescent="0.2">
      <c r="A56" s="2" t="s">
        <v>71</v>
      </c>
      <c r="B56" s="2"/>
      <c r="C56" s="5">
        <v>23663</v>
      </c>
      <c r="D56" s="5">
        <v>28656</v>
      </c>
      <c r="E56" s="5">
        <v>31671</v>
      </c>
      <c r="F56" s="5">
        <v>34582</v>
      </c>
      <c r="G56" s="5">
        <v>41109</v>
      </c>
      <c r="H56" s="5">
        <v>47204</v>
      </c>
      <c r="I56" s="5">
        <v>54703</v>
      </c>
      <c r="J56" s="5">
        <v>64011</v>
      </c>
      <c r="K56" s="5">
        <v>67588</v>
      </c>
      <c r="L56" s="5">
        <v>907</v>
      </c>
      <c r="M56" s="1"/>
    </row>
    <row r="57" spans="1:13" x14ac:dyDescent="0.2">
      <c r="A57" s="2" t="s">
        <v>72</v>
      </c>
      <c r="B57" s="2"/>
      <c r="C57" s="5">
        <v>37519</v>
      </c>
      <c r="D57" s="5">
        <v>37385</v>
      </c>
      <c r="E57" s="5">
        <v>39759</v>
      </c>
      <c r="F57" s="5">
        <v>45429</v>
      </c>
      <c r="G57" s="5">
        <v>44958</v>
      </c>
      <c r="H57" s="5">
        <v>44525</v>
      </c>
      <c r="I57" s="5">
        <v>43265</v>
      </c>
      <c r="J57" s="5">
        <v>41315</v>
      </c>
      <c r="K57" s="5">
        <v>48773</v>
      </c>
      <c r="L57" s="5">
        <v>88877</v>
      </c>
      <c r="M57" s="1"/>
    </row>
    <row r="58" spans="1:13" x14ac:dyDescent="0.2">
      <c r="A58" s="2" t="s">
        <v>73</v>
      </c>
      <c r="B58" s="2"/>
      <c r="C58" s="5">
        <v>1823</v>
      </c>
      <c r="D58" s="5">
        <v>2068</v>
      </c>
      <c r="E58" s="5">
        <v>2199</v>
      </c>
      <c r="F58" s="5">
        <v>2721</v>
      </c>
      <c r="G58" s="5">
        <v>3220</v>
      </c>
      <c r="H58" s="5">
        <v>4130</v>
      </c>
      <c r="I58" s="5">
        <v>4058</v>
      </c>
      <c r="J58" s="5">
        <v>3689</v>
      </c>
      <c r="K58" s="5">
        <v>4059</v>
      </c>
      <c r="L58" s="5">
        <v>5012</v>
      </c>
      <c r="M58" s="1"/>
    </row>
    <row r="59" spans="1:13" ht="12.75" x14ac:dyDescent="0.2"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3" x14ac:dyDescent="0.2">
      <c r="A60" s="2" t="s">
        <v>74</v>
      </c>
      <c r="B60" s="2"/>
      <c r="C60" s="5">
        <f>SUM(C57:C58)</f>
        <v>39342</v>
      </c>
      <c r="D60" s="5">
        <f t="shared" ref="D60:L60" si="5">SUM(D57:D58)</f>
        <v>39453</v>
      </c>
      <c r="E60" s="5">
        <f t="shared" si="5"/>
        <v>41958</v>
      </c>
      <c r="F60" s="5">
        <f t="shared" si="5"/>
        <v>48150</v>
      </c>
      <c r="G60" s="5">
        <f t="shared" si="5"/>
        <v>48178</v>
      </c>
      <c r="H60" s="5">
        <f t="shared" si="5"/>
        <v>48655</v>
      </c>
      <c r="I60" s="5">
        <f t="shared" si="5"/>
        <v>47323</v>
      </c>
      <c r="J60" s="5">
        <f t="shared" si="5"/>
        <v>45004</v>
      </c>
      <c r="K60" s="5">
        <f t="shared" si="5"/>
        <v>52832</v>
      </c>
      <c r="L60" s="5">
        <f t="shared" si="5"/>
        <v>93889</v>
      </c>
      <c r="M60" s="1"/>
    </row>
    <row r="61" spans="1:13" ht="12.7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3" x14ac:dyDescent="0.2">
      <c r="A62" s="2" t="s">
        <v>75</v>
      </c>
      <c r="B62" s="2"/>
      <c r="C62" s="5">
        <f>SUM(C49,C60)</f>
        <v>69206</v>
      </c>
      <c r="D62" s="5">
        <f t="shared" ref="D62:L62" si="6">SUM(D49,D60)</f>
        <v>72124</v>
      </c>
      <c r="E62" s="5">
        <f t="shared" si="6"/>
        <v>74898</v>
      </c>
      <c r="F62" s="5">
        <f t="shared" si="6"/>
        <v>81241</v>
      </c>
      <c r="G62" s="5">
        <f t="shared" si="6"/>
        <v>84186</v>
      </c>
      <c r="H62" s="5">
        <f t="shared" si="6"/>
        <v>88182</v>
      </c>
      <c r="I62" s="5">
        <f t="shared" si="6"/>
        <v>92033</v>
      </c>
      <c r="J62" s="5">
        <f t="shared" si="6"/>
        <v>95789</v>
      </c>
      <c r="K62" s="5">
        <f t="shared" si="6"/>
        <v>98598</v>
      </c>
      <c r="L62" s="5">
        <f t="shared" si="6"/>
        <v>193984</v>
      </c>
      <c r="M62" s="1"/>
    </row>
    <row r="63" spans="1:13" ht="12.75" x14ac:dyDescent="0.2">
      <c r="C63" t="b">
        <f>ROUND(B62,0)=ROUND(B31,0)</f>
        <v>1</v>
      </c>
      <c r="D63" t="b">
        <f t="shared" ref="D63:L63" si="7">ROUND(C62,0)=ROUND(C31,0)</f>
        <v>1</v>
      </c>
      <c r="E63" t="b">
        <f t="shared" si="7"/>
        <v>1</v>
      </c>
      <c r="F63" t="b">
        <f t="shared" si="7"/>
        <v>1</v>
      </c>
      <c r="G63" t="b">
        <f t="shared" si="7"/>
        <v>1</v>
      </c>
      <c r="H63" t="b">
        <f t="shared" si="7"/>
        <v>1</v>
      </c>
      <c r="I63" t="b">
        <f t="shared" si="7"/>
        <v>1</v>
      </c>
      <c r="J63" t="b">
        <f t="shared" si="7"/>
        <v>1</v>
      </c>
      <c r="K63" t="b">
        <f t="shared" si="7"/>
        <v>1</v>
      </c>
      <c r="L63" t="b">
        <f t="shared" si="7"/>
        <v>1</v>
      </c>
    </row>
    <row r="65" spans="1:14" x14ac:dyDescent="0.2">
      <c r="A65" s="4" t="s">
        <v>76</v>
      </c>
    </row>
    <row r="66" spans="1:14" x14ac:dyDescent="0.2">
      <c r="A66" s="1" t="s">
        <v>12</v>
      </c>
      <c r="B66" s="2"/>
      <c r="C66" s="4" t="s">
        <v>13</v>
      </c>
      <c r="D66" s="4" t="s">
        <v>14</v>
      </c>
      <c r="E66" s="4" t="s">
        <v>15</v>
      </c>
      <c r="F66" s="4" t="s">
        <v>16</v>
      </c>
      <c r="G66" s="4" t="s">
        <v>17</v>
      </c>
      <c r="H66" s="4" t="s">
        <v>18</v>
      </c>
      <c r="I66" s="4" t="s">
        <v>19</v>
      </c>
      <c r="J66" s="4" t="s">
        <v>20</v>
      </c>
      <c r="K66" s="4" t="s">
        <v>21</v>
      </c>
      <c r="L66" s="4" t="s">
        <v>22</v>
      </c>
      <c r="M66" s="4"/>
    </row>
    <row r="67" spans="1:14" x14ac:dyDescent="0.2">
      <c r="A67" s="1" t="s">
        <v>24</v>
      </c>
      <c r="B67" s="2"/>
      <c r="C67" s="3" t="s">
        <v>25</v>
      </c>
      <c r="D67" s="3" t="s">
        <v>26</v>
      </c>
      <c r="E67" s="3" t="s">
        <v>27</v>
      </c>
      <c r="F67" s="3" t="s">
        <v>28</v>
      </c>
      <c r="G67" s="3" t="s">
        <v>29</v>
      </c>
      <c r="H67" s="3" t="s">
        <v>30</v>
      </c>
      <c r="I67" s="3" t="s">
        <v>31</v>
      </c>
      <c r="J67" s="3" t="s">
        <v>32</v>
      </c>
      <c r="K67" s="3" t="s">
        <v>33</v>
      </c>
      <c r="L67" s="3" t="s">
        <v>34</v>
      </c>
      <c r="M67" s="3"/>
    </row>
    <row r="68" spans="1:14" x14ac:dyDescent="0.2">
      <c r="A68" s="2" t="s">
        <v>77</v>
      </c>
      <c r="B68" s="2"/>
      <c r="C68" s="5">
        <v>38063</v>
      </c>
      <c r="D68" s="5">
        <v>40893</v>
      </c>
      <c r="E68" s="5">
        <v>42278</v>
      </c>
      <c r="F68" s="5">
        <v>45041</v>
      </c>
      <c r="G68" s="5">
        <v>48813</v>
      </c>
      <c r="H68" s="5">
        <v>52465</v>
      </c>
      <c r="I68" s="5">
        <v>55632</v>
      </c>
      <c r="J68" s="5">
        <v>55137</v>
      </c>
      <c r="K68" s="5">
        <v>59434</v>
      </c>
      <c r="L68" s="5">
        <v>69570</v>
      </c>
      <c r="M68" s="1"/>
    </row>
    <row r="69" spans="1:14" x14ac:dyDescent="0.2">
      <c r="A69" s="2" t="s">
        <v>78</v>
      </c>
      <c r="B69" s="2"/>
      <c r="C69" s="5">
        <v>29624</v>
      </c>
      <c r="D69" s="5">
        <v>31271</v>
      </c>
      <c r="E69" s="5">
        <v>31428</v>
      </c>
      <c r="F69" s="5">
        <v>33399</v>
      </c>
      <c r="G69" s="5">
        <v>26420</v>
      </c>
      <c r="H69" s="5">
        <v>28364</v>
      </c>
      <c r="I69" s="5">
        <v>29864</v>
      </c>
      <c r="J69" s="5">
        <v>30306</v>
      </c>
      <c r="K69" s="5">
        <v>32726</v>
      </c>
      <c r="L69" s="5">
        <v>42018</v>
      </c>
      <c r="M69" s="1"/>
    </row>
    <row r="70" spans="1:14" ht="12.75" x14ac:dyDescent="0.2"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4" x14ac:dyDescent="0.2">
      <c r="A71" s="2" t="s">
        <v>79</v>
      </c>
      <c r="B71" s="2"/>
      <c r="C71" s="5">
        <f>(C68-C69)</f>
        <v>8439</v>
      </c>
      <c r="D71" s="5">
        <f t="shared" ref="D71:L71" si="8">(D68-D69)</f>
        <v>9622</v>
      </c>
      <c r="E71" s="5">
        <f t="shared" si="8"/>
        <v>10850</v>
      </c>
      <c r="F71" s="5">
        <f t="shared" si="8"/>
        <v>11642</v>
      </c>
      <c r="G71" s="5">
        <f t="shared" si="8"/>
        <v>22393</v>
      </c>
      <c r="H71" s="5">
        <f t="shared" si="8"/>
        <v>24101</v>
      </c>
      <c r="I71" s="5">
        <f t="shared" si="8"/>
        <v>25768</v>
      </c>
      <c r="J71" s="5">
        <f t="shared" si="8"/>
        <v>24831</v>
      </c>
      <c r="K71" s="5">
        <f t="shared" si="8"/>
        <v>26708</v>
      </c>
      <c r="L71" s="5">
        <f t="shared" si="8"/>
        <v>27552</v>
      </c>
      <c r="M71" s="1"/>
    </row>
    <row r="72" spans="1:14" x14ac:dyDescent="0.2">
      <c r="A72" s="2" t="s">
        <v>80</v>
      </c>
      <c r="B72" s="2"/>
      <c r="C72" s="5"/>
      <c r="D72" s="5"/>
      <c r="E72" s="5"/>
      <c r="F72" s="5"/>
      <c r="G72" s="5">
        <v>8565</v>
      </c>
      <c r="H72" s="5">
        <v>8523</v>
      </c>
      <c r="I72" s="5">
        <v>8754</v>
      </c>
      <c r="J72" s="5">
        <v>8176</v>
      </c>
      <c r="K72" s="5">
        <v>8860</v>
      </c>
      <c r="L72" s="5">
        <v>11383</v>
      </c>
      <c r="M72" s="1"/>
    </row>
    <row r="73" spans="1:14" ht="12.75" x14ac:dyDescent="0.2"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4" x14ac:dyDescent="0.2">
      <c r="A74" s="2" t="s">
        <v>81</v>
      </c>
      <c r="B74" s="2"/>
      <c r="C74" s="5">
        <f>(C71-C72)</f>
        <v>8439</v>
      </c>
      <c r="D74" s="5">
        <f t="shared" ref="D74:L74" si="9">(D71-D72)</f>
        <v>9622</v>
      </c>
      <c r="E74" s="5">
        <f t="shared" si="9"/>
        <v>10850</v>
      </c>
      <c r="F74" s="5">
        <f t="shared" si="9"/>
        <v>11642</v>
      </c>
      <c r="G74" s="5">
        <f t="shared" si="9"/>
        <v>13828</v>
      </c>
      <c r="H74" s="5">
        <f t="shared" si="9"/>
        <v>15578</v>
      </c>
      <c r="I74" s="5">
        <f t="shared" si="9"/>
        <v>17014</v>
      </c>
      <c r="J74" s="5">
        <f t="shared" si="9"/>
        <v>16655</v>
      </c>
      <c r="K74" s="5">
        <f t="shared" si="9"/>
        <v>17848</v>
      </c>
      <c r="L74" s="5">
        <f t="shared" si="9"/>
        <v>16169</v>
      </c>
      <c r="M74" s="1"/>
      <c r="N74" t="s">
        <v>312</v>
      </c>
    </row>
    <row r="75" spans="1:14" x14ac:dyDescent="0.2">
      <c r="A75" s="2" t="s">
        <v>82</v>
      </c>
      <c r="B75" s="2"/>
      <c r="C75" s="5">
        <v>1713</v>
      </c>
      <c r="D75" s="5">
        <v>1841</v>
      </c>
      <c r="E75" s="5">
        <v>1987</v>
      </c>
      <c r="F75" s="5">
        <v>2192</v>
      </c>
      <c r="G75" s="5">
        <v>2288</v>
      </c>
      <c r="H75" s="5">
        <v>2354</v>
      </c>
      <c r="I75" s="5">
        <v>2527</v>
      </c>
      <c r="J75" s="5">
        <v>2782</v>
      </c>
      <c r="K75" s="5">
        <v>3011</v>
      </c>
      <c r="L75" s="5">
        <v>4160</v>
      </c>
      <c r="M75" s="1"/>
    </row>
    <row r="76" spans="1:14" ht="12.75" x14ac:dyDescent="0.2"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4" x14ac:dyDescent="0.2">
      <c r="A77" s="2" t="s">
        <v>83</v>
      </c>
      <c r="B77" s="2"/>
      <c r="C77" s="5">
        <f>C74-C75</f>
        <v>6726</v>
      </c>
      <c r="D77" s="5">
        <f t="shared" ref="D77:L77" si="10">D74-D75</f>
        <v>7781</v>
      </c>
      <c r="E77" s="5">
        <f t="shared" si="10"/>
        <v>8863</v>
      </c>
      <c r="F77" s="5">
        <f t="shared" si="10"/>
        <v>9450</v>
      </c>
      <c r="G77" s="5">
        <f t="shared" si="10"/>
        <v>11540</v>
      </c>
      <c r="H77" s="5">
        <f t="shared" si="10"/>
        <v>13224</v>
      </c>
      <c r="I77" s="5">
        <f t="shared" si="10"/>
        <v>14487</v>
      </c>
      <c r="J77" s="5">
        <f t="shared" si="10"/>
        <v>13873</v>
      </c>
      <c r="K77" s="5">
        <f t="shared" si="10"/>
        <v>14837</v>
      </c>
      <c r="L77" s="5">
        <f t="shared" si="10"/>
        <v>12009</v>
      </c>
      <c r="M77" s="1"/>
      <c r="N77" t="s">
        <v>313</v>
      </c>
    </row>
    <row r="78" spans="1:14" x14ac:dyDescent="0.2">
      <c r="A78" s="2" t="s">
        <v>84</v>
      </c>
      <c r="B78" s="2"/>
      <c r="C78" s="5">
        <v>538</v>
      </c>
      <c r="D78" s="5">
        <v>526</v>
      </c>
      <c r="E78" s="5">
        <v>564</v>
      </c>
      <c r="F78" s="5">
        <v>426</v>
      </c>
      <c r="G78" s="5">
        <v>367</v>
      </c>
      <c r="H78" s="5">
        <v>375</v>
      </c>
      <c r="I78" s="5">
        <v>493</v>
      </c>
      <c r="J78" s="5">
        <v>594</v>
      </c>
      <c r="K78" s="5">
        <v>807</v>
      </c>
      <c r="L78" s="5">
        <v>1368</v>
      </c>
      <c r="M78" s="1"/>
    </row>
    <row r="79" spans="1:14" x14ac:dyDescent="0.2">
      <c r="A79" s="2" t="s">
        <v>85</v>
      </c>
      <c r="B79" s="2"/>
      <c r="C79" s="5">
        <v>644</v>
      </c>
      <c r="D79" s="5">
        <v>768</v>
      </c>
      <c r="E79" s="5">
        <v>822</v>
      </c>
      <c r="F79" s="5">
        <v>934</v>
      </c>
      <c r="G79" s="5">
        <v>1250</v>
      </c>
      <c r="H79" s="5">
        <v>1072</v>
      </c>
      <c r="I79" s="5">
        <v>1159</v>
      </c>
      <c r="J79" s="5">
        <v>529</v>
      </c>
      <c r="K79" s="5">
        <v>341</v>
      </c>
      <c r="L79" s="5">
        <v>925</v>
      </c>
      <c r="M79" s="1"/>
    </row>
    <row r="80" spans="1:14" x14ac:dyDescent="0.2">
      <c r="A80" s="2" t="s">
        <v>86</v>
      </c>
      <c r="B80" s="2"/>
      <c r="C80" s="5">
        <v>-205</v>
      </c>
      <c r="D80" s="5">
        <v>20</v>
      </c>
      <c r="E80" s="5">
        <v>139</v>
      </c>
      <c r="F80" s="5">
        <v>-338</v>
      </c>
      <c r="G80" s="5">
        <v>-177</v>
      </c>
      <c r="H80" s="5">
        <v>-53</v>
      </c>
      <c r="I80" s="5">
        <v>-285</v>
      </c>
      <c r="J80" s="5">
        <v>-20</v>
      </c>
      <c r="K80" s="5">
        <v>358</v>
      </c>
      <c r="L80" s="5">
        <v>2378</v>
      </c>
      <c r="M80" s="1"/>
    </row>
    <row r="81" spans="1:13" ht="12.75" x14ac:dyDescent="0.2"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3" x14ac:dyDescent="0.2">
      <c r="A82" s="2" t="s">
        <v>87</v>
      </c>
      <c r="B82" s="2"/>
      <c r="C82" s="5">
        <f>C77-C78+C79+C80</f>
        <v>6627</v>
      </c>
      <c r="D82" s="5">
        <f t="shared" ref="D82:L82" si="11">D77-D78+D79+D80</f>
        <v>8043</v>
      </c>
      <c r="E82" s="5">
        <f t="shared" si="11"/>
        <v>9260</v>
      </c>
      <c r="F82" s="5">
        <f t="shared" si="11"/>
        <v>9620</v>
      </c>
      <c r="G82" s="5">
        <f t="shared" si="11"/>
        <v>12246</v>
      </c>
      <c r="H82" s="5">
        <f t="shared" si="11"/>
        <v>13868</v>
      </c>
      <c r="I82" s="5">
        <f t="shared" si="11"/>
        <v>14868</v>
      </c>
      <c r="J82" s="5">
        <f t="shared" si="11"/>
        <v>13788</v>
      </c>
      <c r="K82" s="5">
        <f t="shared" si="11"/>
        <v>14729</v>
      </c>
      <c r="L82" s="5">
        <f t="shared" si="11"/>
        <v>13944</v>
      </c>
      <c r="M82" s="1"/>
    </row>
    <row r="83" spans="1:13" x14ac:dyDescent="0.2">
      <c r="A83" s="2" t="s">
        <v>88</v>
      </c>
      <c r="B83" s="2"/>
      <c r="C83" s="5">
        <v>2314</v>
      </c>
      <c r="D83" s="5">
        <v>2785</v>
      </c>
      <c r="E83" s="5">
        <v>3087</v>
      </c>
      <c r="F83" s="5">
        <v>2984</v>
      </c>
      <c r="G83" s="5">
        <v>4242</v>
      </c>
      <c r="H83" s="5">
        <v>5016</v>
      </c>
      <c r="I83" s="5">
        <v>5078</v>
      </c>
      <c r="J83" s="5">
        <v>4422</v>
      </c>
      <c r="K83" s="5">
        <v>1663</v>
      </c>
      <c r="L83" s="5">
        <v>3031</v>
      </c>
      <c r="M83" s="1"/>
    </row>
    <row r="84" spans="1:13" x14ac:dyDescent="0.2">
      <c r="A84" s="2" t="s">
        <v>89</v>
      </c>
      <c r="B84" s="2"/>
      <c r="C84" s="5">
        <v>350</v>
      </c>
      <c r="D84" s="5">
        <v>451</v>
      </c>
      <c r="E84" s="5">
        <v>491</v>
      </c>
      <c r="F84" s="5">
        <v>500</v>
      </c>
      <c r="G84" s="5">
        <v>503</v>
      </c>
      <c r="H84" s="5">
        <v>470</v>
      </c>
      <c r="I84" s="5">
        <v>399</v>
      </c>
      <c r="J84" s="5">
        <v>386</v>
      </c>
      <c r="K84" s="5">
        <v>468</v>
      </c>
      <c r="L84" s="5">
        <v>472</v>
      </c>
      <c r="M84" s="1"/>
    </row>
    <row r="85" spans="1:13" x14ac:dyDescent="0.2">
      <c r="A85" s="2" t="s">
        <v>90</v>
      </c>
      <c r="B85" s="2"/>
      <c r="C85" s="5">
        <f>C82-C83-C84</f>
        <v>3963</v>
      </c>
      <c r="D85" s="5">
        <f t="shared" ref="D85:L85" si="12">D82-D83-D84</f>
        <v>4807</v>
      </c>
      <c r="E85" s="5">
        <f t="shared" si="12"/>
        <v>5682</v>
      </c>
      <c r="F85" s="5">
        <f t="shared" si="12"/>
        <v>6136</v>
      </c>
      <c r="G85" s="5">
        <f t="shared" si="12"/>
        <v>7501</v>
      </c>
      <c r="H85" s="5">
        <f t="shared" si="12"/>
        <v>8382</v>
      </c>
      <c r="I85" s="5">
        <f t="shared" si="12"/>
        <v>9391</v>
      </c>
      <c r="J85" s="5">
        <f t="shared" si="12"/>
        <v>8980</v>
      </c>
      <c r="K85" s="5">
        <f t="shared" si="12"/>
        <v>12598</v>
      </c>
      <c r="L85" s="5">
        <f t="shared" si="12"/>
        <v>10441</v>
      </c>
      <c r="M85" s="1"/>
    </row>
    <row r="86" spans="1:13" x14ac:dyDescent="0.2">
      <c r="A86" s="2" t="s">
        <v>91</v>
      </c>
      <c r="B86" s="2"/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1"/>
    </row>
    <row r="87" spans="1:13" x14ac:dyDescent="0.2">
      <c r="A87" s="2" t="s">
        <v>92</v>
      </c>
      <c r="B87" s="2"/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613</v>
      </c>
      <c r="M87" s="1"/>
    </row>
    <row r="88" spans="1:13" ht="12.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3" x14ac:dyDescent="0.2">
      <c r="A89" s="2" t="s">
        <v>93</v>
      </c>
      <c r="B89" s="2"/>
      <c r="C89" s="5">
        <f>SUM(C85:C87)</f>
        <v>3963</v>
      </c>
      <c r="D89" s="5">
        <f t="shared" ref="D89:L89" si="13">SUM(D85:D87)</f>
        <v>4807</v>
      </c>
      <c r="E89" s="5">
        <f t="shared" si="13"/>
        <v>5682</v>
      </c>
      <c r="F89" s="5">
        <f t="shared" si="13"/>
        <v>6136</v>
      </c>
      <c r="G89" s="5">
        <f t="shared" si="13"/>
        <v>7501</v>
      </c>
      <c r="H89" s="5">
        <f t="shared" si="13"/>
        <v>8382</v>
      </c>
      <c r="I89" s="5">
        <f t="shared" si="13"/>
        <v>9391</v>
      </c>
      <c r="J89" s="5">
        <f t="shared" si="13"/>
        <v>8980</v>
      </c>
      <c r="K89" s="5">
        <f t="shared" si="13"/>
        <v>12598</v>
      </c>
      <c r="L89" s="5">
        <f t="shared" si="13"/>
        <v>11054</v>
      </c>
      <c r="M89" s="1"/>
    </row>
    <row r="90" spans="1:13" x14ac:dyDescent="0.2">
      <c r="A90" s="2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3" spans="1:13" x14ac:dyDescent="0.2">
      <c r="A93" s="2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2" t="s">
        <v>298</v>
      </c>
      <c r="B94" s="12"/>
      <c r="C94" s="13"/>
      <c r="D94" s="14">
        <v>2011</v>
      </c>
      <c r="E94" s="14">
        <v>2012</v>
      </c>
      <c r="F94" s="14">
        <v>2013</v>
      </c>
      <c r="G94" s="14">
        <v>2014</v>
      </c>
      <c r="H94" s="14">
        <v>2015</v>
      </c>
      <c r="I94" s="14">
        <v>2016</v>
      </c>
      <c r="J94" s="14">
        <v>2017</v>
      </c>
      <c r="K94" s="14">
        <v>2018</v>
      </c>
      <c r="L94" s="14">
        <v>2019</v>
      </c>
      <c r="M94" s="1"/>
    </row>
    <row r="95" spans="1:13" ht="17" thickBot="1" x14ac:dyDescent="0.25">
      <c r="A95" s="29" t="s">
        <v>299</v>
      </c>
      <c r="C95" s="9"/>
      <c r="D95" s="22"/>
      <c r="E95" s="22"/>
      <c r="F95" s="22"/>
      <c r="G95" s="22"/>
      <c r="H95" s="22"/>
      <c r="I95" s="22"/>
      <c r="J95" s="22"/>
      <c r="K95" s="22"/>
      <c r="L95" s="22"/>
    </row>
    <row r="96" spans="1:13" x14ac:dyDescent="0.2">
      <c r="A96" s="17" t="s">
        <v>93</v>
      </c>
      <c r="B96" s="2"/>
      <c r="C96" s="8"/>
      <c r="D96" s="23">
        <f>D89</f>
        <v>4807</v>
      </c>
      <c r="E96" s="23">
        <f t="shared" ref="E96:L96" si="14">E89</f>
        <v>5682</v>
      </c>
      <c r="F96" s="23">
        <f t="shared" si="14"/>
        <v>6136</v>
      </c>
      <c r="G96" s="23">
        <f t="shared" si="14"/>
        <v>7501</v>
      </c>
      <c r="H96" s="23">
        <f t="shared" si="14"/>
        <v>8382</v>
      </c>
      <c r="I96" s="23">
        <f t="shared" si="14"/>
        <v>9391</v>
      </c>
      <c r="J96" s="23">
        <f t="shared" si="14"/>
        <v>8980</v>
      </c>
      <c r="K96" s="23">
        <f t="shared" si="14"/>
        <v>12598</v>
      </c>
      <c r="L96" s="23">
        <f t="shared" si="14"/>
        <v>11054</v>
      </c>
      <c r="M96" s="1"/>
    </row>
    <row r="97" spans="1:13" x14ac:dyDescent="0.2">
      <c r="A97" s="17" t="s">
        <v>300</v>
      </c>
      <c r="C97" s="9"/>
      <c r="D97" s="22"/>
      <c r="E97" s="22"/>
      <c r="F97" s="22"/>
      <c r="G97" s="22"/>
      <c r="H97" s="22"/>
      <c r="I97" s="22"/>
      <c r="J97" s="22"/>
      <c r="K97" s="22"/>
      <c r="L97" s="22"/>
    </row>
    <row r="98" spans="1:13" x14ac:dyDescent="0.2">
      <c r="A98" s="17" t="s">
        <v>301</v>
      </c>
      <c r="C98" s="9"/>
      <c r="D98" s="23">
        <f>D75</f>
        <v>1841</v>
      </c>
      <c r="E98" s="23">
        <f t="shared" ref="E98:L98" si="15">E75</f>
        <v>1987</v>
      </c>
      <c r="F98" s="23">
        <f t="shared" si="15"/>
        <v>2192</v>
      </c>
      <c r="G98" s="23">
        <f t="shared" si="15"/>
        <v>2288</v>
      </c>
      <c r="H98" s="23">
        <f t="shared" si="15"/>
        <v>2354</v>
      </c>
      <c r="I98" s="23">
        <f t="shared" si="15"/>
        <v>2527</v>
      </c>
      <c r="J98" s="23">
        <f t="shared" si="15"/>
        <v>2782</v>
      </c>
      <c r="K98" s="23">
        <f t="shared" si="15"/>
        <v>3011</v>
      </c>
      <c r="L98" s="23">
        <f t="shared" si="15"/>
        <v>4160</v>
      </c>
    </row>
    <row r="99" spans="1:13" x14ac:dyDescent="0.2">
      <c r="A99" s="21" t="s">
        <v>38</v>
      </c>
      <c r="B99" s="2"/>
      <c r="C99" s="8"/>
      <c r="D99" s="24">
        <f>C13-D13</f>
        <v>-398</v>
      </c>
      <c r="E99" s="24">
        <f t="shared" ref="E99:L99" si="16">D13-E13</f>
        <v>-358</v>
      </c>
      <c r="F99" s="24">
        <f t="shared" si="16"/>
        <v>-427</v>
      </c>
      <c r="G99" s="24">
        <f t="shared" si="16"/>
        <v>-855</v>
      </c>
      <c r="H99" s="24">
        <f t="shared" si="16"/>
        <v>-197</v>
      </c>
      <c r="I99" s="24">
        <f t="shared" si="16"/>
        <v>-1046</v>
      </c>
      <c r="J99" s="24">
        <f t="shared" si="16"/>
        <v>432</v>
      </c>
      <c r="K99" s="24">
        <f t="shared" si="16"/>
        <v>-701</v>
      </c>
      <c r="L99" s="24">
        <f t="shared" si="16"/>
        <v>-6147</v>
      </c>
      <c r="M99" s="1"/>
    </row>
    <row r="100" spans="1:13" x14ac:dyDescent="0.2">
      <c r="A100" s="21" t="s">
        <v>39</v>
      </c>
      <c r="B100" s="2"/>
      <c r="C100" s="8"/>
      <c r="D100" s="24">
        <f>C14-D14</f>
        <v>-149</v>
      </c>
      <c r="E100" s="24">
        <f t="shared" ref="E100:L100" si="17">D14-E14</f>
        <v>56</v>
      </c>
      <c r="F100" s="24">
        <f t="shared" si="17"/>
        <v>92</v>
      </c>
      <c r="G100" s="24">
        <f t="shared" si="17"/>
        <v>-514</v>
      </c>
      <c r="H100" s="24">
        <f t="shared" si="17"/>
        <v>-106</v>
      </c>
      <c r="I100" s="24">
        <f t="shared" si="17"/>
        <v>143</v>
      </c>
      <c r="J100" s="24">
        <f t="shared" si="17"/>
        <v>-53</v>
      </c>
      <c r="K100" s="24">
        <f t="shared" si="17"/>
        <v>-55</v>
      </c>
      <c r="L100" s="24">
        <f t="shared" si="17"/>
        <v>-3540</v>
      </c>
      <c r="M100" s="1"/>
    </row>
    <row r="101" spans="1:13" x14ac:dyDescent="0.2">
      <c r="A101" s="21" t="s">
        <v>40</v>
      </c>
      <c r="B101" s="2"/>
      <c r="C101" s="8"/>
      <c r="D101" s="24">
        <f>C15-D15</f>
        <v>-3</v>
      </c>
      <c r="E101" s="24">
        <f t="shared" ref="E101:L101" si="18">D15-E15</f>
        <v>-20</v>
      </c>
      <c r="F101" s="24">
        <f t="shared" si="18"/>
        <v>26</v>
      </c>
      <c r="G101" s="24">
        <f t="shared" si="18"/>
        <v>18</v>
      </c>
      <c r="H101" s="24">
        <f t="shared" si="18"/>
        <v>-44</v>
      </c>
      <c r="I101" s="24">
        <f t="shared" si="18"/>
        <v>20</v>
      </c>
      <c r="J101" s="24">
        <f t="shared" si="18"/>
        <v>4</v>
      </c>
      <c r="K101" s="24">
        <f t="shared" si="18"/>
        <v>-31</v>
      </c>
      <c r="L101" s="24">
        <f t="shared" si="18"/>
        <v>476</v>
      </c>
      <c r="M101" s="1"/>
    </row>
    <row r="102" spans="1:13" x14ac:dyDescent="0.2">
      <c r="A102" s="21" t="s">
        <v>41</v>
      </c>
      <c r="B102" s="2"/>
      <c r="C102" s="8"/>
      <c r="D102" s="24">
        <f>C16-D16</f>
        <v>-519</v>
      </c>
      <c r="E102" s="24">
        <f t="shared" ref="E102:L102" si="19">D16-E16</f>
        <v>572</v>
      </c>
      <c r="F102" s="24">
        <f t="shared" si="19"/>
        <v>453</v>
      </c>
      <c r="G102" s="24">
        <f t="shared" si="19"/>
        <v>-226</v>
      </c>
      <c r="H102" s="24">
        <f t="shared" si="19"/>
        <v>-387</v>
      </c>
      <c r="I102" s="24">
        <f t="shared" si="19"/>
        <v>1016</v>
      </c>
      <c r="J102" s="24">
        <f t="shared" si="19"/>
        <v>127</v>
      </c>
      <c r="K102" s="24">
        <f t="shared" si="19"/>
        <v>-41</v>
      </c>
      <c r="L102" s="24">
        <f t="shared" si="19"/>
        <v>-795</v>
      </c>
      <c r="M102" s="1"/>
    </row>
    <row r="103" spans="1:13" x14ac:dyDescent="0.2">
      <c r="A103" s="17" t="s">
        <v>53</v>
      </c>
      <c r="C103" s="9"/>
      <c r="D103" s="25">
        <f>D34-C34</f>
        <v>133</v>
      </c>
      <c r="E103" s="25">
        <f t="shared" ref="E103:L103" si="20">E34-D34</f>
        <v>73</v>
      </c>
      <c r="F103" s="25">
        <f t="shared" si="20"/>
        <v>280</v>
      </c>
      <c r="G103" s="25">
        <f t="shared" si="20"/>
        <v>472</v>
      </c>
      <c r="H103" s="25">
        <f t="shared" si="20"/>
        <v>133</v>
      </c>
      <c r="I103" s="25">
        <f t="shared" si="20"/>
        <v>1356</v>
      </c>
      <c r="J103" s="25">
        <f t="shared" si="20"/>
        <v>-370</v>
      </c>
      <c r="K103" s="25">
        <f t="shared" si="20"/>
        <v>13</v>
      </c>
      <c r="L103" s="25">
        <f t="shared" si="20"/>
        <v>7275</v>
      </c>
    </row>
    <row r="104" spans="1:13" x14ac:dyDescent="0.2">
      <c r="A104" s="17" t="s">
        <v>55</v>
      </c>
      <c r="B104" s="2"/>
      <c r="C104" s="8"/>
      <c r="D104" s="24">
        <f>D36-C36</f>
        <v>120</v>
      </c>
      <c r="E104" s="24">
        <f>E36-D36</f>
        <v>-59</v>
      </c>
      <c r="F104" s="24">
        <f>F36-E36</f>
        <v>129</v>
      </c>
      <c r="G104" s="24">
        <f>G36-F36</f>
        <v>305</v>
      </c>
      <c r="H104" s="24">
        <f>H36-G36</f>
        <v>122</v>
      </c>
      <c r="I104" s="24">
        <f>I36-H36</f>
        <v>-63</v>
      </c>
      <c r="J104" s="24">
        <f>J36-I36</f>
        <v>103</v>
      </c>
      <c r="K104" s="24">
        <f>K36-J36</f>
        <v>611</v>
      </c>
      <c r="L104" s="24">
        <f>L36-K36</f>
        <v>1015</v>
      </c>
      <c r="M104" s="1"/>
    </row>
    <row r="105" spans="1:13" x14ac:dyDescent="0.2">
      <c r="A105" s="17" t="s">
        <v>56</v>
      </c>
      <c r="B105" s="2"/>
      <c r="C105" s="8"/>
      <c r="D105" s="24"/>
      <c r="E105" s="24">
        <f>E37-D37</f>
        <v>0</v>
      </c>
      <c r="F105" s="24">
        <f>F37-E37</f>
        <v>0</v>
      </c>
      <c r="G105" s="24">
        <f>G37-F37</f>
        <v>0</v>
      </c>
      <c r="H105" s="24">
        <f>H37-G37</f>
        <v>0</v>
      </c>
      <c r="I105" s="24">
        <f>I37-H37</f>
        <v>0</v>
      </c>
      <c r="J105" s="24">
        <f>J37-I37</f>
        <v>0</v>
      </c>
      <c r="K105" s="24">
        <f>K37-J37</f>
        <v>0</v>
      </c>
      <c r="L105" s="24">
        <f>L37-K37</f>
        <v>0</v>
      </c>
      <c r="M105" s="1"/>
    </row>
    <row r="106" spans="1:13" x14ac:dyDescent="0.2">
      <c r="A106" s="16" t="s">
        <v>266</v>
      </c>
      <c r="C106" s="9"/>
      <c r="D106" s="26">
        <f>D39-C39</f>
        <v>130</v>
      </c>
      <c r="E106" s="26">
        <f>E39-D39</f>
        <v>135</v>
      </c>
      <c r="F106" s="26">
        <f>F39-E39</f>
        <v>583</v>
      </c>
      <c r="G106" s="26">
        <f>G39-F39</f>
        <v>144</v>
      </c>
      <c r="H106" s="26">
        <f>H39-G39</f>
        <v>394</v>
      </c>
      <c r="I106" s="26">
        <f>I39-H39</f>
        <v>98</v>
      </c>
      <c r="J106" s="26">
        <f>J39-I39</f>
        <v>543</v>
      </c>
      <c r="K106" s="26">
        <f>K39-J39</f>
        <v>23</v>
      </c>
      <c r="L106" s="26">
        <f>L39-K39</f>
        <v>131</v>
      </c>
    </row>
    <row r="107" spans="1:13" ht="17" thickBot="1" x14ac:dyDescent="0.25">
      <c r="A107" s="15" t="s">
        <v>302</v>
      </c>
      <c r="C107" s="9"/>
      <c r="D107" s="19">
        <f>SUM(D96:D106)</f>
        <v>5962</v>
      </c>
      <c r="E107" s="19">
        <f>SUM(E96:E106)</f>
        <v>8068</v>
      </c>
      <c r="F107" s="19">
        <f>SUM(F96:F106)</f>
        <v>9464</v>
      </c>
      <c r="G107" s="19">
        <f>SUM(G96:G106)</f>
        <v>9133</v>
      </c>
      <c r="H107" s="19">
        <f>SUM(H96:H106)</f>
        <v>10651</v>
      </c>
      <c r="I107" s="19">
        <f>SUM(I96:I106)</f>
        <v>13442</v>
      </c>
      <c r="J107" s="19">
        <f>SUM(J96:J106)</f>
        <v>12548</v>
      </c>
      <c r="K107" s="19">
        <f>SUM(K96:K106)</f>
        <v>15428</v>
      </c>
      <c r="L107" s="19">
        <f>SUM(L96:L106)</f>
        <v>13629</v>
      </c>
    </row>
    <row r="108" spans="1:13" ht="17" thickTop="1" x14ac:dyDescent="0.2">
      <c r="A108" s="4"/>
      <c r="C108" s="9"/>
    </row>
    <row r="109" spans="1:13" ht="17" thickBot="1" x14ac:dyDescent="0.25">
      <c r="A109" s="30" t="s">
        <v>303</v>
      </c>
      <c r="B109" s="2"/>
      <c r="C109" s="10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">
      <c r="A110" s="17" t="s">
        <v>314</v>
      </c>
      <c r="B110" s="2"/>
      <c r="C110" s="11"/>
      <c r="D110" s="24">
        <f>D136</f>
        <v>3602</v>
      </c>
      <c r="E110" s="24">
        <f t="shared" ref="E110:L110" si="21">E136</f>
        <v>3658</v>
      </c>
      <c r="F110" s="24">
        <f t="shared" si="21"/>
        <v>2855</v>
      </c>
      <c r="G110" s="24">
        <f t="shared" si="21"/>
        <v>3144</v>
      </c>
      <c r="H110" s="24">
        <f t="shared" si="21"/>
        <v>4135</v>
      </c>
      <c r="I110" s="24">
        <f t="shared" si="21"/>
        <v>4524</v>
      </c>
      <c r="J110" s="24">
        <f t="shared" si="21"/>
        <v>3584</v>
      </c>
      <c r="K110" s="24">
        <f t="shared" si="21"/>
        <v>3916</v>
      </c>
      <c r="L110" s="24">
        <f t="shared" si="21"/>
        <v>5074</v>
      </c>
      <c r="M110" s="3"/>
    </row>
    <row r="111" spans="1:13" x14ac:dyDescent="0.2">
      <c r="A111" s="17" t="s">
        <v>304</v>
      </c>
      <c r="B111" s="2"/>
      <c r="C111" s="8"/>
      <c r="D111" s="27"/>
      <c r="E111" s="27"/>
      <c r="F111" s="27"/>
      <c r="G111" s="27"/>
      <c r="H111" s="27"/>
      <c r="I111" s="27"/>
      <c r="J111" s="27"/>
      <c r="K111" s="27"/>
      <c r="L111" s="27"/>
      <c r="M111" s="1"/>
    </row>
    <row r="112" spans="1:13" x14ac:dyDescent="0.2">
      <c r="A112" s="17" t="s">
        <v>46</v>
      </c>
      <c r="B112" s="2"/>
      <c r="C112" s="8"/>
      <c r="D112" s="24">
        <f>C25-D25</f>
        <v>71</v>
      </c>
      <c r="E112" s="24">
        <f>D25-E25</f>
        <v>-386</v>
      </c>
      <c r="F112" s="24">
        <f>E25-F25</f>
        <v>31</v>
      </c>
      <c r="G112" s="24">
        <f>F25-G25</f>
        <v>-69</v>
      </c>
      <c r="H112" s="24">
        <f>G25-H25</f>
        <v>-7</v>
      </c>
      <c r="I112" s="24">
        <f>H25-I25</f>
        <v>-1599</v>
      </c>
      <c r="J112" s="24">
        <f>I25-J25</f>
        <v>995</v>
      </c>
      <c r="K112" s="24">
        <f>J25-K25</f>
        <v>319</v>
      </c>
      <c r="L112" s="24">
        <f>K25-L25</f>
        <v>-154</v>
      </c>
      <c r="M112" s="1"/>
    </row>
    <row r="113" spans="1:13" x14ac:dyDescent="0.2">
      <c r="A113" s="17" t="s">
        <v>47</v>
      </c>
      <c r="B113" s="2"/>
      <c r="C113" s="8"/>
      <c r="D113" s="24">
        <f>C26-D26</f>
        <v>-401</v>
      </c>
      <c r="E113" s="24">
        <f>D26-E26</f>
        <v>136</v>
      </c>
      <c r="F113" s="24">
        <f>E26-F26</f>
        <v>-59</v>
      </c>
      <c r="G113" s="24">
        <f>F26-G26</f>
        <v>284</v>
      </c>
      <c r="H113" s="24">
        <f>G26-H26</f>
        <v>-44</v>
      </c>
      <c r="I113" s="24">
        <f>H26-I26</f>
        <v>-100</v>
      </c>
      <c r="J113" s="24">
        <f>I26-J26</f>
        <v>46</v>
      </c>
      <c r="K113" s="24">
        <f>J26-K26</f>
        <v>-256</v>
      </c>
      <c r="L113" s="24">
        <f>K26-L26</f>
        <v>-243</v>
      </c>
      <c r="M113" s="1"/>
    </row>
    <row r="114" spans="1:13" x14ac:dyDescent="0.2">
      <c r="A114" s="17" t="s">
        <v>48</v>
      </c>
      <c r="C114" s="9"/>
      <c r="D114" s="25">
        <f>C27-D27</f>
        <v>-85</v>
      </c>
      <c r="E114" s="25">
        <f>D27-E27</f>
        <v>-859</v>
      </c>
      <c r="F114" s="25">
        <f>E27-F27</f>
        <v>-4569</v>
      </c>
      <c r="G114" s="25">
        <f>F27-G27</f>
        <v>-621</v>
      </c>
      <c r="H114" s="25">
        <f>G27-H27</f>
        <v>317</v>
      </c>
      <c r="I114" s="25">
        <f>H27-I27</f>
        <v>239</v>
      </c>
      <c r="J114" s="25">
        <f>I27-J27</f>
        <v>-3662</v>
      </c>
      <c r="K114" s="25">
        <f>J27-K27</f>
        <v>340</v>
      </c>
      <c r="L114" s="25">
        <f>K27-L27</f>
        <v>-65427</v>
      </c>
    </row>
    <row r="115" spans="1:13" x14ac:dyDescent="0.2">
      <c r="A115" s="17" t="s">
        <v>49</v>
      </c>
      <c r="B115" s="2"/>
      <c r="C115" s="8"/>
      <c r="D115" s="24">
        <f>C28-D28</f>
        <v>-50</v>
      </c>
      <c r="E115" s="24">
        <f>D28-E28</f>
        <v>-17</v>
      </c>
      <c r="F115" s="24">
        <f>E28-F28</f>
        <v>4</v>
      </c>
      <c r="G115" s="24">
        <f>F28-G28</f>
        <v>-22</v>
      </c>
      <c r="H115" s="24">
        <f>G28-H28</f>
        <v>1</v>
      </c>
      <c r="I115" s="24">
        <f>H28-I28</f>
        <v>-18</v>
      </c>
      <c r="J115" s="24">
        <f>I28-J28</f>
        <v>-4</v>
      </c>
      <c r="K115" s="24">
        <f>J28-K28</f>
        <v>-686</v>
      </c>
      <c r="L115" s="24">
        <f>K28-L28</f>
        <v>919</v>
      </c>
      <c r="M115" s="1"/>
    </row>
    <row r="116" spans="1:13" x14ac:dyDescent="0.2">
      <c r="A116" s="16" t="s">
        <v>50</v>
      </c>
      <c r="B116" s="2"/>
      <c r="C116" s="8"/>
      <c r="D116" s="28">
        <f>C29-D29</f>
        <v>968</v>
      </c>
      <c r="E116" s="28">
        <f>D29-E29</f>
        <v>121</v>
      </c>
      <c r="F116" s="28">
        <f>E29-F29</f>
        <v>-482</v>
      </c>
      <c r="G116" s="28">
        <f>F29-G29</f>
        <v>-498</v>
      </c>
      <c r="H116" s="28">
        <f>G29-H29</f>
        <v>-834</v>
      </c>
      <c r="I116" s="28">
        <f>H29-I29</f>
        <v>5</v>
      </c>
      <c r="J116" s="28">
        <f>I29-J29</f>
        <v>-1151</v>
      </c>
      <c r="K116" s="28">
        <f>J29-K29</f>
        <v>-456</v>
      </c>
      <c r="L116" s="28">
        <f>K29-L29</f>
        <v>-17119</v>
      </c>
      <c r="M116" s="1"/>
    </row>
    <row r="117" spans="1:13" ht="17" thickBot="1" x14ac:dyDescent="0.25">
      <c r="A117" s="15" t="s">
        <v>305</v>
      </c>
      <c r="B117" s="2"/>
      <c r="C117" s="8"/>
      <c r="D117" s="20">
        <f>SUM(D110:D116)</f>
        <v>4105</v>
      </c>
      <c r="E117" s="20">
        <f t="shared" ref="E117:L117" si="22">SUM(E110:E116)</f>
        <v>2653</v>
      </c>
      <c r="F117" s="20">
        <f t="shared" si="22"/>
        <v>-2220</v>
      </c>
      <c r="G117" s="20">
        <f t="shared" si="22"/>
        <v>2218</v>
      </c>
      <c r="H117" s="20">
        <f t="shared" si="22"/>
        <v>3568</v>
      </c>
      <c r="I117" s="20">
        <f t="shared" si="22"/>
        <v>3051</v>
      </c>
      <c r="J117" s="20">
        <f t="shared" si="22"/>
        <v>-192</v>
      </c>
      <c r="K117" s="20">
        <f t="shared" si="22"/>
        <v>3177</v>
      </c>
      <c r="L117" s="20">
        <f t="shared" si="22"/>
        <v>-76950</v>
      </c>
      <c r="M117" s="1"/>
    </row>
    <row r="118" spans="1:13" ht="17" thickTop="1" x14ac:dyDescent="0.2">
      <c r="A118" s="2"/>
      <c r="B118" s="2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7" thickBot="1" x14ac:dyDescent="0.25">
      <c r="A119" s="31" t="s">
        <v>306</v>
      </c>
      <c r="B119" s="17"/>
      <c r="C119" s="35"/>
      <c r="D119" s="27"/>
      <c r="E119" s="27"/>
      <c r="F119" s="27"/>
      <c r="G119" s="27"/>
      <c r="H119" s="27"/>
      <c r="I119" s="27"/>
      <c r="J119" s="27"/>
      <c r="K119" s="27"/>
      <c r="L119" s="27"/>
      <c r="M119" s="1"/>
    </row>
    <row r="120" spans="1:13" x14ac:dyDescent="0.2">
      <c r="A120" s="37" t="s">
        <v>318</v>
      </c>
      <c r="B120" s="22"/>
      <c r="C120" s="36"/>
      <c r="D120" s="25">
        <f>(D35+D38+D43)-(C35+C38+C43)</f>
        <v>1561</v>
      </c>
      <c r="E120" s="25">
        <f t="shared" ref="E120:L120" si="23">(E35+E38+E43)-(D35+D38+D43)</f>
        <v>347</v>
      </c>
      <c r="F120" s="25">
        <f t="shared" si="23"/>
        <v>-32</v>
      </c>
      <c r="G120" s="25">
        <f t="shared" si="23"/>
        <v>522</v>
      </c>
      <c r="H120" s="25">
        <f t="shared" si="23"/>
        <v>2456</v>
      </c>
      <c r="I120" s="25">
        <f t="shared" si="23"/>
        <v>2806</v>
      </c>
      <c r="J120" s="25">
        <f t="shared" si="23"/>
        <v>5068</v>
      </c>
      <c r="K120" s="25">
        <f t="shared" si="23"/>
        <v>-4404</v>
      </c>
      <c r="L120" s="25">
        <f t="shared" si="23"/>
        <v>26109</v>
      </c>
    </row>
    <row r="121" spans="1:13" x14ac:dyDescent="0.2">
      <c r="A121" s="17" t="s">
        <v>307</v>
      </c>
      <c r="B121" s="17"/>
      <c r="C121" s="35"/>
      <c r="D121" s="27"/>
      <c r="E121" s="27"/>
      <c r="F121" s="27"/>
      <c r="G121" s="27"/>
      <c r="H121" s="27"/>
      <c r="I121" s="27"/>
      <c r="J121" s="27"/>
      <c r="K121" s="27"/>
      <c r="L121" s="27"/>
      <c r="M121" s="1"/>
    </row>
    <row r="122" spans="1:13" x14ac:dyDescent="0.2">
      <c r="A122" s="17" t="s">
        <v>61</v>
      </c>
      <c r="B122" s="22"/>
      <c r="C122" s="36"/>
      <c r="D122" s="25">
        <f>D44-C44</f>
        <v>236</v>
      </c>
      <c r="E122" s="25">
        <f>E44-D44</f>
        <v>-615</v>
      </c>
      <c r="F122" s="25">
        <f>F44-E44</f>
        <v>1799</v>
      </c>
      <c r="G122" s="25">
        <f>G44-F44</f>
        <v>48</v>
      </c>
      <c r="H122" s="25">
        <f>H44-G44</f>
        <v>-47</v>
      </c>
      <c r="I122" s="25">
        <f>I44-H44</f>
        <v>-372</v>
      </c>
      <c r="J122" s="25">
        <f>J44-I44</f>
        <v>801</v>
      </c>
      <c r="K122" s="25">
        <f>K44-J44</f>
        <v>-1371</v>
      </c>
      <c r="L122" s="25">
        <f>L44-K44</f>
        <v>4793</v>
      </c>
    </row>
    <row r="123" spans="1:13" x14ac:dyDescent="0.2">
      <c r="A123" s="17" t="s">
        <v>62</v>
      </c>
      <c r="B123" s="17"/>
      <c r="C123" s="35"/>
      <c r="D123" s="24">
        <f>D45-C45</f>
        <v>0</v>
      </c>
      <c r="E123" s="24">
        <f>E45-D45</f>
        <v>0</v>
      </c>
      <c r="F123" s="24">
        <f>F45-E45</f>
        <v>0</v>
      </c>
      <c r="G123" s="24">
        <f>G45-F45</f>
        <v>0</v>
      </c>
      <c r="H123" s="24">
        <f>H45-G45</f>
        <v>0</v>
      </c>
      <c r="I123" s="24">
        <f>I45-H45</f>
        <v>0</v>
      </c>
      <c r="J123" s="24">
        <f>J45-I45</f>
        <v>0</v>
      </c>
      <c r="K123" s="24">
        <f>K45-J45</f>
        <v>0</v>
      </c>
      <c r="L123" s="24">
        <f>L45-K45</f>
        <v>0</v>
      </c>
      <c r="M123" s="1"/>
    </row>
    <row r="124" spans="1:13" x14ac:dyDescent="0.2">
      <c r="A124" s="17" t="s">
        <v>63</v>
      </c>
      <c r="B124" s="22"/>
      <c r="C124" s="36"/>
      <c r="D124" s="25">
        <f>D46-C46</f>
        <v>627</v>
      </c>
      <c r="E124" s="25">
        <f>E46-D46</f>
        <v>388</v>
      </c>
      <c r="F124" s="25">
        <f>F46-E46</f>
        <v>-2608</v>
      </c>
      <c r="G124" s="25">
        <f>G46-F46</f>
        <v>1426</v>
      </c>
      <c r="H124" s="25">
        <f>H46-G46</f>
        <v>461</v>
      </c>
      <c r="I124" s="25">
        <f>I46-H46</f>
        <v>1358</v>
      </c>
      <c r="J124" s="25">
        <f>J46-I46</f>
        <v>-1218</v>
      </c>
      <c r="K124" s="25">
        <f>K46-J46</f>
        <v>134</v>
      </c>
      <c r="L124" s="25">
        <f>L46-K46</f>
        <v>7166</v>
      </c>
    </row>
    <row r="125" spans="1:13" x14ac:dyDescent="0.2">
      <c r="A125" s="17" t="s">
        <v>64</v>
      </c>
      <c r="B125" s="22"/>
      <c r="C125" s="36"/>
      <c r="D125" s="25">
        <f>D47-C47</f>
        <v>0</v>
      </c>
      <c r="E125" s="25">
        <f>E47-D47</f>
        <v>0</v>
      </c>
      <c r="F125" s="25">
        <f>F47-E47</f>
        <v>0</v>
      </c>
      <c r="G125" s="25">
        <f>G47-F47</f>
        <v>0</v>
      </c>
      <c r="H125" s="25">
        <f>H47-G47</f>
        <v>0</v>
      </c>
      <c r="I125" s="25">
        <f>I47-H47</f>
        <v>0</v>
      </c>
      <c r="J125" s="25">
        <f>J47-I47</f>
        <v>1148</v>
      </c>
      <c r="K125" s="25">
        <f>K47-J47</f>
        <v>-25</v>
      </c>
      <c r="L125" s="25">
        <f>L47-K47</f>
        <v>7840</v>
      </c>
    </row>
    <row r="126" spans="1:13" x14ac:dyDescent="0.2">
      <c r="A126" s="32" t="s">
        <v>319</v>
      </c>
      <c r="B126" s="22"/>
      <c r="C126" s="36"/>
      <c r="D126" s="26">
        <f>D141</f>
        <v>-4696</v>
      </c>
      <c r="E126" s="26">
        <f t="shared" ref="E126:L126" si="24">E141</f>
        <v>-3177</v>
      </c>
      <c r="F126" s="26">
        <f t="shared" si="24"/>
        <v>56</v>
      </c>
      <c r="G126" s="26">
        <f t="shared" si="24"/>
        <v>-7473</v>
      </c>
      <c r="H126" s="26">
        <f t="shared" si="24"/>
        <v>-7905</v>
      </c>
      <c r="I126" s="26">
        <f t="shared" si="24"/>
        <v>-10723</v>
      </c>
      <c r="J126" s="26">
        <f t="shared" si="24"/>
        <v>-11299</v>
      </c>
      <c r="K126" s="26">
        <f t="shared" si="24"/>
        <v>-4770</v>
      </c>
      <c r="L126" s="26">
        <f t="shared" si="24"/>
        <v>30003</v>
      </c>
    </row>
    <row r="127" spans="1:13" ht="17" thickBot="1" x14ac:dyDescent="0.25">
      <c r="A127" s="38" t="s">
        <v>308</v>
      </c>
      <c r="B127" s="22"/>
      <c r="C127" s="36"/>
      <c r="D127" s="39">
        <f>SUM(D120:D126)</f>
        <v>-2272</v>
      </c>
      <c r="E127" s="39">
        <f>SUM(E120:E126)</f>
        <v>-3057</v>
      </c>
      <c r="F127" s="39">
        <f>SUM(F120:F126)</f>
        <v>-785</v>
      </c>
      <c r="G127" s="39">
        <f>SUM(G120:G126)</f>
        <v>-5477</v>
      </c>
      <c r="H127" s="39">
        <f>SUM(H120:H126)</f>
        <v>-5035</v>
      </c>
      <c r="I127" s="39">
        <f>SUM(I120:I126)</f>
        <v>-6931</v>
      </c>
      <c r="J127" s="39">
        <f>SUM(J120:J126)</f>
        <v>-5500</v>
      </c>
      <c r="K127" s="39">
        <f>SUM(K120:K126)</f>
        <v>-10436</v>
      </c>
      <c r="L127" s="39">
        <f>SUM(L120:L126)</f>
        <v>75911</v>
      </c>
    </row>
    <row r="128" spans="1:13" ht="17" thickTop="1" x14ac:dyDescent="0.2">
      <c r="A128" s="17"/>
      <c r="B128" s="17"/>
      <c r="C128" s="35"/>
      <c r="D128" s="27"/>
      <c r="E128" s="27"/>
      <c r="F128" s="27"/>
      <c r="G128" s="27"/>
      <c r="H128" s="27"/>
      <c r="I128" s="27"/>
      <c r="J128" s="27"/>
      <c r="K128" s="27"/>
      <c r="L128" s="27"/>
      <c r="M128" s="1"/>
    </row>
    <row r="129" spans="1:13" x14ac:dyDescent="0.2">
      <c r="A129" s="2" t="s">
        <v>311</v>
      </c>
      <c r="B129" s="2"/>
      <c r="C129" s="8"/>
      <c r="D129" s="18">
        <f>C12</f>
        <v>2722</v>
      </c>
      <c r="E129" s="18">
        <f>D12</f>
        <v>3185</v>
      </c>
      <c r="F129" s="18">
        <f>E12</f>
        <v>3387</v>
      </c>
      <c r="G129" s="18">
        <f>F12</f>
        <v>3931</v>
      </c>
      <c r="H129" s="18">
        <f>G12</f>
        <v>3421</v>
      </c>
      <c r="I129" s="18">
        <f>H12</f>
        <v>4269</v>
      </c>
      <c r="J129" s="18">
        <f>I12</f>
        <v>4610</v>
      </c>
      <c r="K129" s="18">
        <f>J12</f>
        <v>4043</v>
      </c>
      <c r="L129" s="18">
        <f>K12</f>
        <v>4151</v>
      </c>
      <c r="M129" s="1"/>
    </row>
    <row r="130" spans="1:13" x14ac:dyDescent="0.2">
      <c r="A130" s="16" t="s">
        <v>309</v>
      </c>
      <c r="B130" s="2"/>
      <c r="C130" s="8"/>
      <c r="D130" s="18">
        <f>D127+D117+D107</f>
        <v>7795</v>
      </c>
      <c r="E130" s="18">
        <f t="shared" ref="E130:L130" si="25">E127+E117+E107</f>
        <v>7664</v>
      </c>
      <c r="F130" s="18">
        <f t="shared" si="25"/>
        <v>6459</v>
      </c>
      <c r="G130" s="18">
        <f t="shared" si="25"/>
        <v>5874</v>
      </c>
      <c r="H130" s="18">
        <f t="shared" si="25"/>
        <v>9184</v>
      </c>
      <c r="I130" s="18">
        <f t="shared" si="25"/>
        <v>9562</v>
      </c>
      <c r="J130" s="18">
        <f t="shared" si="25"/>
        <v>6856</v>
      </c>
      <c r="K130" s="18">
        <f t="shared" si="25"/>
        <v>8169</v>
      </c>
      <c r="L130" s="18">
        <f t="shared" si="25"/>
        <v>12590</v>
      </c>
      <c r="M130" s="1"/>
    </row>
    <row r="131" spans="1:13" x14ac:dyDescent="0.2">
      <c r="A131" s="2" t="s">
        <v>310</v>
      </c>
      <c r="B131" s="2"/>
      <c r="C131" s="8"/>
      <c r="D131" s="18">
        <f>D12</f>
        <v>3185</v>
      </c>
      <c r="E131" s="18">
        <f>E12</f>
        <v>3387</v>
      </c>
      <c r="F131" s="18">
        <f>F12</f>
        <v>3931</v>
      </c>
      <c r="G131" s="18">
        <f>G12</f>
        <v>3421</v>
      </c>
      <c r="H131" s="18">
        <f>H12</f>
        <v>4269</v>
      </c>
      <c r="I131" s="18">
        <f>I12</f>
        <v>4610</v>
      </c>
      <c r="J131" s="18">
        <f>J12</f>
        <v>4043</v>
      </c>
      <c r="K131" s="18">
        <f>K12</f>
        <v>4151</v>
      </c>
      <c r="L131" s="18">
        <f>L12</f>
        <v>5444</v>
      </c>
      <c r="M131" s="1"/>
    </row>
    <row r="132" spans="1:13" x14ac:dyDescent="0.2">
      <c r="A132" s="2"/>
      <c r="B132" s="2"/>
      <c r="C132" s="4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2"/>
      <c r="B133" s="2"/>
      <c r="C133" s="4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33" t="s">
        <v>315</v>
      </c>
      <c r="B134" s="2"/>
      <c r="C134" s="41"/>
      <c r="D134" s="5">
        <f>C23</f>
        <v>17806</v>
      </c>
      <c r="E134" s="5">
        <f>D23</f>
        <v>19695</v>
      </c>
      <c r="F134" s="5">
        <f>E23</f>
        <v>21512</v>
      </c>
      <c r="G134" s="5">
        <f>F23</f>
        <v>22380</v>
      </c>
      <c r="H134" s="5">
        <f>G23</f>
        <v>23332</v>
      </c>
      <c r="I134" s="5">
        <f>H23</f>
        <v>25179</v>
      </c>
      <c r="J134" s="5">
        <f>I23</f>
        <v>27349</v>
      </c>
      <c r="K134" s="5">
        <f>J23</f>
        <v>28406</v>
      </c>
      <c r="L134" s="5">
        <f>K23</f>
        <v>29540</v>
      </c>
      <c r="M134" s="1"/>
    </row>
    <row r="135" spans="1:13" x14ac:dyDescent="0.2">
      <c r="A135" s="33" t="s">
        <v>316</v>
      </c>
      <c r="B135" s="2"/>
      <c r="C135" s="41"/>
      <c r="D135" s="5">
        <f>-C75</f>
        <v>-1713</v>
      </c>
      <c r="E135" s="5">
        <f>-D75</f>
        <v>-1841</v>
      </c>
      <c r="F135" s="5">
        <f>-E75</f>
        <v>-1987</v>
      </c>
      <c r="G135" s="5">
        <f>-F75</f>
        <v>-2192</v>
      </c>
      <c r="H135" s="5">
        <f>-G75</f>
        <v>-2288</v>
      </c>
      <c r="I135" s="5">
        <f>-H75</f>
        <v>-2354</v>
      </c>
      <c r="J135" s="5">
        <f>-I75</f>
        <v>-2527</v>
      </c>
      <c r="K135" s="5">
        <f>-J75</f>
        <v>-2782</v>
      </c>
      <c r="L135" s="5">
        <f>-K75</f>
        <v>-3011</v>
      </c>
      <c r="M135" s="1"/>
    </row>
    <row r="136" spans="1:13" x14ac:dyDescent="0.2">
      <c r="A136" s="33" t="s">
        <v>138</v>
      </c>
      <c r="B136" s="2"/>
      <c r="C136" s="41"/>
      <c r="D136" s="5">
        <f>D137-(D134+D135)</f>
        <v>3602</v>
      </c>
      <c r="E136" s="5">
        <f t="shared" ref="E136:L136" si="26">E137-(E134+E135)</f>
        <v>3658</v>
      </c>
      <c r="F136" s="5">
        <f t="shared" si="26"/>
        <v>2855</v>
      </c>
      <c r="G136" s="5">
        <f t="shared" si="26"/>
        <v>3144</v>
      </c>
      <c r="H136" s="5">
        <f t="shared" si="26"/>
        <v>4135</v>
      </c>
      <c r="I136" s="5">
        <f t="shared" si="26"/>
        <v>4524</v>
      </c>
      <c r="J136" s="5">
        <f t="shared" si="26"/>
        <v>3584</v>
      </c>
      <c r="K136" s="5">
        <f t="shared" si="26"/>
        <v>3916</v>
      </c>
      <c r="L136" s="5">
        <f t="shared" si="26"/>
        <v>5074</v>
      </c>
      <c r="M136" s="1"/>
    </row>
    <row r="137" spans="1:13" x14ac:dyDescent="0.2">
      <c r="A137" s="33" t="s">
        <v>317</v>
      </c>
      <c r="B137" s="2"/>
      <c r="C137" s="41"/>
      <c r="D137" s="5">
        <f>D23</f>
        <v>19695</v>
      </c>
      <c r="E137" s="5">
        <f>E23</f>
        <v>21512</v>
      </c>
      <c r="F137" s="5">
        <f>F23</f>
        <v>22380</v>
      </c>
      <c r="G137" s="5">
        <f>G23</f>
        <v>23332</v>
      </c>
      <c r="H137" s="5">
        <f>H23</f>
        <v>25179</v>
      </c>
      <c r="I137" s="5">
        <f>I23</f>
        <v>27349</v>
      </c>
      <c r="J137" s="5">
        <f>J23</f>
        <v>28406</v>
      </c>
      <c r="K137" s="5">
        <f>K23</f>
        <v>29540</v>
      </c>
      <c r="L137" s="5">
        <f>L23</f>
        <v>31603</v>
      </c>
      <c r="M137" s="1"/>
    </row>
    <row r="138" spans="1:13" x14ac:dyDescent="0.2">
      <c r="A138" s="2"/>
      <c r="B138" s="2"/>
      <c r="C138" s="4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33" t="s">
        <v>320</v>
      </c>
      <c r="B139" s="2"/>
      <c r="C139" s="41"/>
      <c r="D139" s="5">
        <f>C60</f>
        <v>39342</v>
      </c>
      <c r="E139" s="5">
        <f t="shared" ref="E139:L139" si="27">D60</f>
        <v>39453</v>
      </c>
      <c r="F139" s="5">
        <f t="shared" si="27"/>
        <v>41958</v>
      </c>
      <c r="G139" s="5">
        <f t="shared" si="27"/>
        <v>48150</v>
      </c>
      <c r="H139" s="5">
        <f t="shared" si="27"/>
        <v>48178</v>
      </c>
      <c r="I139" s="5">
        <f t="shared" si="27"/>
        <v>48655</v>
      </c>
      <c r="J139" s="5">
        <f t="shared" si="27"/>
        <v>47323</v>
      </c>
      <c r="K139" s="5">
        <f t="shared" si="27"/>
        <v>45004</v>
      </c>
      <c r="L139" s="5">
        <f t="shared" si="27"/>
        <v>52832</v>
      </c>
      <c r="M139" s="1"/>
    </row>
    <row r="140" spans="1:13" x14ac:dyDescent="0.2">
      <c r="A140" s="33" t="s">
        <v>109</v>
      </c>
      <c r="C140" s="42"/>
      <c r="D140" s="40">
        <f>D96</f>
        <v>4807</v>
      </c>
      <c r="E140" s="40">
        <f t="shared" ref="E140:L140" si="28">E96</f>
        <v>5682</v>
      </c>
      <c r="F140" s="40">
        <f t="shared" si="28"/>
        <v>6136</v>
      </c>
      <c r="G140" s="40">
        <f t="shared" si="28"/>
        <v>7501</v>
      </c>
      <c r="H140" s="40">
        <f t="shared" si="28"/>
        <v>8382</v>
      </c>
      <c r="I140" s="40">
        <f t="shared" si="28"/>
        <v>9391</v>
      </c>
      <c r="J140" s="40">
        <f t="shared" si="28"/>
        <v>8980</v>
      </c>
      <c r="K140" s="40">
        <f t="shared" si="28"/>
        <v>12598</v>
      </c>
      <c r="L140" s="40">
        <f t="shared" si="28"/>
        <v>11054</v>
      </c>
    </row>
    <row r="141" spans="1:13" x14ac:dyDescent="0.2">
      <c r="A141" s="33" t="s">
        <v>321</v>
      </c>
      <c r="B141" s="2"/>
      <c r="C141" s="41"/>
      <c r="D141" s="5">
        <f>D142-(D139+D140)</f>
        <v>-4696</v>
      </c>
      <c r="E141" s="5">
        <f t="shared" ref="E141:L141" si="29">E142-(E139+E140)</f>
        <v>-3177</v>
      </c>
      <c r="F141" s="5">
        <f t="shared" si="29"/>
        <v>56</v>
      </c>
      <c r="G141" s="5">
        <f t="shared" si="29"/>
        <v>-7473</v>
      </c>
      <c r="H141" s="5">
        <f t="shared" si="29"/>
        <v>-7905</v>
      </c>
      <c r="I141" s="5">
        <f t="shared" si="29"/>
        <v>-10723</v>
      </c>
      <c r="J141" s="5">
        <f t="shared" si="29"/>
        <v>-11299</v>
      </c>
      <c r="K141" s="5">
        <f t="shared" si="29"/>
        <v>-4770</v>
      </c>
      <c r="L141" s="5">
        <f t="shared" si="29"/>
        <v>30003</v>
      </c>
      <c r="M141" s="1"/>
    </row>
    <row r="142" spans="1:13" x14ac:dyDescent="0.2">
      <c r="A142" s="33" t="s">
        <v>322</v>
      </c>
      <c r="C142" s="42"/>
      <c r="D142" s="40">
        <f>D60</f>
        <v>39453</v>
      </c>
      <c r="E142" s="40">
        <f t="shared" ref="E142:L142" si="30">E60</f>
        <v>41958</v>
      </c>
      <c r="F142" s="40">
        <f t="shared" si="30"/>
        <v>48150</v>
      </c>
      <c r="G142" s="40">
        <f t="shared" si="30"/>
        <v>48178</v>
      </c>
      <c r="H142" s="40">
        <f t="shared" si="30"/>
        <v>48655</v>
      </c>
      <c r="I142" s="40">
        <f t="shared" si="30"/>
        <v>47323</v>
      </c>
      <c r="J142" s="40">
        <f t="shared" si="30"/>
        <v>45004</v>
      </c>
      <c r="K142" s="40">
        <f t="shared" si="30"/>
        <v>52832</v>
      </c>
      <c r="L142" s="40">
        <f t="shared" si="30"/>
        <v>93889</v>
      </c>
    </row>
    <row r="143" spans="1:13" x14ac:dyDescent="0.2">
      <c r="A143" s="2"/>
    </row>
    <row r="144" spans="1:13" x14ac:dyDescent="0.2">
      <c r="A144" s="2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2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2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2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2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2"/>
    </row>
    <row r="152" spans="1:13" x14ac:dyDescent="0.2">
      <c r="A152" s="2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2"/>
    </row>
    <row r="154" spans="1:13" x14ac:dyDescent="0.2">
      <c r="A154" s="2"/>
    </row>
    <row r="155" spans="1:13" x14ac:dyDescent="0.2">
      <c r="A155" s="2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2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2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2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2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2"/>
    </row>
    <row r="163" spans="1:13" x14ac:dyDescent="0.2"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2"/>
    </row>
    <row r="165" spans="1:13" x14ac:dyDescent="0.2"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2"/>
    </row>
    <row r="167" spans="1:13" x14ac:dyDescent="0.2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2"/>
    </row>
    <row r="170" spans="1:13" x14ac:dyDescent="0.2"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4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/>
    </row>
    <row r="173" spans="1:13" x14ac:dyDescent="0.2">
      <c r="A173" s="1"/>
    </row>
    <row r="174" spans="1:13" x14ac:dyDescent="0.2">
      <c r="A174" s="2"/>
    </row>
    <row r="175" spans="1:13" x14ac:dyDescent="0.2">
      <c r="A175" s="2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x14ac:dyDescent="0.2">
      <c r="A176" s="2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"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"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">
      <c r="A180" s="2"/>
    </row>
    <row r="181" spans="1:13" x14ac:dyDescent="0.2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">
      <c r="A182" s="2"/>
    </row>
    <row r="183" spans="1:13" x14ac:dyDescent="0.2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"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"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">
      <c r="A187" s="2"/>
    </row>
    <row r="188" spans="1:13" x14ac:dyDescent="0.2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2"/>
    </row>
    <row r="190" spans="1:13" x14ac:dyDescent="0.2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"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"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">
      <c r="A198" s="2"/>
    </row>
    <row r="199" spans="1:13" x14ac:dyDescent="0.2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">
      <c r="A200" s="2"/>
    </row>
    <row r="201" spans="1:13" x14ac:dyDescent="0.2">
      <c r="A201" s="2"/>
    </row>
    <row r="202" spans="1:13" x14ac:dyDescent="0.2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"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"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2"/>
    </row>
    <row r="207" spans="1:13" x14ac:dyDescent="0.2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">
      <c r="A208" s="2"/>
    </row>
    <row r="209" spans="1:13" x14ac:dyDescent="0.2">
      <c r="A209" s="2"/>
    </row>
    <row r="210" spans="1:13" x14ac:dyDescent="0.2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"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"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2"/>
    </row>
    <row r="216" spans="1:13" x14ac:dyDescent="0.2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2"/>
    </row>
    <row r="218" spans="1:13" x14ac:dyDescent="0.2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"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">
      <c r="A225" s="2"/>
    </row>
    <row r="226" spans="1:13" x14ac:dyDescent="0.2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">
      <c r="A227" s="2"/>
    </row>
    <row r="228" spans="1:13" x14ac:dyDescent="0.2">
      <c r="A228" s="2"/>
    </row>
    <row r="229" spans="1:13" x14ac:dyDescent="0.2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"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4" spans="1:13" x14ac:dyDescent="0.2">
      <c r="A234" s="4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1"/>
    </row>
    <row r="236" spans="1:13" x14ac:dyDescent="0.2">
      <c r="A236" s="1"/>
    </row>
    <row r="237" spans="1:13" x14ac:dyDescent="0.2">
      <c r="A237" s="2"/>
    </row>
    <row r="238" spans="1:13" x14ac:dyDescent="0.2">
      <c r="A238" s="2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x14ac:dyDescent="0.2">
      <c r="A239" s="2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"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"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">
      <c r="A291" s="4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">
      <c r="A292" s="1"/>
    </row>
    <row r="293" spans="1:13" x14ac:dyDescent="0.2">
      <c r="A293" s="1"/>
    </row>
    <row r="294" spans="1:13" x14ac:dyDescent="0.2">
      <c r="A294" s="2"/>
    </row>
    <row r="295" spans="1:13" x14ac:dyDescent="0.2">
      <c r="A295" s="2"/>
      <c r="B295" s="2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x14ac:dyDescent="0.2">
      <c r="A296" s="2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">
      <c r="A351" s="2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">
      <c r="A352" s="2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">
      <c r="A353" s="2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">
      <c r="A354" s="2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">
      <c r="A355" s="2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">
      <c r="A356" s="2"/>
    </row>
    <row r="357" spans="1:13" x14ac:dyDescent="0.2">
      <c r="A357" s="2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">
      <c r="A358" s="2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">
      <c r="A359" s="2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">
      <c r="A360" s="2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">
      <c r="A361" s="2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">
      <c r="A362" s="2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">
      <c r="A363" s="2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">
      <c r="A364" s="2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">
      <c r="A365" s="2"/>
    </row>
    <row r="366" spans="1:13" x14ac:dyDescent="0.2">
      <c r="A366" s="2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">
      <c r="A367" s="2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">
      <c r="A368" s="2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">
      <c r="A369" s="2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">
      <c r="A370" s="2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">
      <c r="A371" s="2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">
      <c r="A372" s="2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">
      <c r="A373" s="2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">
      <c r="A374" s="2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">
      <c r="A375" s="2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">
      <c r="A376" s="2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">
      <c r="A377" s="2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">
      <c r="A378" s="2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">
      <c r="A379" s="2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"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"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"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</sheetData>
  <mergeCells count="3">
    <mergeCell ref="C1:H1"/>
    <mergeCell ref="D4:I4"/>
    <mergeCell ref="D5:I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6"/>
  <sheetViews>
    <sheetView topLeftCell="A127" workbookViewId="0">
      <selection activeCell="S19" sqref="S19"/>
    </sheetView>
  </sheetViews>
  <sheetFormatPr baseColWidth="10" defaultColWidth="8.83203125" defaultRowHeight="16" x14ac:dyDescent="0.2"/>
  <cols>
    <col min="1" max="1" width="41.6640625" customWidth="1"/>
    <col min="2" max="2" width="3.33203125" customWidth="1"/>
    <col min="3" max="3" width="13.33203125" customWidth="1"/>
    <col min="4" max="12" width="10.83203125" bestFit="1" customWidth="1"/>
    <col min="13" max="13" width="4.83203125" bestFit="1" customWidth="1"/>
  </cols>
  <sheetData>
    <row r="1" spans="1:13" x14ac:dyDescent="0.2">
      <c r="A1" s="1" t="s">
        <v>0</v>
      </c>
      <c r="B1" s="2"/>
      <c r="C1" s="34" t="s">
        <v>1</v>
      </c>
      <c r="D1" s="34"/>
      <c r="E1" s="34"/>
      <c r="F1" s="34"/>
      <c r="G1" s="34"/>
      <c r="H1" s="34"/>
    </row>
    <row r="2" spans="1:13" x14ac:dyDescent="0.2">
      <c r="A2" s="1" t="s">
        <v>2</v>
      </c>
      <c r="B2" s="2"/>
      <c r="C2" s="2" t="s">
        <v>3</v>
      </c>
    </row>
    <row r="3" spans="1:13" x14ac:dyDescent="0.2">
      <c r="A3" s="1" t="s">
        <v>4</v>
      </c>
      <c r="B3" s="2"/>
      <c r="C3" s="2" t="s">
        <v>5</v>
      </c>
    </row>
    <row r="4" spans="1:13" x14ac:dyDescent="0.2">
      <c r="A4" s="1" t="s">
        <v>6</v>
      </c>
      <c r="B4" s="2"/>
      <c r="C4" s="2" t="s">
        <v>7</v>
      </c>
      <c r="D4" s="34" t="s">
        <v>8</v>
      </c>
      <c r="E4" s="34"/>
      <c r="F4" s="34"/>
      <c r="G4" s="34"/>
      <c r="H4" s="34"/>
      <c r="I4" s="34"/>
    </row>
    <row r="5" spans="1:13" x14ac:dyDescent="0.2">
      <c r="A5" s="1" t="s">
        <v>9</v>
      </c>
      <c r="B5" s="2"/>
      <c r="C5" s="2" t="s">
        <v>10</v>
      </c>
      <c r="D5" s="34"/>
      <c r="E5" s="34"/>
      <c r="F5" s="34"/>
      <c r="G5" s="34"/>
      <c r="H5" s="34"/>
      <c r="I5" s="34"/>
    </row>
    <row r="8" spans="1:13" x14ac:dyDescent="0.2">
      <c r="A8" s="4" t="s">
        <v>11</v>
      </c>
    </row>
    <row r="9" spans="1:13" x14ac:dyDescent="0.2">
      <c r="A9" s="1" t="s">
        <v>12</v>
      </c>
      <c r="B9" s="2"/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  <c r="J9" s="4" t="s">
        <v>20</v>
      </c>
      <c r="K9" s="4" t="s">
        <v>21</v>
      </c>
      <c r="L9" s="4" t="s">
        <v>22</v>
      </c>
      <c r="M9" s="4" t="s">
        <v>23</v>
      </c>
    </row>
    <row r="10" spans="1:13" x14ac:dyDescent="0.2">
      <c r="A10" s="1" t="s">
        <v>24</v>
      </c>
      <c r="B10" s="2"/>
      <c r="C10" s="3" t="s">
        <v>25</v>
      </c>
      <c r="D10" s="3" t="s">
        <v>26</v>
      </c>
      <c r="E10" s="3" t="s">
        <v>27</v>
      </c>
      <c r="F10" s="3" t="s">
        <v>28</v>
      </c>
      <c r="G10" s="3" t="s">
        <v>29</v>
      </c>
      <c r="H10" s="3" t="s">
        <v>30</v>
      </c>
      <c r="I10" s="3" t="s">
        <v>31</v>
      </c>
      <c r="J10" s="3" t="s">
        <v>32</v>
      </c>
      <c r="K10" s="3" t="s">
        <v>33</v>
      </c>
      <c r="L10" s="3" t="s">
        <v>34</v>
      </c>
      <c r="M10" s="3" t="s">
        <v>35</v>
      </c>
    </row>
    <row r="11" spans="1:13" x14ac:dyDescent="0.2">
      <c r="A11" s="2" t="s">
        <v>36</v>
      </c>
    </row>
    <row r="12" spans="1:13" x14ac:dyDescent="0.2">
      <c r="A12" s="2" t="s">
        <v>37</v>
      </c>
      <c r="B12" s="2"/>
      <c r="C12" s="1">
        <v>2722</v>
      </c>
      <c r="D12" s="1">
        <v>3185</v>
      </c>
      <c r="E12" s="1">
        <v>3387</v>
      </c>
      <c r="F12" s="1">
        <v>3931</v>
      </c>
      <c r="G12" s="1">
        <v>3421</v>
      </c>
      <c r="H12" s="1">
        <v>4269</v>
      </c>
      <c r="I12" s="1">
        <v>4610</v>
      </c>
      <c r="J12" s="1">
        <v>4043</v>
      </c>
      <c r="K12" s="1">
        <v>4151</v>
      </c>
      <c r="L12" s="1">
        <v>5444</v>
      </c>
      <c r="M12" s="1"/>
    </row>
    <row r="13" spans="1:13" x14ac:dyDescent="0.2">
      <c r="A13" s="2" t="s">
        <v>38</v>
      </c>
      <c r="B13" s="2"/>
      <c r="C13" s="1">
        <v>5784</v>
      </c>
      <c r="D13" s="1">
        <v>6182</v>
      </c>
      <c r="E13" s="1">
        <v>6540</v>
      </c>
      <c r="F13" s="1">
        <v>6967</v>
      </c>
      <c r="G13" s="1">
        <v>7822</v>
      </c>
      <c r="H13" s="1">
        <v>8019</v>
      </c>
      <c r="I13" s="1">
        <v>9065</v>
      </c>
      <c r="J13" s="1">
        <v>8633</v>
      </c>
      <c r="K13" s="1">
        <v>9334</v>
      </c>
      <c r="L13" s="1">
        <v>15481</v>
      </c>
      <c r="M13" s="1"/>
    </row>
    <row r="14" spans="1:13" x14ac:dyDescent="0.2">
      <c r="A14" s="2" t="s">
        <v>39</v>
      </c>
      <c r="B14" s="2"/>
      <c r="C14" s="1">
        <v>2120</v>
      </c>
      <c r="D14" s="1">
        <v>2269</v>
      </c>
      <c r="E14" s="1">
        <v>2213</v>
      </c>
      <c r="F14" s="1">
        <v>2121</v>
      </c>
      <c r="G14" s="1">
        <v>2635</v>
      </c>
      <c r="H14" s="1">
        <v>2741</v>
      </c>
      <c r="I14" s="1">
        <v>2598</v>
      </c>
      <c r="J14" s="1">
        <v>2651</v>
      </c>
      <c r="K14" s="1">
        <v>2706</v>
      </c>
      <c r="L14" s="1">
        <v>6246</v>
      </c>
      <c r="M14" s="1"/>
    </row>
    <row r="15" spans="1:13" x14ac:dyDescent="0.2">
      <c r="A15" s="2" t="s">
        <v>40</v>
      </c>
      <c r="B15" s="2"/>
      <c r="C15" s="1">
        <v>446</v>
      </c>
      <c r="D15" s="1">
        <v>449</v>
      </c>
      <c r="E15" s="1">
        <v>469</v>
      </c>
      <c r="F15" s="1">
        <v>443</v>
      </c>
      <c r="G15" s="1">
        <v>425</v>
      </c>
      <c r="H15" s="1">
        <v>469</v>
      </c>
      <c r="I15" s="1">
        <v>449</v>
      </c>
      <c r="J15" s="1">
        <v>445</v>
      </c>
      <c r="K15" s="1">
        <v>476</v>
      </c>
      <c r="L15" s="1">
        <v>0</v>
      </c>
      <c r="M15" s="1"/>
    </row>
    <row r="16" spans="1:13" x14ac:dyDescent="0.2">
      <c r="A16" s="2" t="s">
        <v>41</v>
      </c>
      <c r="B16" s="2"/>
      <c r="C16" s="1">
        <v>1153</v>
      </c>
      <c r="D16" s="1">
        <v>1672</v>
      </c>
      <c r="E16" s="1">
        <v>1100</v>
      </c>
      <c r="F16" s="1">
        <v>647</v>
      </c>
      <c r="G16" s="1">
        <v>873</v>
      </c>
      <c r="H16" s="1">
        <v>1260</v>
      </c>
      <c r="I16" s="1">
        <v>244</v>
      </c>
      <c r="J16" s="1">
        <v>117</v>
      </c>
      <c r="K16" s="1">
        <v>158</v>
      </c>
      <c r="L16" s="1">
        <v>953</v>
      </c>
      <c r="M16" s="1"/>
    </row>
    <row r="18" spans="1:13" x14ac:dyDescent="0.2">
      <c r="A18" s="2" t="s">
        <v>42</v>
      </c>
      <c r="B18" s="2"/>
      <c r="C18" s="1">
        <v>12225</v>
      </c>
      <c r="D18" s="1">
        <v>13757</v>
      </c>
      <c r="E18" s="1">
        <v>13709</v>
      </c>
      <c r="F18" s="1">
        <v>14109</v>
      </c>
      <c r="G18" s="1">
        <v>15176</v>
      </c>
      <c r="H18" s="1">
        <v>16758</v>
      </c>
      <c r="I18" s="1">
        <v>16966</v>
      </c>
      <c r="J18" s="1">
        <v>15889</v>
      </c>
      <c r="K18" s="1">
        <v>16825</v>
      </c>
      <c r="L18" s="1">
        <v>28124</v>
      </c>
      <c r="M18" s="1"/>
    </row>
    <row r="20" spans="1:13" x14ac:dyDescent="0.2">
      <c r="A20" s="2" t="s">
        <v>43</v>
      </c>
      <c r="B20" s="2"/>
      <c r="C20" s="1">
        <v>36179</v>
      </c>
      <c r="D20" s="1">
        <v>39267</v>
      </c>
      <c r="E20" s="1">
        <v>42199</v>
      </c>
      <c r="F20" s="1">
        <v>44839</v>
      </c>
      <c r="G20" s="1">
        <v>47054</v>
      </c>
      <c r="H20" s="1">
        <v>50023</v>
      </c>
      <c r="I20" s="1">
        <v>54198</v>
      </c>
      <c r="J20" s="1">
        <v>57443</v>
      </c>
      <c r="K20" s="1">
        <v>60304</v>
      </c>
      <c r="L20" s="1">
        <v>64018</v>
      </c>
      <c r="M20" s="1"/>
    </row>
    <row r="21" spans="1:13" x14ac:dyDescent="0.2">
      <c r="A21" s="2" t="s">
        <v>44</v>
      </c>
      <c r="B21" s="2"/>
      <c r="C21" s="1">
        <v>18373</v>
      </c>
      <c r="D21" s="1">
        <v>19572</v>
      </c>
      <c r="E21" s="1">
        <v>20687</v>
      </c>
      <c r="F21" s="1">
        <v>22459</v>
      </c>
      <c r="G21" s="1">
        <v>23722</v>
      </c>
      <c r="H21" s="1">
        <v>24844</v>
      </c>
      <c r="I21" s="1">
        <v>26849</v>
      </c>
      <c r="J21" s="1">
        <v>29037</v>
      </c>
      <c r="K21" s="1">
        <v>30764</v>
      </c>
      <c r="L21" s="1">
        <v>32415</v>
      </c>
      <c r="M21" s="1"/>
    </row>
    <row r="23" spans="1:13" x14ac:dyDescent="0.2">
      <c r="A23" s="2" t="s">
        <v>45</v>
      </c>
      <c r="B23" s="2"/>
      <c r="C23" s="1">
        <v>17806</v>
      </c>
      <c r="D23" s="1">
        <v>19695</v>
      </c>
      <c r="E23" s="1">
        <v>21512</v>
      </c>
      <c r="F23" s="1">
        <v>22380</v>
      </c>
      <c r="G23" s="1">
        <v>23332</v>
      </c>
      <c r="H23" s="1">
        <v>25179</v>
      </c>
      <c r="I23" s="1">
        <v>27349</v>
      </c>
      <c r="J23" s="1">
        <v>28406</v>
      </c>
      <c r="K23" s="1">
        <v>29540</v>
      </c>
      <c r="L23" s="1">
        <v>31603</v>
      </c>
      <c r="M23" s="1"/>
    </row>
    <row r="25" spans="1:13" x14ac:dyDescent="0.2">
      <c r="A25" s="2" t="s">
        <v>46</v>
      </c>
      <c r="B25" s="2"/>
      <c r="C25" s="1">
        <v>2123</v>
      </c>
      <c r="D25" s="1">
        <v>2052</v>
      </c>
      <c r="E25" s="1">
        <v>2438</v>
      </c>
      <c r="F25" s="1">
        <v>2407</v>
      </c>
      <c r="G25" s="1">
        <v>2476</v>
      </c>
      <c r="H25" s="1">
        <v>2483</v>
      </c>
      <c r="I25" s="1">
        <v>4082</v>
      </c>
      <c r="J25" s="1">
        <v>3087</v>
      </c>
      <c r="K25" s="1">
        <v>2768</v>
      </c>
      <c r="L25" s="1">
        <v>2922</v>
      </c>
      <c r="M25" s="1"/>
    </row>
    <row r="26" spans="1:13" x14ac:dyDescent="0.2">
      <c r="A26" s="2" t="s">
        <v>47</v>
      </c>
      <c r="B26" s="2"/>
      <c r="C26" s="1">
        <v>1665</v>
      </c>
      <c r="D26" s="1">
        <v>2066</v>
      </c>
      <c r="E26" s="1">
        <v>1930</v>
      </c>
      <c r="F26" s="1">
        <v>1989</v>
      </c>
      <c r="G26" s="1">
        <v>1705</v>
      </c>
      <c r="H26" s="1">
        <v>1749</v>
      </c>
      <c r="I26" s="1">
        <v>1849</v>
      </c>
      <c r="J26" s="1">
        <v>1803</v>
      </c>
      <c r="K26" s="1">
        <v>2059</v>
      </c>
      <c r="L26" s="1">
        <v>2302</v>
      </c>
      <c r="M26" s="1"/>
    </row>
    <row r="27" spans="1:13" x14ac:dyDescent="0.2">
      <c r="A27" s="2" t="s">
        <v>48</v>
      </c>
      <c r="B27" s="2"/>
      <c r="C27" s="1">
        <v>29181</v>
      </c>
      <c r="D27" s="1">
        <v>29266</v>
      </c>
      <c r="E27" s="1">
        <v>30125</v>
      </c>
      <c r="F27" s="1">
        <v>34694</v>
      </c>
      <c r="G27" s="1">
        <v>35315</v>
      </c>
      <c r="H27" s="1">
        <v>34998</v>
      </c>
      <c r="I27" s="1">
        <v>34759</v>
      </c>
      <c r="J27" s="1">
        <v>38421</v>
      </c>
      <c r="K27" s="1">
        <v>38081</v>
      </c>
      <c r="L27" s="1">
        <v>103508</v>
      </c>
      <c r="M27" s="1"/>
    </row>
    <row r="28" spans="1:13" x14ac:dyDescent="0.2">
      <c r="A28" s="2" t="s">
        <v>49</v>
      </c>
      <c r="B28" s="2"/>
      <c r="C28" s="1">
        <v>127</v>
      </c>
      <c r="D28" s="1">
        <v>177</v>
      </c>
      <c r="E28" s="1">
        <v>194</v>
      </c>
      <c r="F28" s="1">
        <v>190</v>
      </c>
      <c r="G28" s="1">
        <v>212</v>
      </c>
      <c r="H28" s="1">
        <v>211</v>
      </c>
      <c r="I28" s="1">
        <v>229</v>
      </c>
      <c r="J28" s="1">
        <v>233</v>
      </c>
      <c r="K28" s="1">
        <v>919</v>
      </c>
      <c r="L28" s="1">
        <v>0</v>
      </c>
      <c r="M28" s="1"/>
    </row>
    <row r="29" spans="1:13" x14ac:dyDescent="0.2">
      <c r="A29" s="2" t="s">
        <v>50</v>
      </c>
      <c r="B29" s="2"/>
      <c r="C29" s="1">
        <v>6079</v>
      </c>
      <c r="D29" s="1">
        <v>5111</v>
      </c>
      <c r="E29" s="1">
        <v>4990</v>
      </c>
      <c r="F29" s="1">
        <v>5472</v>
      </c>
      <c r="G29" s="1">
        <v>5970</v>
      </c>
      <c r="H29" s="1">
        <v>6804</v>
      </c>
      <c r="I29" s="1">
        <v>6799</v>
      </c>
      <c r="J29" s="1">
        <v>7950</v>
      </c>
      <c r="K29" s="1">
        <v>8406</v>
      </c>
      <c r="L29" s="1">
        <v>25525</v>
      </c>
      <c r="M29" s="1"/>
    </row>
    <row r="31" spans="1:13" x14ac:dyDescent="0.2">
      <c r="A31" s="2" t="s">
        <v>51</v>
      </c>
      <c r="B31" s="2"/>
      <c r="C31" s="1">
        <v>69206</v>
      </c>
      <c r="D31" s="1">
        <v>72124</v>
      </c>
      <c r="E31" s="1">
        <v>74898</v>
      </c>
      <c r="F31" s="1">
        <v>81241</v>
      </c>
      <c r="G31" s="1">
        <v>84186</v>
      </c>
      <c r="H31" s="1">
        <v>88182</v>
      </c>
      <c r="I31" s="1">
        <v>92033</v>
      </c>
      <c r="J31" s="1">
        <v>95789</v>
      </c>
      <c r="K31" s="1">
        <v>98598</v>
      </c>
      <c r="L31" s="1">
        <v>193984</v>
      </c>
      <c r="M31" s="1"/>
    </row>
    <row r="33" spans="1:13" x14ac:dyDescent="0.2">
      <c r="A33" s="2" t="s">
        <v>52</v>
      </c>
    </row>
    <row r="34" spans="1:13" x14ac:dyDescent="0.2">
      <c r="A34" s="2" t="s">
        <v>53</v>
      </c>
      <c r="B34" s="2"/>
      <c r="C34" s="1">
        <v>4413</v>
      </c>
      <c r="D34" s="1">
        <v>4546</v>
      </c>
      <c r="E34" s="1">
        <v>4619</v>
      </c>
      <c r="F34" s="1">
        <v>4899</v>
      </c>
      <c r="G34" s="1">
        <v>5371</v>
      </c>
      <c r="H34" s="1">
        <v>5504</v>
      </c>
      <c r="I34" s="1">
        <v>6860</v>
      </c>
      <c r="J34" s="1">
        <v>6490</v>
      </c>
      <c r="K34" s="1">
        <v>6503</v>
      </c>
      <c r="L34" s="1">
        <v>13778</v>
      </c>
      <c r="M34" s="1"/>
    </row>
    <row r="35" spans="1:13" x14ac:dyDescent="0.2">
      <c r="A35" s="2" t="s">
        <v>54</v>
      </c>
      <c r="B35" s="2"/>
      <c r="C35" s="1">
        <v>0</v>
      </c>
      <c r="D35" s="1">
        <v>0</v>
      </c>
      <c r="E35" s="1">
        <v>0</v>
      </c>
      <c r="F35" s="1">
        <v>0</v>
      </c>
      <c r="G35" s="1">
        <v>50</v>
      </c>
      <c r="H35" s="1">
        <v>2430</v>
      </c>
      <c r="I35" s="1">
        <v>1521</v>
      </c>
      <c r="J35" s="1">
        <v>2772</v>
      </c>
      <c r="K35" s="1">
        <v>1005</v>
      </c>
      <c r="L35" s="1">
        <v>5342</v>
      </c>
      <c r="M35" s="1"/>
    </row>
    <row r="36" spans="1:13" x14ac:dyDescent="0.2">
      <c r="A36" s="2" t="s">
        <v>55</v>
      </c>
      <c r="B36" s="2"/>
      <c r="C36" s="1">
        <v>1696</v>
      </c>
      <c r="D36" s="1">
        <v>1816</v>
      </c>
      <c r="E36" s="1">
        <v>1757</v>
      </c>
      <c r="F36" s="1">
        <v>1886</v>
      </c>
      <c r="G36" s="1">
        <v>2191</v>
      </c>
      <c r="H36" s="1">
        <v>2313</v>
      </c>
      <c r="I36" s="1">
        <v>2250</v>
      </c>
      <c r="J36" s="1">
        <v>2353</v>
      </c>
      <c r="K36" s="1">
        <v>2964</v>
      </c>
      <c r="L36" s="1">
        <v>3979</v>
      </c>
      <c r="M36" s="1"/>
    </row>
    <row r="37" spans="1:13" x14ac:dyDescent="0.2">
      <c r="A37" s="2" t="s">
        <v>56</v>
      </c>
      <c r="B37" s="2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</row>
    <row r="38" spans="1:13" x14ac:dyDescent="0.2">
      <c r="A38" s="2" t="s">
        <v>57</v>
      </c>
      <c r="B38" s="2"/>
      <c r="C38" s="1">
        <v>2350</v>
      </c>
      <c r="D38" s="1">
        <v>3055</v>
      </c>
      <c r="E38" s="1">
        <v>3631</v>
      </c>
      <c r="F38" s="1">
        <v>1530</v>
      </c>
      <c r="G38" s="1">
        <v>2147</v>
      </c>
      <c r="H38" s="1">
        <v>2160</v>
      </c>
      <c r="I38" s="1">
        <v>2186</v>
      </c>
      <c r="J38" s="1">
        <v>3412</v>
      </c>
      <c r="K38" s="1">
        <v>2797</v>
      </c>
      <c r="L38" s="1">
        <v>3520</v>
      </c>
      <c r="M38" s="1"/>
    </row>
    <row r="39" spans="1:13" x14ac:dyDescent="0.2">
      <c r="A39" s="2" t="s">
        <v>58</v>
      </c>
      <c r="B39" s="2"/>
      <c r="C39" s="1">
        <v>2541</v>
      </c>
      <c r="D39" s="1">
        <v>2671</v>
      </c>
      <c r="E39" s="1">
        <v>2806</v>
      </c>
      <c r="F39" s="1">
        <v>3389</v>
      </c>
      <c r="G39" s="1">
        <v>3533</v>
      </c>
      <c r="H39" s="1">
        <v>3927</v>
      </c>
      <c r="I39" s="1">
        <v>4025</v>
      </c>
      <c r="J39" s="1">
        <v>4568</v>
      </c>
      <c r="K39" s="1">
        <v>4591</v>
      </c>
      <c r="L39" s="1">
        <v>4722</v>
      </c>
      <c r="M39" s="1"/>
    </row>
    <row r="41" spans="1:13" x14ac:dyDescent="0.2">
      <c r="A41" s="2" t="s">
        <v>59</v>
      </c>
      <c r="B41" s="2"/>
      <c r="C41" s="1">
        <v>11000</v>
      </c>
      <c r="D41" s="1">
        <v>12088</v>
      </c>
      <c r="E41" s="1">
        <v>12813</v>
      </c>
      <c r="F41" s="1">
        <v>11704</v>
      </c>
      <c r="G41" s="1">
        <v>13292</v>
      </c>
      <c r="H41" s="1">
        <v>16334</v>
      </c>
      <c r="I41" s="1">
        <v>16842</v>
      </c>
      <c r="J41" s="1">
        <v>19595</v>
      </c>
      <c r="K41" s="1">
        <v>17860</v>
      </c>
      <c r="L41" s="1">
        <v>31341</v>
      </c>
      <c r="M41" s="1"/>
    </row>
    <row r="43" spans="1:13" x14ac:dyDescent="0.2">
      <c r="A43" s="2" t="s">
        <v>60</v>
      </c>
      <c r="B43" s="2"/>
      <c r="C43" s="1">
        <v>10354</v>
      </c>
      <c r="D43" s="1">
        <v>11210</v>
      </c>
      <c r="E43" s="1">
        <v>10981</v>
      </c>
      <c r="F43" s="1">
        <v>13050</v>
      </c>
      <c r="G43" s="1">
        <v>12905</v>
      </c>
      <c r="H43" s="1">
        <v>12968</v>
      </c>
      <c r="I43" s="1">
        <v>16657</v>
      </c>
      <c r="J43" s="1">
        <v>19248</v>
      </c>
      <c r="K43" s="1">
        <v>17226</v>
      </c>
      <c r="L43" s="1">
        <v>38275</v>
      </c>
      <c r="M43" s="1"/>
    </row>
    <row r="44" spans="1:13" x14ac:dyDescent="0.2">
      <c r="A44" s="2" t="s">
        <v>61</v>
      </c>
      <c r="B44" s="2"/>
      <c r="C44" s="1">
        <v>2630</v>
      </c>
      <c r="D44" s="1">
        <v>2866</v>
      </c>
      <c r="E44" s="1">
        <v>2251</v>
      </c>
      <c r="F44" s="1">
        <v>4050</v>
      </c>
      <c r="G44" s="1">
        <v>4098</v>
      </c>
      <c r="H44" s="1">
        <v>4051</v>
      </c>
      <c r="I44" s="1">
        <v>3679</v>
      </c>
      <c r="J44" s="1">
        <v>4480</v>
      </c>
      <c r="K44" s="1">
        <v>3109</v>
      </c>
      <c r="L44" s="1">
        <v>7902</v>
      </c>
      <c r="M44" s="1"/>
    </row>
    <row r="45" spans="1:13" x14ac:dyDescent="0.2">
      <c r="A45" s="2" t="s">
        <v>62</v>
      </c>
      <c r="B45" s="2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</row>
    <row r="46" spans="1:13" x14ac:dyDescent="0.2">
      <c r="A46" s="2" t="s">
        <v>63</v>
      </c>
      <c r="B46" s="2"/>
      <c r="C46" s="1">
        <v>5880</v>
      </c>
      <c r="D46" s="1">
        <v>6507</v>
      </c>
      <c r="E46" s="1">
        <v>6895</v>
      </c>
      <c r="F46" s="1">
        <v>4287</v>
      </c>
      <c r="G46" s="1">
        <v>5713</v>
      </c>
      <c r="H46" s="1">
        <v>6174</v>
      </c>
      <c r="I46" s="1">
        <v>7532</v>
      </c>
      <c r="J46" s="1">
        <v>6314</v>
      </c>
      <c r="K46" s="1">
        <v>6448</v>
      </c>
      <c r="L46" s="1">
        <v>13614</v>
      </c>
      <c r="M46" s="1"/>
    </row>
    <row r="47" spans="1:13" x14ac:dyDescent="0.2">
      <c r="A47" s="2" t="s">
        <v>64</v>
      </c>
      <c r="B47" s="2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1148</v>
      </c>
      <c r="K47" s="1">
        <v>1123</v>
      </c>
      <c r="L47" s="1">
        <v>8963</v>
      </c>
      <c r="M47" s="1"/>
    </row>
    <row r="49" spans="1:13" x14ac:dyDescent="0.2">
      <c r="A49" s="2" t="s">
        <v>65</v>
      </c>
      <c r="B49" s="2"/>
      <c r="C49" s="1">
        <v>29864</v>
      </c>
      <c r="D49" s="1">
        <v>32671</v>
      </c>
      <c r="E49" s="1">
        <v>32940</v>
      </c>
      <c r="F49" s="1">
        <v>33091</v>
      </c>
      <c r="G49" s="1">
        <v>36008</v>
      </c>
      <c r="H49" s="1">
        <v>39527</v>
      </c>
      <c r="I49" s="1">
        <v>44710</v>
      </c>
      <c r="J49" s="1">
        <v>50785</v>
      </c>
      <c r="K49" s="1">
        <v>45766</v>
      </c>
      <c r="L49" s="1">
        <v>100095</v>
      </c>
      <c r="M49" s="1"/>
    </row>
    <row r="51" spans="1:13" x14ac:dyDescent="0.2">
      <c r="A51" s="2" t="s">
        <v>66</v>
      </c>
    </row>
    <row r="52" spans="1:13" x14ac:dyDescent="0.2">
      <c r="A52" s="2" t="s">
        <v>67</v>
      </c>
      <c r="B52" s="2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/>
    </row>
    <row r="53" spans="1:13" x14ac:dyDescent="0.2">
      <c r="A53" s="2" t="s">
        <v>68</v>
      </c>
      <c r="B53" s="2"/>
      <c r="C53" s="1">
        <v>27</v>
      </c>
      <c r="D53" s="1">
        <v>27</v>
      </c>
      <c r="E53" s="1">
        <v>28</v>
      </c>
      <c r="F53" s="1">
        <v>28</v>
      </c>
      <c r="G53" s="1">
        <v>28</v>
      </c>
      <c r="H53" s="1">
        <v>29</v>
      </c>
      <c r="I53" s="1">
        <v>29</v>
      </c>
      <c r="J53" s="1">
        <v>29</v>
      </c>
      <c r="K53" s="1">
        <v>29</v>
      </c>
      <c r="L53" s="1">
        <v>18</v>
      </c>
      <c r="M53" s="1"/>
    </row>
    <row r="54" spans="1:13" x14ac:dyDescent="0.2">
      <c r="A54" s="2" t="s">
        <v>69</v>
      </c>
      <c r="B54" s="2"/>
      <c r="C54" s="1">
        <v>28709</v>
      </c>
      <c r="D54" s="1">
        <v>30269</v>
      </c>
      <c r="E54" s="1">
        <v>31703</v>
      </c>
      <c r="F54" s="1">
        <v>33412</v>
      </c>
      <c r="G54" s="1">
        <v>34273</v>
      </c>
      <c r="H54" s="1">
        <v>35093</v>
      </c>
      <c r="I54" s="1">
        <v>35830</v>
      </c>
      <c r="J54" s="1">
        <v>36219</v>
      </c>
      <c r="K54" s="1">
        <v>36750</v>
      </c>
      <c r="L54" s="1">
        <v>53889</v>
      </c>
      <c r="M54" s="1"/>
    </row>
    <row r="55" spans="1:13" x14ac:dyDescent="0.2">
      <c r="A55" s="2" t="s">
        <v>70</v>
      </c>
      <c r="B55" s="2"/>
      <c r="C55" s="1">
        <v>32446</v>
      </c>
      <c r="D55" s="1">
        <v>35745</v>
      </c>
      <c r="E55" s="1">
        <v>39699</v>
      </c>
      <c r="F55" s="1">
        <v>46571</v>
      </c>
      <c r="G55" s="1">
        <v>51766</v>
      </c>
      <c r="H55" s="1">
        <v>56607</v>
      </c>
      <c r="I55" s="1">
        <v>62109</v>
      </c>
      <c r="J55" s="1">
        <v>69078</v>
      </c>
      <c r="K55" s="1">
        <v>79582</v>
      </c>
      <c r="L55" s="1">
        <v>35877</v>
      </c>
      <c r="M55" s="1"/>
    </row>
    <row r="56" spans="1:13" x14ac:dyDescent="0.2">
      <c r="A56" s="2" t="s">
        <v>71</v>
      </c>
      <c r="B56" s="2"/>
      <c r="C56" s="1">
        <v>23663</v>
      </c>
      <c r="D56" s="1">
        <v>28656</v>
      </c>
      <c r="E56" s="1">
        <v>31671</v>
      </c>
      <c r="F56" s="1">
        <v>34582</v>
      </c>
      <c r="G56" s="1">
        <v>41109</v>
      </c>
      <c r="H56" s="1">
        <v>47204</v>
      </c>
      <c r="I56" s="1">
        <v>54703</v>
      </c>
      <c r="J56" s="1">
        <v>64011</v>
      </c>
      <c r="K56" s="1">
        <v>67588</v>
      </c>
      <c r="L56" s="1">
        <v>907</v>
      </c>
      <c r="M56" s="1"/>
    </row>
    <row r="57" spans="1:13" x14ac:dyDescent="0.2">
      <c r="A57" s="2" t="s">
        <v>72</v>
      </c>
      <c r="B57" s="2"/>
      <c r="C57" s="1">
        <v>37519</v>
      </c>
      <c r="D57" s="1">
        <v>37385</v>
      </c>
      <c r="E57" s="1">
        <v>39759</v>
      </c>
      <c r="F57" s="1">
        <v>45429</v>
      </c>
      <c r="G57" s="1">
        <v>44958</v>
      </c>
      <c r="H57" s="1">
        <v>44525</v>
      </c>
      <c r="I57" s="1">
        <v>43265</v>
      </c>
      <c r="J57" s="1">
        <v>41315</v>
      </c>
      <c r="K57" s="1">
        <v>48773</v>
      </c>
      <c r="L57" s="1">
        <v>88877</v>
      </c>
      <c r="M57" s="1"/>
    </row>
    <row r="58" spans="1:13" x14ac:dyDescent="0.2">
      <c r="A58" s="2" t="s">
        <v>73</v>
      </c>
      <c r="B58" s="2"/>
      <c r="C58" s="1">
        <v>1823</v>
      </c>
      <c r="D58" s="1">
        <v>2068</v>
      </c>
      <c r="E58" s="1">
        <v>2199</v>
      </c>
      <c r="F58" s="1">
        <v>2721</v>
      </c>
      <c r="G58" s="1">
        <v>3220</v>
      </c>
      <c r="H58" s="1">
        <v>4130</v>
      </c>
      <c r="I58" s="1">
        <v>4058</v>
      </c>
      <c r="J58" s="1">
        <v>3689</v>
      </c>
      <c r="K58" s="1">
        <v>4059</v>
      </c>
      <c r="L58" s="1">
        <v>5012</v>
      </c>
      <c r="M58" s="1"/>
    </row>
    <row r="60" spans="1:13" x14ac:dyDescent="0.2">
      <c r="A60" s="2" t="s">
        <v>74</v>
      </c>
      <c r="B60" s="2"/>
      <c r="C60" s="1">
        <v>39342</v>
      </c>
      <c r="D60" s="1">
        <v>39453</v>
      </c>
      <c r="E60" s="1">
        <v>41958</v>
      </c>
      <c r="F60" s="1">
        <v>48150</v>
      </c>
      <c r="G60" s="1">
        <v>48178</v>
      </c>
      <c r="H60" s="1">
        <v>48655</v>
      </c>
      <c r="I60" s="1">
        <v>47323</v>
      </c>
      <c r="J60" s="1">
        <v>45004</v>
      </c>
      <c r="K60" s="1">
        <v>52832</v>
      </c>
      <c r="L60" s="1">
        <v>93889</v>
      </c>
      <c r="M60" s="1"/>
    </row>
    <row r="62" spans="1:13" x14ac:dyDescent="0.2">
      <c r="A62" s="2" t="s">
        <v>75</v>
      </c>
      <c r="B62" s="2"/>
      <c r="C62" s="1">
        <v>69206</v>
      </c>
      <c r="D62" s="1">
        <v>72124</v>
      </c>
      <c r="E62" s="1">
        <v>74898</v>
      </c>
      <c r="F62" s="1">
        <v>81241</v>
      </c>
      <c r="G62" s="1">
        <v>84186</v>
      </c>
      <c r="H62" s="1">
        <v>88182</v>
      </c>
      <c r="I62" s="1">
        <v>92033</v>
      </c>
      <c r="J62" s="1">
        <v>95789</v>
      </c>
      <c r="K62" s="1">
        <v>98598</v>
      </c>
      <c r="L62" s="1">
        <v>193984</v>
      </c>
      <c r="M62" s="1"/>
    </row>
    <row r="65" spans="1:13" x14ac:dyDescent="0.2">
      <c r="A65" s="4" t="s">
        <v>76</v>
      </c>
    </row>
    <row r="66" spans="1:13" x14ac:dyDescent="0.2">
      <c r="A66" s="1" t="s">
        <v>12</v>
      </c>
      <c r="B66" s="2"/>
      <c r="C66" s="4" t="s">
        <v>13</v>
      </c>
      <c r="D66" s="4" t="s">
        <v>14</v>
      </c>
      <c r="E66" s="4" t="s">
        <v>15</v>
      </c>
      <c r="F66" s="4" t="s">
        <v>16</v>
      </c>
      <c r="G66" s="4" t="s">
        <v>17</v>
      </c>
      <c r="H66" s="4" t="s">
        <v>18</v>
      </c>
      <c r="I66" s="4" t="s">
        <v>19</v>
      </c>
      <c r="J66" s="4" t="s">
        <v>20</v>
      </c>
      <c r="K66" s="4" t="s">
        <v>21</v>
      </c>
      <c r="L66" s="4" t="s">
        <v>22</v>
      </c>
      <c r="M66" s="4" t="s">
        <v>23</v>
      </c>
    </row>
    <row r="67" spans="1:13" x14ac:dyDescent="0.2">
      <c r="A67" s="1" t="s">
        <v>24</v>
      </c>
      <c r="B67" s="2"/>
      <c r="C67" s="3" t="s">
        <v>25</v>
      </c>
      <c r="D67" s="3" t="s">
        <v>26</v>
      </c>
      <c r="E67" s="3" t="s">
        <v>27</v>
      </c>
      <c r="F67" s="3" t="s">
        <v>28</v>
      </c>
      <c r="G67" s="3" t="s">
        <v>29</v>
      </c>
      <c r="H67" s="3" t="s">
        <v>30</v>
      </c>
      <c r="I67" s="3" t="s">
        <v>31</v>
      </c>
      <c r="J67" s="3" t="s">
        <v>32</v>
      </c>
      <c r="K67" s="3" t="s">
        <v>33</v>
      </c>
      <c r="L67" s="3" t="s">
        <v>34</v>
      </c>
      <c r="M67" s="3" t="s">
        <v>35</v>
      </c>
    </row>
    <row r="68" spans="1:13" x14ac:dyDescent="0.2">
      <c r="A68" s="2" t="s">
        <v>77</v>
      </c>
      <c r="B68" s="2"/>
      <c r="C68" s="1">
        <v>38063</v>
      </c>
      <c r="D68" s="1">
        <v>40893</v>
      </c>
      <c r="E68" s="1">
        <v>42278</v>
      </c>
      <c r="F68" s="1">
        <v>45041</v>
      </c>
      <c r="G68" s="1">
        <v>48813</v>
      </c>
      <c r="H68" s="1">
        <v>52465</v>
      </c>
      <c r="I68" s="1">
        <v>55632</v>
      </c>
      <c r="J68" s="1">
        <v>55137</v>
      </c>
      <c r="K68" s="1">
        <v>59434</v>
      </c>
      <c r="L68" s="1">
        <v>69570</v>
      </c>
      <c r="M68" s="1"/>
    </row>
    <row r="69" spans="1:13" x14ac:dyDescent="0.2">
      <c r="A69" s="2" t="s">
        <v>78</v>
      </c>
      <c r="B69" s="2"/>
      <c r="C69" s="1">
        <v>29624</v>
      </c>
      <c r="D69" s="1">
        <v>31271</v>
      </c>
      <c r="E69" s="1">
        <v>31428</v>
      </c>
      <c r="F69" s="1">
        <v>33399</v>
      </c>
      <c r="G69" s="1">
        <v>26420</v>
      </c>
      <c r="H69" s="1">
        <v>28364</v>
      </c>
      <c r="I69" s="1">
        <v>29864</v>
      </c>
      <c r="J69" s="1">
        <v>30306</v>
      </c>
      <c r="K69" s="1">
        <v>32726</v>
      </c>
      <c r="L69" s="1">
        <v>42018</v>
      </c>
      <c r="M69" s="1"/>
    </row>
    <row r="71" spans="1:13" x14ac:dyDescent="0.2">
      <c r="A71" s="2" t="s">
        <v>79</v>
      </c>
      <c r="B71" s="2"/>
      <c r="C71" s="1">
        <v>8439</v>
      </c>
      <c r="D71" s="1">
        <v>9622</v>
      </c>
      <c r="E71" s="1">
        <v>10850</v>
      </c>
      <c r="F71" s="1">
        <v>11642</v>
      </c>
      <c r="G71" s="1">
        <v>22393</v>
      </c>
      <c r="H71" s="1">
        <v>24101</v>
      </c>
      <c r="I71" s="1">
        <v>25768</v>
      </c>
      <c r="J71" s="1">
        <v>24831</v>
      </c>
      <c r="K71" s="1">
        <v>26708</v>
      </c>
      <c r="L71" s="1">
        <v>27552</v>
      </c>
      <c r="M71" s="1"/>
    </row>
    <row r="72" spans="1:13" x14ac:dyDescent="0.2">
      <c r="A72" s="2" t="s">
        <v>80</v>
      </c>
      <c r="B72" s="2"/>
      <c r="C72" s="1"/>
      <c r="D72" s="1"/>
      <c r="E72" s="1"/>
      <c r="F72" s="1"/>
      <c r="G72" s="1">
        <v>8565</v>
      </c>
      <c r="H72" s="1">
        <v>8523</v>
      </c>
      <c r="I72" s="1">
        <v>8754</v>
      </c>
      <c r="J72" s="1">
        <v>8176</v>
      </c>
      <c r="K72" s="1">
        <v>8860</v>
      </c>
      <c r="L72" s="1">
        <v>11383</v>
      </c>
      <c r="M72" s="1"/>
    </row>
    <row r="74" spans="1:13" x14ac:dyDescent="0.2">
      <c r="A74" s="2" t="s">
        <v>81</v>
      </c>
      <c r="B74" s="2"/>
      <c r="C74" s="1">
        <v>8439</v>
      </c>
      <c r="D74" s="1">
        <v>9622</v>
      </c>
      <c r="E74" s="1">
        <v>10850</v>
      </c>
      <c r="F74" s="1">
        <v>11642</v>
      </c>
      <c r="G74" s="1">
        <v>13828</v>
      </c>
      <c r="H74" s="1">
        <v>15578</v>
      </c>
      <c r="I74" s="1">
        <v>17014</v>
      </c>
      <c r="J74" s="1">
        <v>16655</v>
      </c>
      <c r="K74" s="1">
        <v>17848</v>
      </c>
      <c r="L74" s="1">
        <v>16169</v>
      </c>
      <c r="M74" s="1"/>
    </row>
    <row r="75" spans="1:13" x14ac:dyDescent="0.2">
      <c r="A75" s="2" t="s">
        <v>82</v>
      </c>
      <c r="B75" s="2"/>
      <c r="C75" s="1">
        <v>1713</v>
      </c>
      <c r="D75" s="1">
        <v>1841</v>
      </c>
      <c r="E75" s="1">
        <v>1987</v>
      </c>
      <c r="F75" s="1">
        <v>2192</v>
      </c>
      <c r="G75" s="1">
        <v>2288</v>
      </c>
      <c r="H75" s="1">
        <v>2354</v>
      </c>
      <c r="I75" s="1">
        <v>2527</v>
      </c>
      <c r="J75" s="1">
        <v>2782</v>
      </c>
      <c r="K75" s="1">
        <v>3011</v>
      </c>
      <c r="L75" s="1">
        <v>4160</v>
      </c>
      <c r="M75" s="1"/>
    </row>
    <row r="77" spans="1:13" x14ac:dyDescent="0.2">
      <c r="A77" s="2" t="s">
        <v>83</v>
      </c>
      <c r="B77" s="2"/>
      <c r="C77" s="1">
        <v>6726</v>
      </c>
      <c r="D77" s="1">
        <v>7781</v>
      </c>
      <c r="E77" s="1">
        <v>8863</v>
      </c>
      <c r="F77" s="1">
        <v>9450</v>
      </c>
      <c r="G77" s="1">
        <v>11540</v>
      </c>
      <c r="H77" s="1">
        <v>13224</v>
      </c>
      <c r="I77" s="1">
        <v>14487</v>
      </c>
      <c r="J77" s="1">
        <v>13873</v>
      </c>
      <c r="K77" s="1">
        <v>14837</v>
      </c>
      <c r="L77" s="1">
        <v>12009</v>
      </c>
      <c r="M77" s="1"/>
    </row>
    <row r="78" spans="1:13" x14ac:dyDescent="0.2">
      <c r="A78" s="2" t="s">
        <v>84</v>
      </c>
      <c r="B78" s="2"/>
      <c r="C78" s="1">
        <v>538</v>
      </c>
      <c r="D78" s="1">
        <v>526</v>
      </c>
      <c r="E78" s="1">
        <v>564</v>
      </c>
      <c r="F78" s="1">
        <v>426</v>
      </c>
      <c r="G78" s="1">
        <v>367</v>
      </c>
      <c r="H78" s="1">
        <v>375</v>
      </c>
      <c r="I78" s="1">
        <v>493</v>
      </c>
      <c r="J78" s="1">
        <v>594</v>
      </c>
      <c r="K78" s="1">
        <v>807</v>
      </c>
      <c r="L78" s="1">
        <v>1368</v>
      </c>
      <c r="M78" s="1"/>
    </row>
    <row r="79" spans="1:13" x14ac:dyDescent="0.2">
      <c r="A79" s="2" t="s">
        <v>85</v>
      </c>
      <c r="B79" s="2"/>
      <c r="C79" s="1">
        <v>644</v>
      </c>
      <c r="D79" s="1">
        <v>768</v>
      </c>
      <c r="E79" s="1">
        <v>822</v>
      </c>
      <c r="F79" s="1">
        <v>934</v>
      </c>
      <c r="G79" s="1">
        <v>1250</v>
      </c>
      <c r="H79" s="1">
        <v>1072</v>
      </c>
      <c r="I79" s="1">
        <v>1159</v>
      </c>
      <c r="J79" s="1">
        <v>529</v>
      </c>
      <c r="K79" s="1">
        <v>341</v>
      </c>
      <c r="L79" s="1">
        <v>925</v>
      </c>
      <c r="M79" s="1"/>
    </row>
    <row r="80" spans="1:13" x14ac:dyDescent="0.2">
      <c r="A80" s="2" t="s">
        <v>86</v>
      </c>
      <c r="B80" s="2"/>
      <c r="C80" s="1">
        <v>-205</v>
      </c>
      <c r="D80" s="1">
        <v>20</v>
      </c>
      <c r="E80" s="1">
        <v>139</v>
      </c>
      <c r="F80" s="1">
        <v>-338</v>
      </c>
      <c r="G80" s="1">
        <v>-177</v>
      </c>
      <c r="H80" s="1">
        <v>-53</v>
      </c>
      <c r="I80" s="1">
        <v>-285</v>
      </c>
      <c r="J80" s="1">
        <v>-20</v>
      </c>
      <c r="K80" s="1">
        <v>358</v>
      </c>
      <c r="L80" s="1">
        <v>2378</v>
      </c>
      <c r="M80" s="1"/>
    </row>
    <row r="82" spans="1:13" x14ac:dyDescent="0.2">
      <c r="A82" s="2" t="s">
        <v>87</v>
      </c>
      <c r="B82" s="2"/>
      <c r="C82" s="1">
        <v>6627</v>
      </c>
      <c r="D82" s="1">
        <v>8043</v>
      </c>
      <c r="E82" s="1">
        <v>9260</v>
      </c>
      <c r="F82" s="1">
        <v>9620</v>
      </c>
      <c r="G82" s="1">
        <v>12246</v>
      </c>
      <c r="H82" s="1">
        <v>13868</v>
      </c>
      <c r="I82" s="1">
        <v>14868</v>
      </c>
      <c r="J82" s="1">
        <v>13788</v>
      </c>
      <c r="K82" s="1">
        <v>14729</v>
      </c>
      <c r="L82" s="1">
        <v>13944</v>
      </c>
      <c r="M82" s="1"/>
    </row>
    <row r="83" spans="1:13" x14ac:dyDescent="0.2">
      <c r="A83" s="2" t="s">
        <v>88</v>
      </c>
      <c r="B83" s="2"/>
      <c r="C83" s="1">
        <v>2314</v>
      </c>
      <c r="D83" s="1">
        <v>2785</v>
      </c>
      <c r="E83" s="1">
        <v>3087</v>
      </c>
      <c r="F83" s="1">
        <v>2984</v>
      </c>
      <c r="G83" s="1">
        <v>4242</v>
      </c>
      <c r="H83" s="1">
        <v>5016</v>
      </c>
      <c r="I83" s="1">
        <v>5078</v>
      </c>
      <c r="J83" s="1">
        <v>4422</v>
      </c>
      <c r="K83" s="1">
        <v>1663</v>
      </c>
      <c r="L83" s="1">
        <v>3031</v>
      </c>
      <c r="M83" s="1"/>
    </row>
    <row r="84" spans="1:13" x14ac:dyDescent="0.2">
      <c r="A84" s="2" t="s">
        <v>89</v>
      </c>
      <c r="B84" s="2"/>
      <c r="C84" s="1">
        <v>350</v>
      </c>
      <c r="D84" s="1">
        <v>451</v>
      </c>
      <c r="E84" s="1">
        <v>491</v>
      </c>
      <c r="F84" s="1">
        <v>500</v>
      </c>
      <c r="G84" s="1">
        <v>503</v>
      </c>
      <c r="H84" s="1">
        <v>470</v>
      </c>
      <c r="I84" s="1">
        <v>399</v>
      </c>
      <c r="J84" s="1">
        <v>386</v>
      </c>
      <c r="K84" s="1">
        <v>468</v>
      </c>
      <c r="L84" s="1">
        <v>472</v>
      </c>
      <c r="M84" s="1"/>
    </row>
    <row r="85" spans="1:13" x14ac:dyDescent="0.2">
      <c r="A85" s="2" t="s">
        <v>90</v>
      </c>
      <c r="B85" s="2"/>
      <c r="C85" s="1">
        <v>3963</v>
      </c>
      <c r="D85" s="1">
        <v>4807</v>
      </c>
      <c r="E85" s="1">
        <v>5682</v>
      </c>
      <c r="F85" s="1">
        <v>6136</v>
      </c>
      <c r="G85" s="1">
        <v>7501</v>
      </c>
      <c r="H85" s="1">
        <v>8382</v>
      </c>
      <c r="I85" s="1">
        <v>9391</v>
      </c>
      <c r="J85" s="1">
        <v>8980</v>
      </c>
      <c r="K85" s="1">
        <v>12598</v>
      </c>
      <c r="L85" s="1">
        <v>10441</v>
      </c>
      <c r="M85" s="1"/>
    </row>
    <row r="86" spans="1:13" x14ac:dyDescent="0.2">
      <c r="A86" s="2" t="s">
        <v>91</v>
      </c>
      <c r="B86" s="2"/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/>
    </row>
    <row r="87" spans="1:13" x14ac:dyDescent="0.2">
      <c r="A87" s="2" t="s">
        <v>92</v>
      </c>
      <c r="B87" s="2"/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613</v>
      </c>
      <c r="M87" s="1"/>
    </row>
    <row r="89" spans="1:13" x14ac:dyDescent="0.2">
      <c r="A89" s="2" t="s">
        <v>93</v>
      </c>
      <c r="B89" s="2"/>
      <c r="C89" s="1">
        <v>3963</v>
      </c>
      <c r="D89" s="1">
        <v>4807</v>
      </c>
      <c r="E89" s="1">
        <v>5682</v>
      </c>
      <c r="F89" s="1">
        <v>6136</v>
      </c>
      <c r="G89" s="1">
        <v>7501</v>
      </c>
      <c r="H89" s="1">
        <v>8382</v>
      </c>
      <c r="I89" s="1">
        <v>9391</v>
      </c>
      <c r="J89" s="1">
        <v>8980</v>
      </c>
      <c r="K89" s="1">
        <v>12598</v>
      </c>
      <c r="L89" s="1">
        <v>11054</v>
      </c>
      <c r="M89" s="1"/>
    </row>
    <row r="90" spans="1:13" x14ac:dyDescent="0.2">
      <c r="A90" s="2" t="s">
        <v>90</v>
      </c>
      <c r="B90" s="2"/>
      <c r="C90" s="1">
        <v>3963</v>
      </c>
      <c r="D90" s="1">
        <v>4807</v>
      </c>
      <c r="E90" s="1">
        <v>5682</v>
      </c>
      <c r="F90" s="1">
        <v>6136</v>
      </c>
      <c r="G90" s="1">
        <v>7501</v>
      </c>
      <c r="H90" s="1">
        <v>8382</v>
      </c>
      <c r="I90" s="1">
        <v>9391</v>
      </c>
      <c r="J90" s="1">
        <v>8980</v>
      </c>
      <c r="K90" s="1">
        <v>12598</v>
      </c>
      <c r="L90" s="1">
        <v>10441</v>
      </c>
      <c r="M90" s="1"/>
    </row>
    <row r="91" spans="1:13" x14ac:dyDescent="0.2">
      <c r="A91" s="2" t="s">
        <v>94</v>
      </c>
      <c r="B91" s="2"/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/>
    </row>
    <row r="93" spans="1:13" x14ac:dyDescent="0.2">
      <c r="A93" s="2" t="s">
        <v>95</v>
      </c>
      <c r="B93" s="2"/>
      <c r="C93" s="1">
        <v>3963</v>
      </c>
      <c r="D93" s="1">
        <v>4807</v>
      </c>
      <c r="E93" s="1">
        <v>5682</v>
      </c>
      <c r="F93" s="1">
        <v>6136</v>
      </c>
      <c r="G93" s="1">
        <v>7501</v>
      </c>
      <c r="H93" s="1">
        <v>8382</v>
      </c>
      <c r="I93" s="1">
        <v>9391</v>
      </c>
      <c r="J93" s="1">
        <v>8980</v>
      </c>
      <c r="K93" s="1">
        <v>12598</v>
      </c>
      <c r="L93" s="1">
        <v>10441</v>
      </c>
      <c r="M93" s="1"/>
    </row>
    <row r="94" spans="1:13" x14ac:dyDescent="0.2">
      <c r="A94" s="2" t="s">
        <v>96</v>
      </c>
      <c r="B94" s="2"/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/>
    </row>
    <row r="96" spans="1:13" x14ac:dyDescent="0.2">
      <c r="A96" s="2" t="s">
        <v>97</v>
      </c>
      <c r="B96" s="2"/>
      <c r="C96" s="1">
        <v>3963</v>
      </c>
      <c r="D96" s="1">
        <v>4807</v>
      </c>
      <c r="E96" s="1">
        <v>5682</v>
      </c>
      <c r="F96" s="1">
        <v>6136</v>
      </c>
      <c r="G96" s="1">
        <v>7501</v>
      </c>
      <c r="H96" s="1">
        <v>8382</v>
      </c>
      <c r="I96" s="1">
        <v>9391</v>
      </c>
      <c r="J96" s="1">
        <v>8980</v>
      </c>
      <c r="K96" s="1">
        <v>12598</v>
      </c>
      <c r="L96" s="1">
        <v>10441</v>
      </c>
      <c r="M96" s="1"/>
    </row>
    <row r="98" spans="1:13" x14ac:dyDescent="0.2">
      <c r="A98" s="2" t="s">
        <v>98</v>
      </c>
    </row>
    <row r="99" spans="1:13" x14ac:dyDescent="0.2">
      <c r="A99" s="2" t="s">
        <v>99</v>
      </c>
      <c r="B99" s="2"/>
      <c r="C99" s="1">
        <v>2.0699999999999998</v>
      </c>
      <c r="D99" s="1">
        <v>2.56</v>
      </c>
      <c r="E99" s="1">
        <v>3.17</v>
      </c>
      <c r="F99" s="1">
        <v>3.42</v>
      </c>
      <c r="G99" s="1">
        <v>4.3099999999999996</v>
      </c>
      <c r="H99" s="1">
        <v>4.95</v>
      </c>
      <c r="I99" s="1">
        <v>5.76</v>
      </c>
      <c r="J99" s="1">
        <v>5.73</v>
      </c>
      <c r="K99" s="1">
        <v>8.4</v>
      </c>
      <c r="L99" s="1">
        <v>6.3</v>
      </c>
      <c r="M99" s="1"/>
    </row>
    <row r="100" spans="1:13" x14ac:dyDescent="0.2">
      <c r="A100" s="2" t="s">
        <v>100</v>
      </c>
      <c r="B100" s="2"/>
      <c r="C100" s="1">
        <v>2.0699999999999998</v>
      </c>
      <c r="D100" s="1">
        <v>2.56</v>
      </c>
      <c r="E100" s="1">
        <v>3.17</v>
      </c>
      <c r="F100" s="1">
        <v>3.42</v>
      </c>
      <c r="G100" s="1">
        <v>4.3099999999999996</v>
      </c>
      <c r="H100" s="1">
        <v>4.95</v>
      </c>
      <c r="I100" s="1">
        <v>5.76</v>
      </c>
      <c r="J100" s="1">
        <v>5.73</v>
      </c>
      <c r="K100" s="1">
        <v>8.4</v>
      </c>
      <c r="L100" s="1">
        <v>6.68</v>
      </c>
      <c r="M100" s="1"/>
    </row>
    <row r="101" spans="1:13" x14ac:dyDescent="0.2">
      <c r="A101" s="2" t="s">
        <v>101</v>
      </c>
      <c r="B101" s="2"/>
      <c r="C101" s="1">
        <v>2.0299999999999998</v>
      </c>
      <c r="D101" s="1">
        <v>2.52</v>
      </c>
      <c r="E101" s="1">
        <v>3.13</v>
      </c>
      <c r="F101" s="1">
        <v>3.38</v>
      </c>
      <c r="G101" s="1">
        <v>4.26</v>
      </c>
      <c r="H101" s="1">
        <v>4.9000000000000004</v>
      </c>
      <c r="I101" s="1">
        <v>5.73</v>
      </c>
      <c r="J101" s="1">
        <v>5.69</v>
      </c>
      <c r="K101" s="1">
        <v>8.36</v>
      </c>
      <c r="L101" s="1">
        <v>6.27</v>
      </c>
      <c r="M101" s="1"/>
    </row>
    <row r="102" spans="1:13" x14ac:dyDescent="0.2">
      <c r="A102" s="2" t="s">
        <v>102</v>
      </c>
      <c r="B102" s="2"/>
      <c r="C102" s="1">
        <v>2.0299999999999998</v>
      </c>
      <c r="D102" s="1">
        <v>2.52</v>
      </c>
      <c r="E102" s="1">
        <v>3.13</v>
      </c>
      <c r="F102" s="1">
        <v>3.38</v>
      </c>
      <c r="G102" s="1">
        <v>4.26</v>
      </c>
      <c r="H102" s="1">
        <v>4.9000000000000004</v>
      </c>
      <c r="I102" s="1">
        <v>5.73</v>
      </c>
      <c r="J102" s="1">
        <v>5.69</v>
      </c>
      <c r="K102" s="1">
        <v>8.36</v>
      </c>
      <c r="L102" s="1">
        <v>6.64</v>
      </c>
      <c r="M102" s="1"/>
    </row>
    <row r="103" spans="1:13" x14ac:dyDescent="0.2">
      <c r="A103" s="2" t="s">
        <v>103</v>
      </c>
    </row>
    <row r="104" spans="1:13" x14ac:dyDescent="0.2">
      <c r="A104" s="2" t="s">
        <v>104</v>
      </c>
      <c r="B104" s="2"/>
      <c r="C104" s="1">
        <v>1915</v>
      </c>
      <c r="D104" s="1">
        <v>1878</v>
      </c>
      <c r="E104" s="1">
        <v>1794</v>
      </c>
      <c r="F104" s="1">
        <v>1792</v>
      </c>
      <c r="G104" s="1">
        <v>1740</v>
      </c>
      <c r="H104" s="1">
        <v>1694</v>
      </c>
      <c r="I104" s="1">
        <v>1629</v>
      </c>
      <c r="J104" s="1">
        <v>1568</v>
      </c>
      <c r="K104" s="1">
        <v>1499</v>
      </c>
      <c r="L104" s="1">
        <v>1656</v>
      </c>
      <c r="M104" s="1"/>
    </row>
    <row r="105" spans="1:13" x14ac:dyDescent="0.2">
      <c r="A105" s="2" t="s">
        <v>105</v>
      </c>
      <c r="B105" s="2"/>
      <c r="C105" s="1">
        <v>1948</v>
      </c>
      <c r="D105" s="1">
        <v>1909</v>
      </c>
      <c r="E105" s="1">
        <v>1818</v>
      </c>
      <c r="F105" s="1">
        <v>1813</v>
      </c>
      <c r="G105" s="1">
        <v>1759</v>
      </c>
      <c r="H105" s="1">
        <v>1709</v>
      </c>
      <c r="I105" s="1">
        <v>1639</v>
      </c>
      <c r="J105" s="1">
        <v>1578</v>
      </c>
      <c r="K105" s="1">
        <v>1507</v>
      </c>
      <c r="L105" s="1">
        <v>1666</v>
      </c>
      <c r="M105" s="1"/>
    </row>
    <row r="106" spans="1:13" x14ac:dyDescent="0.2">
      <c r="A106" s="2" t="s">
        <v>106</v>
      </c>
      <c r="B106" s="2"/>
      <c r="C106" s="1">
        <v>1894</v>
      </c>
      <c r="D106" s="1">
        <v>1808</v>
      </c>
      <c r="E106" s="1">
        <v>1780</v>
      </c>
      <c r="F106" s="1">
        <v>1773</v>
      </c>
      <c r="G106" s="1">
        <v>1707</v>
      </c>
      <c r="H106" s="1">
        <v>1661</v>
      </c>
      <c r="I106" s="1">
        <v>1597</v>
      </c>
      <c r="J106" s="1">
        <v>1517</v>
      </c>
      <c r="K106" s="1">
        <v>1488</v>
      </c>
      <c r="L106" s="1">
        <v>1783</v>
      </c>
      <c r="M106" s="1"/>
    </row>
    <row r="109" spans="1:13" x14ac:dyDescent="0.2">
      <c r="A109" s="4" t="s">
        <v>107</v>
      </c>
    </row>
    <row r="110" spans="1:13" x14ac:dyDescent="0.2">
      <c r="A110" s="1" t="s">
        <v>12</v>
      </c>
      <c r="B110" s="2"/>
      <c r="C110" s="4" t="s">
        <v>13</v>
      </c>
      <c r="D110" s="4" t="s">
        <v>14</v>
      </c>
      <c r="E110" s="4" t="s">
        <v>15</v>
      </c>
      <c r="F110" s="4" t="s">
        <v>16</v>
      </c>
      <c r="G110" s="4" t="s">
        <v>17</v>
      </c>
      <c r="H110" s="4" t="s">
        <v>18</v>
      </c>
      <c r="I110" s="4" t="s">
        <v>19</v>
      </c>
      <c r="J110" s="4" t="s">
        <v>20</v>
      </c>
      <c r="K110" s="4" t="s">
        <v>21</v>
      </c>
      <c r="L110" s="4" t="s">
        <v>22</v>
      </c>
      <c r="M110" s="4" t="s">
        <v>23</v>
      </c>
    </row>
    <row r="111" spans="1:13" x14ac:dyDescent="0.2">
      <c r="A111" s="1" t="s">
        <v>24</v>
      </c>
      <c r="B111" s="2"/>
      <c r="C111" s="3" t="s">
        <v>25</v>
      </c>
      <c r="D111" s="3" t="s">
        <v>26</v>
      </c>
      <c r="E111" s="3" t="s">
        <v>27</v>
      </c>
      <c r="F111" s="3" t="s">
        <v>28</v>
      </c>
      <c r="G111" s="3" t="s">
        <v>29</v>
      </c>
      <c r="H111" s="3" t="s">
        <v>30</v>
      </c>
      <c r="I111" s="3" t="s">
        <v>31</v>
      </c>
      <c r="J111" s="3" t="s">
        <v>32</v>
      </c>
      <c r="K111" s="3" t="s">
        <v>33</v>
      </c>
      <c r="L111" s="3" t="s">
        <v>34</v>
      </c>
      <c r="M111" s="3" t="s">
        <v>35</v>
      </c>
    </row>
    <row r="112" spans="1:13" x14ac:dyDescent="0.2">
      <c r="A112" s="2" t="s">
        <v>108</v>
      </c>
      <c r="B112" s="2"/>
      <c r="C112" s="1">
        <v>29389</v>
      </c>
      <c r="D112" s="1">
        <v>32446</v>
      </c>
      <c r="E112" s="1">
        <v>35745</v>
      </c>
      <c r="F112" s="1">
        <v>39699</v>
      </c>
      <c r="G112" s="1">
        <v>46571</v>
      </c>
      <c r="H112" s="1">
        <v>51766</v>
      </c>
      <c r="I112" s="1">
        <v>56607</v>
      </c>
      <c r="J112" s="1">
        <v>62109</v>
      </c>
      <c r="K112" s="1">
        <v>69078</v>
      </c>
      <c r="L112" s="1">
        <v>79582</v>
      </c>
      <c r="M112" s="1"/>
    </row>
    <row r="113" spans="1:13" x14ac:dyDescent="0.2">
      <c r="A113" s="2" t="s">
        <v>109</v>
      </c>
      <c r="B113" s="2"/>
      <c r="C113" s="1">
        <v>3963</v>
      </c>
      <c r="D113" s="1">
        <v>4807</v>
      </c>
      <c r="E113" s="1">
        <v>5682</v>
      </c>
      <c r="F113" s="1">
        <v>6136</v>
      </c>
      <c r="G113" s="1">
        <v>7501</v>
      </c>
      <c r="H113" s="1">
        <v>8382</v>
      </c>
      <c r="I113" s="1">
        <v>9391</v>
      </c>
      <c r="J113" s="1">
        <v>8980</v>
      </c>
      <c r="K113" s="1">
        <v>12598</v>
      </c>
      <c r="L113" s="1">
        <v>11054</v>
      </c>
      <c r="M113" s="1"/>
    </row>
    <row r="114" spans="1:13" x14ac:dyDescent="0.2">
      <c r="A114" s="2" t="s">
        <v>110</v>
      </c>
      <c r="B114" s="2"/>
      <c r="C114" s="1">
        <v>653</v>
      </c>
      <c r="D114" s="1">
        <v>756</v>
      </c>
      <c r="E114" s="1">
        <v>1076</v>
      </c>
      <c r="F114" s="1">
        <v>1324</v>
      </c>
      <c r="G114" s="1">
        <v>1508</v>
      </c>
      <c r="H114" s="1">
        <v>3063</v>
      </c>
      <c r="I114" s="1">
        <v>2313</v>
      </c>
      <c r="J114" s="1">
        <v>2445</v>
      </c>
      <c r="K114" s="1">
        <v>2515</v>
      </c>
      <c r="L114" s="1">
        <v>2895</v>
      </c>
      <c r="M114" s="1"/>
    </row>
    <row r="116" spans="1:13" x14ac:dyDescent="0.2">
      <c r="A116" s="2" t="s">
        <v>111</v>
      </c>
      <c r="B116" s="2"/>
      <c r="C116" s="1">
        <v>32699</v>
      </c>
      <c r="D116" s="1">
        <v>36497</v>
      </c>
      <c r="E116" s="1">
        <v>40351</v>
      </c>
      <c r="F116" s="1">
        <v>44511</v>
      </c>
      <c r="G116" s="1">
        <v>52564</v>
      </c>
      <c r="H116" s="1">
        <v>57085</v>
      </c>
      <c r="I116" s="1">
        <v>63685</v>
      </c>
      <c r="J116" s="1">
        <v>68644</v>
      </c>
      <c r="K116" s="1">
        <v>79161</v>
      </c>
      <c r="L116" s="1">
        <v>87741</v>
      </c>
      <c r="M116" s="1"/>
    </row>
    <row r="117" spans="1:13" x14ac:dyDescent="0.2">
      <c r="A117" s="2" t="s">
        <v>112</v>
      </c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2" t="s">
        <v>113</v>
      </c>
      <c r="B118" s="2"/>
      <c r="C118" s="1">
        <v>7</v>
      </c>
      <c r="D118" s="1">
        <v>6</v>
      </c>
      <c r="E118" s="1">
        <v>3</v>
      </c>
      <c r="F118" s="1">
        <v>140</v>
      </c>
      <c r="G118" s="1">
        <v>100</v>
      </c>
      <c r="H118" s="1">
        <v>13</v>
      </c>
      <c r="I118" s="1">
        <v>26</v>
      </c>
      <c r="J118" s="1">
        <v>8</v>
      </c>
      <c r="K118" s="1">
        <v>15</v>
      </c>
      <c r="L118" s="1">
        <v>-2</v>
      </c>
      <c r="M118" s="1"/>
    </row>
    <row r="119" spans="1:13" x14ac:dyDescent="0.2">
      <c r="A119" s="2" t="s">
        <v>114</v>
      </c>
      <c r="B119" s="2"/>
      <c r="C119" s="1">
        <v>-1888</v>
      </c>
      <c r="D119" s="1">
        <v>-2636</v>
      </c>
      <c r="E119" s="1">
        <v>-3269</v>
      </c>
      <c r="F119" s="1">
        <v>-1327</v>
      </c>
      <c r="G119" s="1">
        <v>-2068</v>
      </c>
      <c r="H119" s="1">
        <v>-2434</v>
      </c>
      <c r="I119" s="1">
        <v>-4005</v>
      </c>
      <c r="J119" s="1">
        <v>-3536</v>
      </c>
      <c r="K119" s="1">
        <v>-3112</v>
      </c>
      <c r="L119" s="1">
        <v>-6615</v>
      </c>
      <c r="M119" s="1"/>
    </row>
    <row r="120" spans="1:13" x14ac:dyDescent="0.2">
      <c r="A120" s="2" t="s">
        <v>115</v>
      </c>
      <c r="B120" s="2"/>
      <c r="C120" s="1">
        <v>1635</v>
      </c>
      <c r="D120" s="1">
        <v>1884</v>
      </c>
      <c r="E120" s="1">
        <v>2617</v>
      </c>
      <c r="F120" s="1">
        <v>3387</v>
      </c>
      <c r="G120" s="1">
        <v>1270</v>
      </c>
      <c r="H120" s="1">
        <v>1956</v>
      </c>
      <c r="I120" s="1">
        <v>2429</v>
      </c>
      <c r="J120" s="1">
        <v>3970</v>
      </c>
      <c r="K120" s="1">
        <v>3533</v>
      </c>
      <c r="L120" s="1">
        <v>-45249</v>
      </c>
      <c r="M120" s="1"/>
    </row>
    <row r="122" spans="1:13" x14ac:dyDescent="0.2">
      <c r="A122" s="2" t="s">
        <v>116</v>
      </c>
      <c r="B122" s="2"/>
      <c r="C122" s="1">
        <v>32446</v>
      </c>
      <c r="D122" s="1">
        <v>35745</v>
      </c>
      <c r="E122" s="1">
        <v>39699</v>
      </c>
      <c r="F122" s="1">
        <v>46571</v>
      </c>
      <c r="G122" s="1">
        <v>51766</v>
      </c>
      <c r="H122" s="1">
        <v>56607</v>
      </c>
      <c r="I122" s="1">
        <v>62109</v>
      </c>
      <c r="J122" s="1">
        <v>69078</v>
      </c>
      <c r="K122" s="1">
        <v>79582</v>
      </c>
      <c r="L122" s="1">
        <v>35877</v>
      </c>
      <c r="M122" s="1"/>
    </row>
    <row r="123" spans="1:13" x14ac:dyDescent="0.2">
      <c r="A123" s="2" t="s">
        <v>117</v>
      </c>
      <c r="B123" s="2"/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/>
    </row>
    <row r="125" spans="1:13" x14ac:dyDescent="0.2">
      <c r="A125" s="2" t="s">
        <v>118</v>
      </c>
      <c r="B125" s="2"/>
      <c r="C125" s="1">
        <v>32446</v>
      </c>
      <c r="D125" s="1">
        <v>35745</v>
      </c>
      <c r="E125" s="1">
        <v>39699</v>
      </c>
      <c r="F125" s="1">
        <v>46571</v>
      </c>
      <c r="G125" s="1">
        <v>51766</v>
      </c>
      <c r="H125" s="1">
        <v>56607</v>
      </c>
      <c r="I125" s="1">
        <v>62109</v>
      </c>
      <c r="J125" s="1">
        <v>69078</v>
      </c>
      <c r="K125" s="1">
        <v>79582</v>
      </c>
      <c r="L125" s="1">
        <v>35877</v>
      </c>
      <c r="M125" s="1"/>
    </row>
    <row r="128" spans="1:13" x14ac:dyDescent="0.2">
      <c r="A128" s="4" t="s">
        <v>119</v>
      </c>
    </row>
    <row r="129" spans="1:13" x14ac:dyDescent="0.2">
      <c r="A129" s="1" t="s">
        <v>12</v>
      </c>
      <c r="B129" s="2"/>
      <c r="C129" s="4" t="s">
        <v>13</v>
      </c>
      <c r="D129" s="4" t="s">
        <v>14</v>
      </c>
      <c r="E129" s="4" t="s">
        <v>15</v>
      </c>
      <c r="F129" s="4" t="s">
        <v>16</v>
      </c>
      <c r="G129" s="4" t="s">
        <v>17</v>
      </c>
      <c r="H129" s="4" t="s">
        <v>18</v>
      </c>
      <c r="I129" s="4" t="s">
        <v>19</v>
      </c>
      <c r="J129" s="4" t="s">
        <v>20</v>
      </c>
      <c r="K129" s="4" t="s">
        <v>21</v>
      </c>
      <c r="L129" s="4" t="s">
        <v>22</v>
      </c>
      <c r="M129" s="4" t="s">
        <v>23</v>
      </c>
    </row>
    <row r="130" spans="1:13" x14ac:dyDescent="0.2">
      <c r="A130" s="1" t="s">
        <v>24</v>
      </c>
      <c r="B130" s="2"/>
      <c r="C130" s="3" t="s">
        <v>25</v>
      </c>
      <c r="D130" s="3" t="s">
        <v>26</v>
      </c>
      <c r="E130" s="3" t="s">
        <v>27</v>
      </c>
      <c r="F130" s="3" t="s">
        <v>28</v>
      </c>
      <c r="G130" s="3" t="s">
        <v>29</v>
      </c>
      <c r="H130" s="3" t="s">
        <v>30</v>
      </c>
      <c r="I130" s="3" t="s">
        <v>31</v>
      </c>
      <c r="J130" s="3" t="s">
        <v>32</v>
      </c>
      <c r="K130" s="3" t="s">
        <v>33</v>
      </c>
      <c r="L130" s="3" t="s">
        <v>34</v>
      </c>
      <c r="M130" s="3" t="s">
        <v>35</v>
      </c>
    </row>
    <row r="131" spans="1:13" x14ac:dyDescent="0.2">
      <c r="A131" s="2" t="s">
        <v>120</v>
      </c>
    </row>
    <row r="132" spans="1:13" x14ac:dyDescent="0.2">
      <c r="A132" s="2" t="s">
        <v>121</v>
      </c>
      <c r="B132" s="2"/>
      <c r="C132" s="1">
        <v>4313</v>
      </c>
      <c r="D132" s="1">
        <v>5258</v>
      </c>
      <c r="E132" s="1">
        <v>6173</v>
      </c>
      <c r="F132" s="1">
        <v>6636</v>
      </c>
      <c r="G132" s="1">
        <v>8004</v>
      </c>
      <c r="H132" s="1">
        <v>8852</v>
      </c>
      <c r="I132" s="1">
        <v>9790</v>
      </c>
      <c r="J132" s="1">
        <v>9366</v>
      </c>
      <c r="K132" s="1">
        <v>13066</v>
      </c>
      <c r="L132" s="1">
        <v>10913</v>
      </c>
      <c r="M132" s="1"/>
    </row>
    <row r="133" spans="1:13" x14ac:dyDescent="0.2">
      <c r="A133" s="2" t="s">
        <v>122</v>
      </c>
      <c r="B133" s="2"/>
      <c r="C133" s="1">
        <v>1713</v>
      </c>
      <c r="D133" s="1">
        <v>1841</v>
      </c>
      <c r="E133" s="1">
        <v>1987</v>
      </c>
      <c r="F133" s="1">
        <v>2192</v>
      </c>
      <c r="G133" s="1">
        <v>2288</v>
      </c>
      <c r="H133" s="1">
        <v>2354</v>
      </c>
      <c r="I133" s="1">
        <v>2527</v>
      </c>
      <c r="J133" s="1">
        <v>2782</v>
      </c>
      <c r="K133" s="1">
        <v>3011</v>
      </c>
      <c r="L133" s="1">
        <v>4160</v>
      </c>
      <c r="M133" s="1"/>
    </row>
    <row r="134" spans="1:13" x14ac:dyDescent="0.2">
      <c r="A134" s="2" t="s">
        <v>123</v>
      </c>
      <c r="B134" s="2"/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622</v>
      </c>
      <c r="M134" s="1"/>
    </row>
    <row r="135" spans="1:13" x14ac:dyDescent="0.2">
      <c r="A135" s="2" t="s">
        <v>124</v>
      </c>
      <c r="B135" s="2"/>
      <c r="C135" s="1">
        <v>133</v>
      </c>
      <c r="D135" s="1">
        <v>127</v>
      </c>
      <c r="E135" s="1">
        <v>472</v>
      </c>
      <c r="F135" s="1">
        <v>92</v>
      </c>
      <c r="G135" s="1">
        <v>517</v>
      </c>
      <c r="H135" s="1">
        <v>-102</v>
      </c>
      <c r="I135" s="1">
        <v>1214</v>
      </c>
      <c r="J135" s="1">
        <v>334</v>
      </c>
      <c r="K135" s="1">
        <v>-1573</v>
      </c>
      <c r="L135" s="1">
        <v>117</v>
      </c>
      <c r="M135" s="1"/>
    </row>
    <row r="136" spans="1:13" x14ac:dyDescent="0.2">
      <c r="A136" s="2" t="s">
        <v>125</v>
      </c>
      <c r="B136" s="2"/>
      <c r="C136" s="1">
        <v>33</v>
      </c>
      <c r="D136" s="1">
        <v>23</v>
      </c>
      <c r="E136" s="1">
        <v>36</v>
      </c>
      <c r="F136" s="1">
        <v>6</v>
      </c>
      <c r="G136" s="1">
        <v>-136</v>
      </c>
      <c r="H136" s="1">
        <v>-62</v>
      </c>
      <c r="I136" s="1">
        <v>-127</v>
      </c>
      <c r="J136" s="1">
        <v>468</v>
      </c>
      <c r="K136" s="1">
        <v>877</v>
      </c>
      <c r="L136" s="1">
        <v>857</v>
      </c>
      <c r="M136" s="1"/>
    </row>
    <row r="137" spans="1:13" x14ac:dyDescent="0.2">
      <c r="A137" s="2" t="s">
        <v>126</v>
      </c>
      <c r="B137" s="2"/>
      <c r="C137" s="1">
        <v>-118</v>
      </c>
      <c r="D137" s="1">
        <v>-75</v>
      </c>
      <c r="E137" s="1"/>
      <c r="F137" s="1"/>
      <c r="G137" s="1"/>
      <c r="H137" s="1">
        <v>-91</v>
      </c>
      <c r="I137" s="1">
        <v>-26</v>
      </c>
      <c r="J137" s="1">
        <v>-289</v>
      </c>
      <c r="K137" s="1"/>
      <c r="L137" s="1"/>
      <c r="M137" s="1"/>
    </row>
    <row r="138" spans="1:13" x14ac:dyDescent="0.2">
      <c r="A138" s="2" t="s">
        <v>127</v>
      </c>
      <c r="B138" s="2"/>
      <c r="C138" s="1">
        <v>532</v>
      </c>
      <c r="D138" s="1">
        <v>627</v>
      </c>
      <c r="E138" s="1">
        <v>441</v>
      </c>
      <c r="F138" s="1">
        <v>472</v>
      </c>
      <c r="G138" s="1">
        <v>343</v>
      </c>
      <c r="H138" s="1">
        <v>751</v>
      </c>
      <c r="I138" s="1">
        <v>838</v>
      </c>
      <c r="J138" s="1">
        <v>867</v>
      </c>
      <c r="K138" s="1">
        <v>274</v>
      </c>
      <c r="L138" s="1">
        <v>-3877</v>
      </c>
      <c r="M138" s="1"/>
    </row>
    <row r="139" spans="1:13" x14ac:dyDescent="0.2">
      <c r="A139" s="2" t="s">
        <v>128</v>
      </c>
      <c r="B139" s="2"/>
      <c r="C139" s="1">
        <v>-686</v>
      </c>
      <c r="D139" s="1">
        <v>-518</v>
      </c>
      <c r="E139" s="1">
        <v>-108</v>
      </c>
      <c r="F139" s="1">
        <v>-374</v>
      </c>
      <c r="G139" s="1">
        <v>-480</v>
      </c>
      <c r="H139" s="1">
        <v>-211</v>
      </c>
      <c r="I139" s="1">
        <v>-393</v>
      </c>
      <c r="J139" s="1">
        <v>107</v>
      </c>
      <c r="K139" s="1">
        <v>-720</v>
      </c>
      <c r="L139" s="1">
        <v>55</v>
      </c>
      <c r="M139" s="1"/>
    </row>
    <row r="140" spans="1:13" x14ac:dyDescent="0.2">
      <c r="A140" s="2" t="s">
        <v>129</v>
      </c>
      <c r="B140" s="2"/>
      <c r="C140" s="1">
        <v>111</v>
      </c>
      <c r="D140" s="1">
        <v>133</v>
      </c>
      <c r="E140" s="1">
        <v>-34</v>
      </c>
      <c r="F140" s="1">
        <v>2</v>
      </c>
      <c r="G140" s="1">
        <v>-1045</v>
      </c>
      <c r="H140" s="1">
        <v>-921</v>
      </c>
      <c r="I140" s="1">
        <v>85</v>
      </c>
      <c r="J140" s="1">
        <v>-1080</v>
      </c>
      <c r="K140" s="1">
        <v>-540</v>
      </c>
      <c r="L140" s="1">
        <v>-765</v>
      </c>
      <c r="M140" s="1"/>
    </row>
    <row r="141" spans="1:13" x14ac:dyDescent="0.2">
      <c r="A141" s="2" t="s">
        <v>130</v>
      </c>
      <c r="B141" s="2"/>
      <c r="C141" s="1">
        <v>649</v>
      </c>
      <c r="D141" s="1">
        <v>-367</v>
      </c>
      <c r="E141" s="1">
        <v>-608</v>
      </c>
      <c r="F141" s="1">
        <v>367</v>
      </c>
      <c r="G141" s="1">
        <v>536</v>
      </c>
      <c r="H141" s="1">
        <v>-49</v>
      </c>
      <c r="I141" s="1">
        <v>40</v>
      </c>
      <c r="J141" s="1">
        <v>-368</v>
      </c>
      <c r="K141" s="1">
        <v>235</v>
      </c>
      <c r="L141" s="1">
        <v>191</v>
      </c>
      <c r="M141" s="1"/>
    </row>
    <row r="142" spans="1:13" x14ac:dyDescent="0.2">
      <c r="A142" s="2" t="s">
        <v>131</v>
      </c>
      <c r="B142" s="2"/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/>
    </row>
    <row r="143" spans="1:13" x14ac:dyDescent="0.2">
      <c r="A143" s="2" t="s">
        <v>132</v>
      </c>
      <c r="B143" s="2"/>
      <c r="C143" s="1">
        <v>-102</v>
      </c>
      <c r="D143" s="1">
        <v>-55</v>
      </c>
      <c r="E143" s="1">
        <v>-393</v>
      </c>
      <c r="F143" s="1">
        <v>59</v>
      </c>
      <c r="G143" s="1">
        <v>-247</v>
      </c>
      <c r="H143" s="1">
        <v>388</v>
      </c>
      <c r="I143" s="1">
        <v>-735</v>
      </c>
      <c r="J143" s="1">
        <v>156</v>
      </c>
      <c r="K143" s="1">
        <v>-335</v>
      </c>
      <c r="L143" s="1">
        <v>-5667</v>
      </c>
      <c r="M143" s="1"/>
    </row>
    <row r="145" spans="1:13" x14ac:dyDescent="0.2">
      <c r="A145" s="2" t="s">
        <v>133</v>
      </c>
      <c r="B145" s="2"/>
      <c r="C145" s="1">
        <v>6578</v>
      </c>
      <c r="D145" s="1">
        <v>6994</v>
      </c>
      <c r="E145" s="1">
        <v>7966</v>
      </c>
      <c r="F145" s="1">
        <v>9452</v>
      </c>
      <c r="G145" s="1">
        <v>9780</v>
      </c>
      <c r="H145" s="1">
        <v>10909</v>
      </c>
      <c r="I145" s="1">
        <v>13213</v>
      </c>
      <c r="J145" s="1">
        <v>12343</v>
      </c>
      <c r="K145" s="1">
        <v>14295</v>
      </c>
      <c r="L145" s="1">
        <v>6606</v>
      </c>
      <c r="M145" s="1"/>
    </row>
    <row r="147" spans="1:13" x14ac:dyDescent="0.2">
      <c r="A147" s="2" t="s">
        <v>134</v>
      </c>
    </row>
    <row r="148" spans="1:13" x14ac:dyDescent="0.2">
      <c r="A148" s="2" t="s">
        <v>135</v>
      </c>
      <c r="B148" s="2"/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/>
    </row>
    <row r="149" spans="1:13" x14ac:dyDescent="0.2">
      <c r="A149" s="2" t="s">
        <v>136</v>
      </c>
      <c r="B149" s="2"/>
      <c r="C149" s="1"/>
      <c r="D149" s="1">
        <v>0</v>
      </c>
      <c r="E149" s="1">
        <v>0</v>
      </c>
      <c r="F149" s="1">
        <v>0</v>
      </c>
      <c r="G149" s="1"/>
      <c r="H149" s="1"/>
      <c r="I149" s="1"/>
      <c r="J149" s="1">
        <v>0</v>
      </c>
      <c r="K149" s="1">
        <v>0</v>
      </c>
      <c r="L149" s="1">
        <v>0</v>
      </c>
      <c r="M149" s="1"/>
    </row>
    <row r="150" spans="1:13" x14ac:dyDescent="0.2">
      <c r="A150" s="2" t="s">
        <v>137</v>
      </c>
      <c r="B150" s="2"/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/>
      <c r="M150" s="1"/>
    </row>
    <row r="151" spans="1:13" x14ac:dyDescent="0.2">
      <c r="A151" s="2" t="s">
        <v>138</v>
      </c>
      <c r="B151" s="2"/>
      <c r="C151" s="1">
        <v>2110</v>
      </c>
      <c r="D151" s="1">
        <v>3559</v>
      </c>
      <c r="E151" s="1">
        <v>3784</v>
      </c>
      <c r="F151" s="1">
        <v>2796</v>
      </c>
      <c r="G151" s="1">
        <v>3311</v>
      </c>
      <c r="H151" s="1">
        <v>4265</v>
      </c>
      <c r="I151" s="1">
        <v>4773</v>
      </c>
      <c r="J151" s="1">
        <v>3623</v>
      </c>
      <c r="K151" s="1">
        <v>4465</v>
      </c>
      <c r="L151" s="1">
        <v>4876</v>
      </c>
      <c r="M151" s="1"/>
    </row>
    <row r="152" spans="1:13" x14ac:dyDescent="0.2">
      <c r="A152" s="2" t="s">
        <v>139</v>
      </c>
      <c r="B152" s="2"/>
      <c r="C152" s="1"/>
      <c r="D152" s="1"/>
      <c r="E152" s="1"/>
      <c r="F152" s="1"/>
      <c r="G152" s="1"/>
      <c r="H152" s="1"/>
      <c r="I152" s="1"/>
      <c r="J152" s="1">
        <v>0</v>
      </c>
      <c r="K152" s="1">
        <v>0</v>
      </c>
      <c r="L152" s="1">
        <v>0</v>
      </c>
      <c r="M152" s="1"/>
    </row>
    <row r="153" spans="1:13" x14ac:dyDescent="0.2">
      <c r="A153" s="2" t="s">
        <v>140</v>
      </c>
      <c r="B153" s="2"/>
      <c r="C153" s="1">
        <v>2493</v>
      </c>
      <c r="D153" s="1">
        <v>184</v>
      </c>
      <c r="E153" s="1">
        <v>1088</v>
      </c>
      <c r="F153" s="1">
        <v>2443</v>
      </c>
      <c r="G153" s="1">
        <v>402</v>
      </c>
      <c r="H153" s="1">
        <v>0</v>
      </c>
      <c r="I153" s="1">
        <v>850</v>
      </c>
      <c r="J153" s="1">
        <v>417</v>
      </c>
      <c r="K153" s="1">
        <v>1581</v>
      </c>
      <c r="L153" s="1">
        <v>9901</v>
      </c>
      <c r="M153" s="1"/>
    </row>
    <row r="154" spans="1:13" x14ac:dyDescent="0.2">
      <c r="A154" s="2" t="s">
        <v>141</v>
      </c>
      <c r="B154" s="2"/>
      <c r="C154" s="1">
        <v>80</v>
      </c>
      <c r="D154" s="1">
        <v>457</v>
      </c>
      <c r="E154" s="1">
        <v>113</v>
      </c>
      <c r="F154" s="1">
        <v>563</v>
      </c>
      <c r="G154" s="1">
        <v>368</v>
      </c>
      <c r="H154" s="1">
        <v>20</v>
      </c>
      <c r="I154" s="1">
        <v>-135</v>
      </c>
      <c r="J154" s="1">
        <v>-71</v>
      </c>
      <c r="K154" s="1">
        <v>710</v>
      </c>
      <c r="L154" s="1">
        <v>10659</v>
      </c>
      <c r="M154" s="1"/>
    </row>
    <row r="156" spans="1:13" x14ac:dyDescent="0.2">
      <c r="A156" s="2" t="s">
        <v>142</v>
      </c>
      <c r="B156" s="2"/>
      <c r="C156" s="1">
        <v>-4523</v>
      </c>
      <c r="D156" s="1">
        <v>-3286</v>
      </c>
      <c r="E156" s="1">
        <v>-4759</v>
      </c>
      <c r="F156" s="1">
        <v>-4676</v>
      </c>
      <c r="G156" s="1">
        <v>-3345</v>
      </c>
      <c r="H156" s="1">
        <v>-4245</v>
      </c>
      <c r="I156" s="1">
        <v>-5758</v>
      </c>
      <c r="J156" s="1">
        <v>-4111</v>
      </c>
      <c r="K156" s="1">
        <v>-5336</v>
      </c>
      <c r="L156" s="1">
        <v>-4118</v>
      </c>
      <c r="M156" s="1"/>
    </row>
    <row r="158" spans="1:13" x14ac:dyDescent="0.2">
      <c r="A158" s="2" t="s">
        <v>143</v>
      </c>
    </row>
    <row r="159" spans="1:13" x14ac:dyDescent="0.2">
      <c r="A159" s="2" t="s">
        <v>144</v>
      </c>
      <c r="B159" s="2"/>
      <c r="C159" s="1"/>
      <c r="D159" s="1">
        <v>1128</v>
      </c>
      <c r="E159" s="1">
        <v>1008</v>
      </c>
      <c r="F159" s="1">
        <v>587</v>
      </c>
      <c r="G159" s="1">
        <v>404</v>
      </c>
      <c r="H159" s="1">
        <v>329</v>
      </c>
      <c r="I159" s="1">
        <v>259</v>
      </c>
      <c r="J159" s="1">
        <v>276</v>
      </c>
      <c r="K159" s="1">
        <v>210</v>
      </c>
      <c r="L159" s="1">
        <v>318</v>
      </c>
      <c r="M159" s="1"/>
    </row>
    <row r="160" spans="1:13" x14ac:dyDescent="0.2">
      <c r="A160" s="2" t="s">
        <v>145</v>
      </c>
      <c r="B160" s="2"/>
      <c r="C160" s="1">
        <v>2669</v>
      </c>
      <c r="D160" s="1">
        <v>4993</v>
      </c>
      <c r="E160" s="1">
        <v>3015</v>
      </c>
      <c r="F160" s="1">
        <v>4087</v>
      </c>
      <c r="G160" s="1">
        <v>6527</v>
      </c>
      <c r="H160" s="1">
        <v>6095</v>
      </c>
      <c r="I160" s="1">
        <v>7499</v>
      </c>
      <c r="J160" s="1">
        <v>9368</v>
      </c>
      <c r="K160" s="1">
        <v>3577</v>
      </c>
      <c r="L160" s="1">
        <v>0</v>
      </c>
      <c r="M160" s="1"/>
    </row>
    <row r="161" spans="1:13" x14ac:dyDescent="0.2">
      <c r="A161" s="2" t="s">
        <v>110</v>
      </c>
      <c r="B161" s="2"/>
      <c r="C161" s="1">
        <v>653</v>
      </c>
      <c r="D161" s="1">
        <v>756</v>
      </c>
      <c r="E161" s="1">
        <v>1076</v>
      </c>
      <c r="F161" s="1">
        <v>1324</v>
      </c>
      <c r="G161" s="1">
        <v>1508</v>
      </c>
      <c r="H161" s="1">
        <v>3063</v>
      </c>
      <c r="I161" s="1">
        <v>2313</v>
      </c>
      <c r="J161" s="1">
        <v>2445</v>
      </c>
      <c r="K161" s="1">
        <v>2515</v>
      </c>
      <c r="L161" s="1">
        <v>2895</v>
      </c>
      <c r="M161" s="1"/>
    </row>
    <row r="162" spans="1:13" x14ac:dyDescent="0.2">
      <c r="A162" s="2" t="s">
        <v>146</v>
      </c>
      <c r="B162" s="2"/>
      <c r="C162" s="1">
        <v>0</v>
      </c>
      <c r="D162" s="1">
        <v>2350</v>
      </c>
      <c r="E162" s="1">
        <v>3779</v>
      </c>
      <c r="F162" s="1">
        <v>3931</v>
      </c>
      <c r="G162" s="1">
        <v>2231</v>
      </c>
      <c r="H162" s="1">
        <v>2550</v>
      </c>
      <c r="I162" s="1">
        <v>6065</v>
      </c>
      <c r="J162" s="1">
        <v>4820</v>
      </c>
      <c r="K162" s="1">
        <v>1056</v>
      </c>
      <c r="L162" s="1">
        <v>38240</v>
      </c>
      <c r="M162" s="1"/>
    </row>
    <row r="163" spans="1:13" x14ac:dyDescent="0.2">
      <c r="A163" s="2" t="s">
        <v>147</v>
      </c>
      <c r="B163" s="2"/>
      <c r="C163" s="1">
        <v>1371</v>
      </c>
      <c r="D163" s="1">
        <v>1096</v>
      </c>
      <c r="E163" s="1">
        <v>3822</v>
      </c>
      <c r="F163" s="1">
        <v>1502</v>
      </c>
      <c r="G163" s="1">
        <v>1648</v>
      </c>
      <c r="H163" s="1">
        <v>2221</v>
      </c>
      <c r="I163" s="1">
        <v>2205</v>
      </c>
      <c r="J163" s="1">
        <v>2364</v>
      </c>
      <c r="K163" s="1">
        <v>1871</v>
      </c>
      <c r="L163" s="1">
        <v>38881</v>
      </c>
      <c r="M163" s="1"/>
    </row>
    <row r="164" spans="1:13" x14ac:dyDescent="0.2">
      <c r="A164" s="2" t="s">
        <v>148</v>
      </c>
      <c r="B164" s="2"/>
      <c r="C164" s="1">
        <v>1190</v>
      </c>
      <c r="D164" s="1">
        <v>393</v>
      </c>
      <c r="E164" s="1">
        <v>467</v>
      </c>
      <c r="F164" s="1">
        <v>-2050</v>
      </c>
      <c r="G164" s="1">
        <v>50</v>
      </c>
      <c r="H164" s="1">
        <v>2376</v>
      </c>
      <c r="I164" s="1">
        <v>-920</v>
      </c>
      <c r="J164" s="1">
        <v>1247</v>
      </c>
      <c r="K164" s="1">
        <v>-1768</v>
      </c>
      <c r="L164" s="1">
        <v>4318</v>
      </c>
      <c r="M164" s="1"/>
    </row>
    <row r="165" spans="1:13" x14ac:dyDescent="0.2">
      <c r="A165" s="2" t="s">
        <v>149</v>
      </c>
      <c r="B165" s="2"/>
      <c r="C165" s="1">
        <v>753</v>
      </c>
      <c r="D165" s="1">
        <v>-259</v>
      </c>
      <c r="E165" s="1">
        <v>-326</v>
      </c>
      <c r="F165" s="1">
        <v>231</v>
      </c>
      <c r="G165" s="1">
        <v>288</v>
      </c>
      <c r="H165" s="1">
        <v>610</v>
      </c>
      <c r="I165" s="1">
        <v>-378</v>
      </c>
      <c r="J165" s="1">
        <v>-1125</v>
      </c>
      <c r="K165" s="1">
        <v>-378</v>
      </c>
      <c r="L165" s="1">
        <v>-2190</v>
      </c>
      <c r="M165" s="1"/>
    </row>
    <row r="167" spans="1:13" x14ac:dyDescent="0.2">
      <c r="A167" s="2" t="s">
        <v>150</v>
      </c>
      <c r="B167" s="2"/>
      <c r="C167" s="1">
        <v>-2750</v>
      </c>
      <c r="D167" s="1">
        <v>-3233</v>
      </c>
      <c r="E167" s="1">
        <v>-2985</v>
      </c>
      <c r="F167" s="1">
        <v>-4214</v>
      </c>
      <c r="G167" s="1">
        <v>-6710</v>
      </c>
      <c r="H167" s="1">
        <v>-5514</v>
      </c>
      <c r="I167" s="1">
        <v>-6991</v>
      </c>
      <c r="J167" s="1">
        <v>-8959</v>
      </c>
      <c r="K167" s="1">
        <v>-8843</v>
      </c>
      <c r="L167" s="1">
        <v>-1090</v>
      </c>
      <c r="M167" s="1"/>
    </row>
    <row r="169" spans="1:13" x14ac:dyDescent="0.2">
      <c r="A169" s="2" t="s">
        <v>151</v>
      </c>
      <c r="B169" s="2"/>
      <c r="C169" s="1">
        <v>0</v>
      </c>
      <c r="D169" s="1">
        <v>-12</v>
      </c>
      <c r="E169" s="1">
        <v>-20</v>
      </c>
      <c r="F169" s="1">
        <v>-18</v>
      </c>
      <c r="G169" s="1">
        <v>-235</v>
      </c>
      <c r="H169" s="1">
        <v>-302</v>
      </c>
      <c r="I169" s="1">
        <v>-123</v>
      </c>
      <c r="J169" s="1">
        <v>31</v>
      </c>
      <c r="K169" s="1">
        <v>-25</v>
      </c>
      <c r="L169" s="1">
        <v>-98</v>
      </c>
      <c r="M169" s="1"/>
    </row>
    <row r="171" spans="1:13" x14ac:dyDescent="0.2">
      <c r="A171" s="2" t="s">
        <v>152</v>
      </c>
      <c r="B171" s="2"/>
      <c r="C171" s="1">
        <v>-695</v>
      </c>
      <c r="D171" s="1">
        <v>463</v>
      </c>
      <c r="E171" s="1">
        <v>202</v>
      </c>
      <c r="F171" s="1">
        <v>544</v>
      </c>
      <c r="G171" s="1">
        <v>-510</v>
      </c>
      <c r="H171" s="1">
        <v>848</v>
      </c>
      <c r="I171" s="1">
        <v>341</v>
      </c>
      <c r="J171" s="1">
        <v>-696</v>
      </c>
      <c r="K171" s="1">
        <v>91</v>
      </c>
      <c r="L171" s="1">
        <v>1300</v>
      </c>
      <c r="M171" s="1"/>
    </row>
    <row r="173" spans="1:13" x14ac:dyDescent="0.2">
      <c r="A173" s="2" t="s">
        <v>153</v>
      </c>
    </row>
    <row r="174" spans="1:13" x14ac:dyDescent="0.2">
      <c r="A174" s="2" t="s">
        <v>154</v>
      </c>
      <c r="B174" s="2"/>
      <c r="C174" s="1">
        <v>393</v>
      </c>
      <c r="D174" s="1">
        <v>377</v>
      </c>
      <c r="E174" s="1">
        <v>718</v>
      </c>
      <c r="F174" s="1">
        <v>316</v>
      </c>
      <c r="G174" s="1">
        <v>310</v>
      </c>
      <c r="H174" s="1">
        <v>314</v>
      </c>
      <c r="I174" s="1">
        <v>395</v>
      </c>
      <c r="J174" s="1">
        <v>466</v>
      </c>
      <c r="K174" s="1">
        <v>631</v>
      </c>
      <c r="L174" s="1">
        <v>1142</v>
      </c>
      <c r="M174" s="1"/>
    </row>
    <row r="175" spans="1:13" x14ac:dyDescent="0.2">
      <c r="A175" s="2" t="s">
        <v>155</v>
      </c>
      <c r="B175" s="2"/>
      <c r="C175" s="1">
        <v>2170</v>
      </c>
      <c r="D175" s="1">
        <v>2341</v>
      </c>
      <c r="E175" s="1">
        <v>2630</v>
      </c>
      <c r="F175" s="1">
        <v>2531</v>
      </c>
      <c r="G175" s="1">
        <v>3483</v>
      </c>
      <c r="H175" s="1">
        <v>4396</v>
      </c>
      <c r="I175" s="1">
        <v>4133</v>
      </c>
      <c r="J175" s="1">
        <v>3801</v>
      </c>
      <c r="K175" s="1">
        <v>2503</v>
      </c>
      <c r="L175" s="1">
        <v>9259</v>
      </c>
      <c r="M175" s="1"/>
    </row>
    <row r="178" spans="1:13" x14ac:dyDescent="0.2">
      <c r="A178" s="4" t="s">
        <v>156</v>
      </c>
    </row>
    <row r="179" spans="1:13" x14ac:dyDescent="0.2">
      <c r="A179" s="1" t="s">
        <v>12</v>
      </c>
      <c r="B179" s="2"/>
      <c r="C179" s="4" t="s">
        <v>13</v>
      </c>
      <c r="D179" s="4" t="s">
        <v>14</v>
      </c>
      <c r="E179" s="4" t="s">
        <v>15</v>
      </c>
      <c r="F179" s="4" t="s">
        <v>16</v>
      </c>
      <c r="G179" s="4" t="s">
        <v>17</v>
      </c>
      <c r="H179" s="4" t="s">
        <v>18</v>
      </c>
      <c r="I179" s="4" t="s">
        <v>19</v>
      </c>
      <c r="J179" s="4" t="s">
        <v>20</v>
      </c>
      <c r="K179" s="4" t="s">
        <v>21</v>
      </c>
      <c r="L179" s="4" t="s">
        <v>22</v>
      </c>
      <c r="M179" s="4" t="s">
        <v>23</v>
      </c>
    </row>
    <row r="180" spans="1:13" x14ac:dyDescent="0.2">
      <c r="A180" s="1" t="s">
        <v>24</v>
      </c>
      <c r="B180" s="2"/>
      <c r="C180" s="3" t="s">
        <v>25</v>
      </c>
      <c r="D180" s="3" t="s">
        <v>26</v>
      </c>
      <c r="E180" s="3" t="s">
        <v>27</v>
      </c>
      <c r="F180" s="3" t="s">
        <v>28</v>
      </c>
      <c r="G180" s="3" t="s">
        <v>29</v>
      </c>
      <c r="H180" s="3" t="s">
        <v>30</v>
      </c>
      <c r="I180" s="3" t="s">
        <v>31</v>
      </c>
      <c r="J180" s="3" t="s">
        <v>32</v>
      </c>
      <c r="K180" s="3" t="s">
        <v>33</v>
      </c>
      <c r="L180" s="3" t="s">
        <v>34</v>
      </c>
      <c r="M180" s="3" t="s">
        <v>35</v>
      </c>
    </row>
    <row r="181" spans="1:13" x14ac:dyDescent="0.2">
      <c r="A181" s="2" t="s">
        <v>157</v>
      </c>
      <c r="B181" s="2"/>
      <c r="C181" s="1">
        <v>5128</v>
      </c>
      <c r="D181" s="1">
        <v>5686</v>
      </c>
      <c r="E181" s="1">
        <v>6152</v>
      </c>
      <c r="F181" s="1">
        <v>6539</v>
      </c>
      <c r="G181" s="1">
        <v>7274</v>
      </c>
      <c r="H181" s="1">
        <v>7456</v>
      </c>
      <c r="I181" s="1">
        <v>8305</v>
      </c>
      <c r="J181" s="1">
        <v>7826</v>
      </c>
      <c r="K181" s="1">
        <v>8076</v>
      </c>
      <c r="L181" s="1">
        <v>12587</v>
      </c>
      <c r="M181" s="1"/>
    </row>
    <row r="182" spans="1:13" x14ac:dyDescent="0.2">
      <c r="A182" s="2" t="s">
        <v>158</v>
      </c>
      <c r="B182" s="2"/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/>
    </row>
    <row r="183" spans="1:13" x14ac:dyDescent="0.2">
      <c r="A183" s="2" t="s">
        <v>159</v>
      </c>
      <c r="B183" s="2"/>
      <c r="C183" s="1">
        <v>656</v>
      </c>
      <c r="D183" s="1">
        <v>496</v>
      </c>
      <c r="E183" s="1">
        <v>388</v>
      </c>
      <c r="F183" s="1">
        <v>428</v>
      </c>
      <c r="G183" s="1">
        <v>548</v>
      </c>
      <c r="H183" s="1">
        <v>563</v>
      </c>
      <c r="I183" s="1">
        <v>760</v>
      </c>
      <c r="J183" s="1">
        <v>807</v>
      </c>
      <c r="K183" s="1">
        <v>1258</v>
      </c>
      <c r="L183" s="1">
        <v>2894</v>
      </c>
      <c r="M183" s="1"/>
    </row>
    <row r="185" spans="1:13" x14ac:dyDescent="0.2">
      <c r="A185" s="2" t="s">
        <v>160</v>
      </c>
      <c r="B185" s="2"/>
      <c r="C185" s="1">
        <v>5784</v>
      </c>
      <c r="D185" s="1">
        <v>6182</v>
      </c>
      <c r="E185" s="1">
        <v>6540</v>
      </c>
      <c r="F185" s="1">
        <v>6967</v>
      </c>
      <c r="G185" s="1">
        <v>7822</v>
      </c>
      <c r="H185" s="1">
        <v>8019</v>
      </c>
      <c r="I185" s="1">
        <v>9065</v>
      </c>
      <c r="J185" s="1">
        <v>8633</v>
      </c>
      <c r="K185" s="1">
        <v>9334</v>
      </c>
      <c r="L185" s="1">
        <v>15481</v>
      </c>
      <c r="M185" s="1"/>
    </row>
    <row r="187" spans="1:13" x14ac:dyDescent="0.2">
      <c r="A187" s="2" t="s">
        <v>161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">
      <c r="A188" s="2" t="s">
        <v>162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2" t="s">
        <v>163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2" t="s">
        <v>164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2" spans="1:13" x14ac:dyDescent="0.2">
      <c r="A192" s="2" t="s">
        <v>165</v>
      </c>
      <c r="B192" s="2"/>
      <c r="C192" s="1">
        <v>2120</v>
      </c>
      <c r="D192" s="1">
        <v>2269</v>
      </c>
      <c r="E192" s="1">
        <v>2213</v>
      </c>
      <c r="F192" s="1">
        <v>2121</v>
      </c>
      <c r="G192" s="1">
        <v>2635</v>
      </c>
      <c r="H192" s="1">
        <v>2741</v>
      </c>
      <c r="I192" s="1">
        <v>2598</v>
      </c>
      <c r="J192" s="1">
        <v>2651</v>
      </c>
      <c r="K192" s="1">
        <v>2706</v>
      </c>
      <c r="L192" s="1">
        <v>6246</v>
      </c>
      <c r="M192" s="1"/>
    </row>
    <row r="194" spans="1:13" x14ac:dyDescent="0.2">
      <c r="A194" s="2" t="s">
        <v>166</v>
      </c>
      <c r="B194" s="2"/>
      <c r="C194" s="1">
        <v>-2350</v>
      </c>
      <c r="D194" s="1">
        <v>-3055</v>
      </c>
      <c r="E194" s="1">
        <v>-3631</v>
      </c>
      <c r="F194" s="1">
        <v>-1530</v>
      </c>
      <c r="G194" s="1">
        <v>-2147</v>
      </c>
      <c r="H194" s="1">
        <v>-2160</v>
      </c>
      <c r="I194" s="1">
        <v>-2186</v>
      </c>
      <c r="J194" s="1">
        <v>-3412</v>
      </c>
      <c r="K194" s="1">
        <v>-2797</v>
      </c>
      <c r="L194" s="1">
        <v>-3520</v>
      </c>
      <c r="M194" s="1"/>
    </row>
    <row r="195" spans="1:13" x14ac:dyDescent="0.2">
      <c r="A195" s="2" t="s">
        <v>167</v>
      </c>
      <c r="B195" s="2"/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/>
    </row>
    <row r="196" spans="1:13" x14ac:dyDescent="0.2">
      <c r="A196" s="2" t="s">
        <v>168</v>
      </c>
      <c r="B196" s="2"/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/>
    </row>
    <row r="197" spans="1:13" x14ac:dyDescent="0.2">
      <c r="A197" s="2" t="s">
        <v>169</v>
      </c>
      <c r="B197" s="2"/>
      <c r="C197" s="1">
        <v>1091</v>
      </c>
      <c r="D197" s="1">
        <v>1118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/>
    </row>
    <row r="198" spans="1:13" x14ac:dyDescent="0.2">
      <c r="A198" s="2" t="s">
        <v>170</v>
      </c>
      <c r="B198" s="2"/>
      <c r="C198" s="1">
        <v>7088</v>
      </c>
      <c r="D198" s="1">
        <v>8491</v>
      </c>
      <c r="E198" s="1">
        <v>10207</v>
      </c>
      <c r="F198" s="1">
        <v>13155</v>
      </c>
      <c r="G198" s="1">
        <v>13713</v>
      </c>
      <c r="H198" s="1">
        <v>13873</v>
      </c>
      <c r="I198" s="1">
        <v>16827</v>
      </c>
      <c r="J198" s="1">
        <v>19721</v>
      </c>
      <c r="K198" s="1">
        <v>17942</v>
      </c>
      <c r="L198" s="1">
        <v>39424</v>
      </c>
      <c r="M198" s="1"/>
    </row>
    <row r="199" spans="1:13" x14ac:dyDescent="0.2">
      <c r="A199" s="2" t="s">
        <v>171</v>
      </c>
      <c r="B199" s="2"/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/>
    </row>
    <row r="200" spans="1:13" x14ac:dyDescent="0.2">
      <c r="A200" s="2" t="s">
        <v>172</v>
      </c>
      <c r="B200" s="2"/>
      <c r="C200" s="1">
        <v>4301</v>
      </c>
      <c r="D200" s="1">
        <v>4368</v>
      </c>
      <c r="E200" s="1">
        <v>4104</v>
      </c>
      <c r="F200" s="1">
        <v>1133</v>
      </c>
      <c r="G200" s="1">
        <v>1077</v>
      </c>
      <c r="H200" s="1">
        <v>1033</v>
      </c>
      <c r="I200" s="1">
        <v>1822</v>
      </c>
      <c r="J200" s="1">
        <v>2798</v>
      </c>
      <c r="K200" s="1">
        <v>1927</v>
      </c>
      <c r="L200" s="1">
        <v>2220</v>
      </c>
      <c r="M200" s="1"/>
    </row>
    <row r="201" spans="1:13" x14ac:dyDescent="0.2">
      <c r="A201" s="2" t="s">
        <v>173</v>
      </c>
      <c r="B201" s="2"/>
      <c r="C201" s="1">
        <v>224</v>
      </c>
      <c r="D201" s="1">
        <v>288</v>
      </c>
      <c r="E201" s="1">
        <v>301</v>
      </c>
      <c r="F201" s="1">
        <v>292</v>
      </c>
      <c r="G201" s="1">
        <v>262</v>
      </c>
      <c r="H201" s="1">
        <v>222</v>
      </c>
      <c r="I201" s="1">
        <v>194</v>
      </c>
      <c r="J201" s="1">
        <v>141</v>
      </c>
      <c r="K201" s="1">
        <v>154</v>
      </c>
      <c r="L201" s="1">
        <v>151</v>
      </c>
      <c r="M201" s="1"/>
    </row>
    <row r="203" spans="1:13" x14ac:dyDescent="0.2">
      <c r="A203" s="2" t="s">
        <v>174</v>
      </c>
      <c r="B203" s="2"/>
      <c r="C203" s="1">
        <v>10354</v>
      </c>
      <c r="D203" s="1">
        <v>11210</v>
      </c>
      <c r="E203" s="1">
        <v>10981</v>
      </c>
      <c r="F203" s="1">
        <v>13050</v>
      </c>
      <c r="G203" s="1">
        <v>12905</v>
      </c>
      <c r="H203" s="1">
        <v>12968</v>
      </c>
      <c r="I203" s="1">
        <v>16657</v>
      </c>
      <c r="J203" s="1">
        <v>19248</v>
      </c>
      <c r="K203" s="1">
        <v>17226</v>
      </c>
      <c r="L203" s="1">
        <v>38275</v>
      </c>
      <c r="M203" s="1"/>
    </row>
    <row r="205" spans="1:13" x14ac:dyDescent="0.2">
      <c r="A205" s="2" t="s">
        <v>175</v>
      </c>
    </row>
    <row r="206" spans="1:13" x14ac:dyDescent="0.2">
      <c r="A206" s="2" t="s">
        <v>176</v>
      </c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2" t="s">
        <v>138</v>
      </c>
      <c r="B207" s="2"/>
      <c r="C207" s="1">
        <v>2110</v>
      </c>
      <c r="D207" s="1">
        <v>3559</v>
      </c>
      <c r="E207" s="1">
        <v>3784</v>
      </c>
      <c r="F207" s="1">
        <v>2796</v>
      </c>
      <c r="G207" s="1">
        <v>3311</v>
      </c>
      <c r="H207" s="1">
        <v>4265</v>
      </c>
      <c r="I207" s="1">
        <v>4773</v>
      </c>
      <c r="J207" s="1">
        <v>3623</v>
      </c>
      <c r="K207" s="1">
        <v>4465</v>
      </c>
      <c r="L207" s="1">
        <v>4876</v>
      </c>
      <c r="M207" s="1"/>
    </row>
    <row r="208" spans="1:13" x14ac:dyDescent="0.2">
      <c r="A208" s="2" t="s">
        <v>177</v>
      </c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">
      <c r="A209" s="2" t="s">
        <v>178</v>
      </c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1" spans="1:13" x14ac:dyDescent="0.2">
      <c r="A211" s="2" t="s">
        <v>179</v>
      </c>
      <c r="B211" s="2"/>
      <c r="C211" s="1">
        <v>36179</v>
      </c>
      <c r="D211" s="1">
        <v>39267</v>
      </c>
      <c r="E211" s="1">
        <v>42199</v>
      </c>
      <c r="F211" s="1">
        <v>44839</v>
      </c>
      <c r="G211" s="1">
        <v>47054</v>
      </c>
      <c r="H211" s="1">
        <v>50023</v>
      </c>
      <c r="I211" s="1">
        <v>54198</v>
      </c>
      <c r="J211" s="1">
        <v>57443</v>
      </c>
      <c r="K211" s="1">
        <v>60304</v>
      </c>
      <c r="L211" s="1">
        <v>64018</v>
      </c>
      <c r="M211" s="1"/>
    </row>
    <row r="213" spans="1:13" x14ac:dyDescent="0.2">
      <c r="A213" s="2" t="s">
        <v>180</v>
      </c>
    </row>
    <row r="214" spans="1:13" x14ac:dyDescent="0.2">
      <c r="A214" s="2" t="s">
        <v>176</v>
      </c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2" t="s">
        <v>181</v>
      </c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">
      <c r="A216" s="2" t="s">
        <v>182</v>
      </c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2" t="s">
        <v>177</v>
      </c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">
      <c r="A218" s="2" t="s">
        <v>178</v>
      </c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20" spans="1:13" x14ac:dyDescent="0.2">
      <c r="A220" s="2" t="s">
        <v>179</v>
      </c>
      <c r="B220" s="2"/>
      <c r="C220" s="1">
        <v>18373</v>
      </c>
      <c r="D220" s="1">
        <v>19572</v>
      </c>
      <c r="E220" s="1">
        <v>20687</v>
      </c>
      <c r="F220" s="1">
        <v>22459</v>
      </c>
      <c r="G220" s="1">
        <v>23722</v>
      </c>
      <c r="H220" s="1">
        <v>24844</v>
      </c>
      <c r="I220" s="1">
        <v>26849</v>
      </c>
      <c r="J220" s="1">
        <v>29037</v>
      </c>
      <c r="K220" s="1">
        <v>30764</v>
      </c>
      <c r="L220" s="1">
        <v>32415</v>
      </c>
      <c r="M220" s="1"/>
    </row>
    <row r="222" spans="1:13" x14ac:dyDescent="0.2">
      <c r="A222" s="2" t="s">
        <v>183</v>
      </c>
      <c r="B222" s="2"/>
      <c r="C222" s="1">
        <v>307</v>
      </c>
      <c r="D222" s="1">
        <v>147</v>
      </c>
      <c r="E222" s="1">
        <v>465</v>
      </c>
      <c r="F222" s="1">
        <v>29</v>
      </c>
      <c r="G222" s="1">
        <v>409</v>
      </c>
      <c r="H222" s="1">
        <v>82</v>
      </c>
      <c r="I222" s="1">
        <v>1172</v>
      </c>
      <c r="J222" s="1">
        <v>370</v>
      </c>
      <c r="K222" s="1">
        <v>-1577</v>
      </c>
      <c r="L222" s="1">
        <v>1829</v>
      </c>
      <c r="M222" s="1"/>
    </row>
    <row r="223" spans="1:13" x14ac:dyDescent="0.2">
      <c r="A223" s="2" t="s">
        <v>184</v>
      </c>
      <c r="B223" s="2"/>
      <c r="C223" s="1">
        <v>0</v>
      </c>
      <c r="D223" s="1">
        <v>-1</v>
      </c>
      <c r="E223" s="1">
        <v>0</v>
      </c>
      <c r="F223" s="1">
        <v>-32</v>
      </c>
      <c r="G223" s="1">
        <v>14</v>
      </c>
      <c r="H223" s="1">
        <v>-54</v>
      </c>
      <c r="I223" s="1">
        <v>-27</v>
      </c>
      <c r="J223" s="1">
        <v>-31</v>
      </c>
      <c r="K223" s="1">
        <v>16</v>
      </c>
      <c r="L223" s="1">
        <v>-7</v>
      </c>
      <c r="M223" s="1"/>
    </row>
    <row r="224" spans="1:13" x14ac:dyDescent="0.2">
      <c r="A224" s="2" t="s">
        <v>185</v>
      </c>
      <c r="B224" s="2"/>
      <c r="C224" s="1">
        <v>-191</v>
      </c>
      <c r="D224" s="1">
        <v>-5</v>
      </c>
      <c r="E224" s="1">
        <v>-2</v>
      </c>
      <c r="F224" s="1">
        <v>61</v>
      </c>
      <c r="G224" s="1">
        <v>81</v>
      </c>
      <c r="H224" s="1">
        <v>-52</v>
      </c>
      <c r="I224" s="1">
        <v>100</v>
      </c>
      <c r="J224" s="1">
        <v>5</v>
      </c>
      <c r="K224" s="1">
        <v>-20</v>
      </c>
      <c r="L224" s="1">
        <v>259</v>
      </c>
      <c r="M224" s="1"/>
    </row>
    <row r="225" spans="1:13" x14ac:dyDescent="0.2">
      <c r="A225" s="2" t="s">
        <v>186</v>
      </c>
      <c r="B225" s="2"/>
      <c r="C225" s="1">
        <v>1530</v>
      </c>
      <c r="D225" s="1">
        <v>1851</v>
      </c>
      <c r="E225" s="1">
        <v>1975</v>
      </c>
      <c r="F225" s="1">
        <v>2354</v>
      </c>
      <c r="G225" s="1">
        <v>2932</v>
      </c>
      <c r="H225" s="1">
        <v>4182</v>
      </c>
      <c r="I225" s="1">
        <v>3146</v>
      </c>
      <c r="J225" s="1">
        <v>3229</v>
      </c>
      <c r="K225" s="1">
        <v>2240</v>
      </c>
      <c r="L225" s="1">
        <v>14</v>
      </c>
      <c r="M225" s="1"/>
    </row>
    <row r="226" spans="1:13" x14ac:dyDescent="0.2">
      <c r="A226" s="2" t="s">
        <v>187</v>
      </c>
      <c r="B226" s="2"/>
      <c r="C226" s="1">
        <v>432</v>
      </c>
      <c r="D226" s="1">
        <v>521</v>
      </c>
      <c r="E226" s="1">
        <v>422</v>
      </c>
      <c r="F226" s="1">
        <v>474</v>
      </c>
      <c r="G226" s="1">
        <v>600</v>
      </c>
      <c r="H226" s="1">
        <v>525</v>
      </c>
      <c r="I226" s="1">
        <v>533</v>
      </c>
      <c r="J226" s="1">
        <v>489</v>
      </c>
      <c r="K226" s="1">
        <v>642</v>
      </c>
      <c r="L226" s="1">
        <v>824</v>
      </c>
      <c r="M226" s="1"/>
    </row>
    <row r="227" spans="1:13" x14ac:dyDescent="0.2">
      <c r="A227" s="2" t="s">
        <v>188</v>
      </c>
      <c r="B227" s="2"/>
      <c r="C227" s="1">
        <v>236</v>
      </c>
      <c r="D227" s="1">
        <v>272</v>
      </c>
      <c r="E227" s="1">
        <v>227</v>
      </c>
      <c r="F227" s="1">
        <v>98</v>
      </c>
      <c r="G227" s="1">
        <v>206</v>
      </c>
      <c r="H227" s="1">
        <v>333</v>
      </c>
      <c r="I227" s="1">
        <v>154</v>
      </c>
      <c r="J227" s="1">
        <v>360</v>
      </c>
      <c r="K227" s="1">
        <v>362</v>
      </c>
      <c r="L227" s="1">
        <v>112</v>
      </c>
      <c r="M227" s="1"/>
    </row>
    <row r="228" spans="1:13" x14ac:dyDescent="0.2">
      <c r="A228" s="2" t="s">
        <v>189</v>
      </c>
      <c r="B228" s="2"/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/>
    </row>
    <row r="230" spans="1:13" x14ac:dyDescent="0.2">
      <c r="A230" s="2" t="s">
        <v>190</v>
      </c>
      <c r="B230" s="2"/>
      <c r="C230" s="1">
        <v>2314</v>
      </c>
      <c r="D230" s="1">
        <v>2785</v>
      </c>
      <c r="E230" s="1">
        <v>3087</v>
      </c>
      <c r="F230" s="1">
        <v>2984</v>
      </c>
      <c r="G230" s="1">
        <v>4242</v>
      </c>
      <c r="H230" s="1">
        <v>5016</v>
      </c>
      <c r="I230" s="1">
        <v>5078</v>
      </c>
      <c r="J230" s="1">
        <v>4422</v>
      </c>
      <c r="K230" s="1">
        <v>1663</v>
      </c>
      <c r="L230" s="1">
        <v>3031</v>
      </c>
      <c r="M230" s="1"/>
    </row>
    <row r="232" spans="1:13" x14ac:dyDescent="0.2">
      <c r="A232" s="2" t="s">
        <v>191</v>
      </c>
    </row>
    <row r="233" spans="1:13" x14ac:dyDescent="0.2">
      <c r="A233" s="2" t="s">
        <v>192</v>
      </c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">
      <c r="A234" s="2" t="s">
        <v>193</v>
      </c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2" t="s">
        <v>194</v>
      </c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">
      <c r="A236" s="2" t="s">
        <v>195</v>
      </c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8" spans="1:13" x14ac:dyDescent="0.2">
      <c r="A238" s="2" t="s">
        <v>196</v>
      </c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41" spans="1:13" x14ac:dyDescent="0.2">
      <c r="A241" s="4" t="s">
        <v>197</v>
      </c>
    </row>
    <row r="242" spans="1:13" x14ac:dyDescent="0.2">
      <c r="A242" s="1" t="s">
        <v>12</v>
      </c>
      <c r="B242" s="2"/>
      <c r="C242" s="4" t="s">
        <v>13</v>
      </c>
      <c r="D242" s="4" t="s">
        <v>14</v>
      </c>
      <c r="E242" s="4" t="s">
        <v>15</v>
      </c>
      <c r="F242" s="4" t="s">
        <v>16</v>
      </c>
      <c r="G242" s="4" t="s">
        <v>17</v>
      </c>
      <c r="H242" s="4" t="s">
        <v>18</v>
      </c>
      <c r="I242" s="4" t="s">
        <v>19</v>
      </c>
      <c r="J242" s="4" t="s">
        <v>20</v>
      </c>
      <c r="K242" s="4" t="s">
        <v>21</v>
      </c>
      <c r="L242" s="4" t="s">
        <v>22</v>
      </c>
      <c r="M242" s="4" t="s">
        <v>23</v>
      </c>
    </row>
    <row r="243" spans="1:13" x14ac:dyDescent="0.2">
      <c r="A243" s="1" t="s">
        <v>24</v>
      </c>
      <c r="B243" s="2"/>
      <c r="C243" s="3" t="s">
        <v>25</v>
      </c>
      <c r="D243" s="3" t="s">
        <v>26</v>
      </c>
      <c r="E243" s="3" t="s">
        <v>27</v>
      </c>
      <c r="F243" s="3" t="s">
        <v>28</v>
      </c>
      <c r="G243" s="3" t="s">
        <v>29</v>
      </c>
      <c r="H243" s="3" t="s">
        <v>30</v>
      </c>
      <c r="I243" s="3" t="s">
        <v>31</v>
      </c>
      <c r="J243" s="3" t="s">
        <v>32</v>
      </c>
      <c r="K243" s="3" t="s">
        <v>33</v>
      </c>
      <c r="L243" s="3" t="s">
        <v>34</v>
      </c>
      <c r="M243" s="3" t="s">
        <v>35</v>
      </c>
    </row>
    <row r="244" spans="1:13" x14ac:dyDescent="0.2">
      <c r="A244" s="2" t="s">
        <v>198</v>
      </c>
      <c r="B244" s="2"/>
      <c r="C244" s="1">
        <v>0</v>
      </c>
      <c r="D244" s="1">
        <v>0</v>
      </c>
      <c r="E244" s="1">
        <v>0</v>
      </c>
      <c r="F244" s="1"/>
      <c r="G244" s="1"/>
      <c r="H244" s="1"/>
      <c r="I244" s="1"/>
      <c r="J244" s="1"/>
      <c r="K244" s="1"/>
      <c r="L244" s="1">
        <v>1279</v>
      </c>
      <c r="M244" s="1"/>
    </row>
    <row r="245" spans="1:13" x14ac:dyDescent="0.2">
      <c r="A245" s="2" t="s">
        <v>199</v>
      </c>
      <c r="B245" s="2"/>
      <c r="C245" s="1">
        <v>0</v>
      </c>
      <c r="D245" s="1">
        <v>0</v>
      </c>
      <c r="E245" s="1">
        <v>0</v>
      </c>
      <c r="F245" s="1"/>
      <c r="G245" s="1"/>
      <c r="H245" s="1"/>
      <c r="I245" s="1"/>
      <c r="J245" s="1"/>
      <c r="K245" s="1"/>
      <c r="L245" s="1">
        <v>16884</v>
      </c>
      <c r="M245" s="1"/>
    </row>
    <row r="246" spans="1:13" x14ac:dyDescent="0.2">
      <c r="A246" s="2" t="s">
        <v>200</v>
      </c>
      <c r="B246" s="2"/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/>
    </row>
    <row r="247" spans="1:13" x14ac:dyDescent="0.2">
      <c r="A247" s="2" t="s">
        <v>201</v>
      </c>
      <c r="B247" s="2"/>
      <c r="C247" s="1">
        <v>2600</v>
      </c>
      <c r="D247" s="1">
        <v>2800</v>
      </c>
      <c r="E247" s="1">
        <v>2500</v>
      </c>
      <c r="F247" s="1">
        <v>2600</v>
      </c>
      <c r="G247" s="1">
        <v>2800</v>
      </c>
      <c r="H247" s="1">
        <v>2600</v>
      </c>
      <c r="I247" s="1">
        <v>2900</v>
      </c>
      <c r="J247" s="1">
        <v>2600</v>
      </c>
      <c r="K247" s="1">
        <v>2800</v>
      </c>
      <c r="L247" s="1">
        <v>4300</v>
      </c>
      <c r="M247" s="1"/>
    </row>
    <row r="248" spans="1:13" x14ac:dyDescent="0.2">
      <c r="A248" s="2" t="s">
        <v>202</v>
      </c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2" t="s">
        <v>203</v>
      </c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2" t="s">
        <v>204</v>
      </c>
      <c r="B250" s="2"/>
      <c r="C250" s="1">
        <v>998.37300000000005</v>
      </c>
      <c r="D250" s="1">
        <v>994.42499999999995</v>
      </c>
      <c r="E250" s="1">
        <v>984.85699999999997</v>
      </c>
      <c r="F250" s="1">
        <v>956.02499999999998</v>
      </c>
      <c r="G250" s="1">
        <v>958.42</v>
      </c>
      <c r="H250" s="1">
        <v>903.85400000000004</v>
      </c>
      <c r="I250" s="1">
        <v>890.2</v>
      </c>
      <c r="J250" s="1">
        <v>871.3</v>
      </c>
      <c r="K250" s="1">
        <v>854</v>
      </c>
      <c r="L250" s="1">
        <v>850</v>
      </c>
      <c r="M250" s="1"/>
    </row>
    <row r="251" spans="1:13" x14ac:dyDescent="0.2">
      <c r="A251" s="2" t="s">
        <v>205</v>
      </c>
      <c r="B251" s="2"/>
      <c r="C251" s="1">
        <v>3011251971</v>
      </c>
      <c r="D251" s="1">
        <v>2976812031</v>
      </c>
      <c r="E251" s="1">
        <v>2230320297</v>
      </c>
      <c r="F251" s="1">
        <v>1958112774</v>
      </c>
      <c r="G251" s="1">
        <v>1680728665</v>
      </c>
      <c r="H251" s="1">
        <v>2096127545</v>
      </c>
      <c r="I251" s="1">
        <v>2043162834</v>
      </c>
      <c r="J251" s="1">
        <v>1855260551</v>
      </c>
      <c r="K251" s="1">
        <v>2012318125</v>
      </c>
      <c r="L251" s="1">
        <v>2562549511</v>
      </c>
      <c r="M251" s="1"/>
    </row>
    <row r="252" spans="1:13" x14ac:dyDescent="0.2">
      <c r="A252" s="2" t="s">
        <v>206</v>
      </c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">
      <c r="A253" s="2" t="s">
        <v>207</v>
      </c>
      <c r="B253" s="2"/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/>
    </row>
    <row r="254" spans="1:13" x14ac:dyDescent="0.2">
      <c r="A254" s="2" t="s">
        <v>208</v>
      </c>
      <c r="B254" s="2"/>
      <c r="C254" s="1">
        <v>1535</v>
      </c>
      <c r="D254" s="1">
        <v>2096</v>
      </c>
      <c r="E254" s="1">
        <v>1510</v>
      </c>
      <c r="F254" s="1">
        <v>2084</v>
      </c>
      <c r="G254" s="1">
        <v>2078</v>
      </c>
      <c r="H254" s="1">
        <v>2160</v>
      </c>
      <c r="I254" s="1">
        <v>1839</v>
      </c>
      <c r="J254" s="1">
        <v>2833</v>
      </c>
      <c r="K254" s="1">
        <v>3021</v>
      </c>
      <c r="L254" s="1">
        <v>3533</v>
      </c>
      <c r="M254" s="1"/>
    </row>
    <row r="255" spans="1:13" x14ac:dyDescent="0.2">
      <c r="A255" s="2" t="s">
        <v>209</v>
      </c>
      <c r="B255" s="2"/>
      <c r="C255" s="1">
        <v>2032</v>
      </c>
      <c r="D255" s="1">
        <v>1564</v>
      </c>
      <c r="E255" s="1">
        <v>1285</v>
      </c>
      <c r="F255" s="1">
        <v>2074</v>
      </c>
      <c r="G255" s="1">
        <v>2202</v>
      </c>
      <c r="H255" s="1">
        <v>1850</v>
      </c>
      <c r="I255" s="1">
        <v>2776</v>
      </c>
      <c r="J255" s="1">
        <v>3015</v>
      </c>
      <c r="K255" s="1">
        <v>2125</v>
      </c>
      <c r="L255" s="1">
        <v>3887</v>
      </c>
      <c r="M255" s="1"/>
    </row>
    <row r="256" spans="1:13" x14ac:dyDescent="0.2">
      <c r="A256" s="2" t="s">
        <v>210</v>
      </c>
      <c r="B256" s="2"/>
      <c r="C256" s="1">
        <v>1555</v>
      </c>
      <c r="D256" s="1">
        <v>259</v>
      </c>
      <c r="E256" s="1">
        <v>1578</v>
      </c>
      <c r="F256" s="1">
        <v>1720</v>
      </c>
      <c r="G256" s="1">
        <v>1343</v>
      </c>
      <c r="H256" s="1">
        <v>1548</v>
      </c>
      <c r="I256" s="1">
        <v>911</v>
      </c>
      <c r="J256" s="1">
        <v>2120</v>
      </c>
      <c r="K256" s="1">
        <v>1928</v>
      </c>
      <c r="L256" s="1">
        <v>1283</v>
      </c>
      <c r="M256" s="1"/>
    </row>
    <row r="257" spans="1:13" x14ac:dyDescent="0.2">
      <c r="A257" s="2" t="s">
        <v>211</v>
      </c>
      <c r="B257" s="2"/>
      <c r="C257" s="1">
        <v>252</v>
      </c>
      <c r="D257" s="1">
        <v>1576</v>
      </c>
      <c r="E257" s="1">
        <v>1733</v>
      </c>
      <c r="F257" s="1">
        <v>1336</v>
      </c>
      <c r="G257" s="1">
        <v>1545</v>
      </c>
      <c r="H257" s="1">
        <v>906</v>
      </c>
      <c r="I257" s="1">
        <v>2132</v>
      </c>
      <c r="J257" s="1">
        <v>1961</v>
      </c>
      <c r="K257" s="1">
        <v>1052</v>
      </c>
      <c r="L257" s="1">
        <v>2914</v>
      </c>
      <c r="M257" s="1"/>
    </row>
    <row r="258" spans="1:13" x14ac:dyDescent="0.2">
      <c r="A258" s="2" t="s">
        <v>212</v>
      </c>
      <c r="B258" s="2"/>
      <c r="C258" s="1">
        <v>2623</v>
      </c>
      <c r="D258" s="1">
        <v>4169</v>
      </c>
      <c r="E258" s="1">
        <v>6220</v>
      </c>
      <c r="F258" s="1">
        <v>7144</v>
      </c>
      <c r="G258" s="1">
        <v>8696</v>
      </c>
      <c r="H258" s="1">
        <v>7253</v>
      </c>
      <c r="I258" s="1">
        <v>10271</v>
      </c>
      <c r="J258" s="1">
        <v>8289</v>
      </c>
      <c r="K258" s="1">
        <v>7698</v>
      </c>
      <c r="L258" s="1">
        <v>10036</v>
      </c>
      <c r="M258" s="1"/>
    </row>
    <row r="259" spans="1:13" x14ac:dyDescent="0.2">
      <c r="A259" s="2" t="s">
        <v>213</v>
      </c>
      <c r="B259" s="2"/>
      <c r="C259" s="1">
        <v>1246</v>
      </c>
      <c r="D259" s="1">
        <v>1151</v>
      </c>
      <c r="E259" s="1">
        <v>301</v>
      </c>
      <c r="F259" s="1">
        <v>292</v>
      </c>
      <c r="G259" s="1">
        <v>262</v>
      </c>
      <c r="H259" s="1">
        <v>222</v>
      </c>
      <c r="I259" s="1">
        <v>194</v>
      </c>
      <c r="J259" s="1">
        <v>141</v>
      </c>
      <c r="K259" s="1">
        <v>154</v>
      </c>
      <c r="L259" s="1">
        <v>151</v>
      </c>
      <c r="M259" s="1"/>
    </row>
    <row r="260" spans="1:13" x14ac:dyDescent="0.2">
      <c r="A260" s="2" t="s">
        <v>214</v>
      </c>
      <c r="B260" s="2"/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/>
    </row>
    <row r="261" spans="1:13" x14ac:dyDescent="0.2">
      <c r="A261" s="2" t="s">
        <v>215</v>
      </c>
      <c r="B261" s="2"/>
      <c r="C261" s="1">
        <v>0.35</v>
      </c>
      <c r="D261" s="1">
        <v>0.4</v>
      </c>
      <c r="E261" s="1">
        <v>0.6</v>
      </c>
      <c r="F261" s="1">
        <v>0.75</v>
      </c>
      <c r="G261" s="1">
        <v>0.86</v>
      </c>
      <c r="H261" s="1">
        <v>1.81</v>
      </c>
      <c r="I261" s="1">
        <v>1.42</v>
      </c>
      <c r="J261" s="1">
        <v>1.56</v>
      </c>
      <c r="K261" s="1">
        <v>1.68</v>
      </c>
      <c r="L261" s="1">
        <v>1.76</v>
      </c>
      <c r="M261" s="1"/>
    </row>
    <row r="262" spans="1:13" x14ac:dyDescent="0.2">
      <c r="A262" s="2" t="s">
        <v>216</v>
      </c>
      <c r="B262" s="2"/>
      <c r="C262" s="1">
        <v>662</v>
      </c>
      <c r="D262" s="1">
        <v>766</v>
      </c>
      <c r="E262" s="1">
        <v>1092</v>
      </c>
      <c r="F262" s="1">
        <v>1342</v>
      </c>
      <c r="G262" s="1">
        <v>1525</v>
      </c>
      <c r="H262" s="1">
        <v>3087</v>
      </c>
      <c r="I262" s="1">
        <v>2328</v>
      </c>
      <c r="J262" s="1">
        <v>2458</v>
      </c>
      <c r="K262" s="1">
        <v>2529</v>
      </c>
      <c r="L262" s="1">
        <v>2913</v>
      </c>
      <c r="M262" s="1"/>
    </row>
    <row r="263" spans="1:13" x14ac:dyDescent="0.2">
      <c r="A263" s="2" t="s">
        <v>217</v>
      </c>
      <c r="B263" s="2"/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/>
    </row>
    <row r="264" spans="1:13" x14ac:dyDescent="0.2">
      <c r="A264" s="2" t="s">
        <v>218</v>
      </c>
      <c r="B264" s="2"/>
      <c r="C264" s="1">
        <v>149</v>
      </c>
      <c r="D264" s="1">
        <v>156</v>
      </c>
      <c r="E264" s="1">
        <v>166</v>
      </c>
      <c r="F264" s="1">
        <v>175</v>
      </c>
      <c r="G264" s="1">
        <v>180</v>
      </c>
      <c r="H264" s="1">
        <v>185</v>
      </c>
      <c r="I264" s="1">
        <v>195</v>
      </c>
      <c r="J264" s="1">
        <v>199</v>
      </c>
      <c r="K264" s="1">
        <v>201</v>
      </c>
      <c r="L264" s="1">
        <v>223</v>
      </c>
      <c r="M264" s="1"/>
    </row>
    <row r="265" spans="1:13" x14ac:dyDescent="0.2">
      <c r="A265" s="2" t="s">
        <v>219</v>
      </c>
      <c r="B265" s="2"/>
      <c r="C265" s="1">
        <v>69206</v>
      </c>
      <c r="D265" s="1">
        <v>72124</v>
      </c>
      <c r="E265" s="1">
        <v>74898</v>
      </c>
      <c r="F265" s="1">
        <v>81241</v>
      </c>
      <c r="G265" s="1">
        <v>84186</v>
      </c>
      <c r="H265" s="1">
        <v>88182</v>
      </c>
      <c r="I265" s="1">
        <v>92033</v>
      </c>
      <c r="J265" s="1">
        <v>95789</v>
      </c>
      <c r="K265" s="1">
        <v>98598</v>
      </c>
      <c r="L265" s="1">
        <v>193984</v>
      </c>
      <c r="M265" s="1"/>
    </row>
    <row r="266" spans="1:13" x14ac:dyDescent="0.2">
      <c r="A266" s="2" t="s">
        <v>220</v>
      </c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">
      <c r="A267" s="2" t="s">
        <v>221</v>
      </c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">
      <c r="A268" s="2" t="s">
        <v>222</v>
      </c>
      <c r="B268" s="2"/>
      <c r="C268" s="1">
        <v>82</v>
      </c>
      <c r="D268" s="1">
        <v>91</v>
      </c>
      <c r="E268" s="1">
        <v>92</v>
      </c>
      <c r="F268" s="1">
        <v>77</v>
      </c>
      <c r="G268" s="1">
        <v>73</v>
      </c>
      <c r="H268" s="1">
        <v>110</v>
      </c>
      <c r="I268" s="1">
        <v>139</v>
      </c>
      <c r="J268" s="1">
        <v>87</v>
      </c>
      <c r="K268" s="1">
        <v>125</v>
      </c>
      <c r="L268" s="1">
        <v>222</v>
      </c>
      <c r="M268" s="1"/>
    </row>
    <row r="269" spans="1:13" x14ac:dyDescent="0.2">
      <c r="A269" s="2" t="s">
        <v>223</v>
      </c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">
      <c r="A270" s="2" t="s">
        <v>224</v>
      </c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">
      <c r="A271" s="2" t="s">
        <v>225</v>
      </c>
      <c r="B271" s="2"/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/>
    </row>
    <row r="272" spans="1:13" x14ac:dyDescent="0.2">
      <c r="A272" s="2" t="s">
        <v>226</v>
      </c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">
      <c r="A273" s="2" t="s">
        <v>227</v>
      </c>
      <c r="B273" s="2"/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/>
    </row>
    <row r="274" spans="1:13" x14ac:dyDescent="0.2">
      <c r="A274" s="2" t="s">
        <v>228</v>
      </c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">
      <c r="A275" s="2" t="s">
        <v>229</v>
      </c>
      <c r="B275" s="2"/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/>
    </row>
    <row r="276" spans="1:13" x14ac:dyDescent="0.2">
      <c r="A276" s="2" t="s">
        <v>230</v>
      </c>
      <c r="B276" s="2"/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/>
    </row>
    <row r="277" spans="1:13" x14ac:dyDescent="0.2">
      <c r="A277" s="2" t="s">
        <v>231</v>
      </c>
      <c r="B277" s="2"/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/>
    </row>
    <row r="278" spans="1:13" x14ac:dyDescent="0.2">
      <c r="A278" s="2" t="s">
        <v>232</v>
      </c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">
      <c r="A279" s="2" t="s">
        <v>233</v>
      </c>
      <c r="B279" s="2"/>
      <c r="C279" s="1">
        <v>37.51</v>
      </c>
      <c r="D279" s="1">
        <v>37.5</v>
      </c>
      <c r="E279" s="1">
        <v>49.79</v>
      </c>
      <c r="F279" s="1">
        <v>76.400000000000006</v>
      </c>
      <c r="G279" s="1">
        <v>94.19</v>
      </c>
      <c r="H279" s="1">
        <v>105.08</v>
      </c>
      <c r="I279" s="1">
        <v>104.22</v>
      </c>
      <c r="J279" s="1">
        <v>107.51</v>
      </c>
      <c r="K279" s="1">
        <v>109.65</v>
      </c>
      <c r="L279" s="1">
        <v>144.63</v>
      </c>
      <c r="M279" s="1"/>
    </row>
    <row r="280" spans="1:13" x14ac:dyDescent="0.2">
      <c r="A280" s="2" t="s">
        <v>234</v>
      </c>
      <c r="B280" s="2"/>
      <c r="C280" s="1">
        <v>38</v>
      </c>
      <c r="D280" s="1">
        <v>44.34</v>
      </c>
      <c r="E280" s="1">
        <v>53.4</v>
      </c>
      <c r="F280" s="1">
        <v>76.540000000000006</v>
      </c>
      <c r="G280" s="1">
        <v>95.93</v>
      </c>
      <c r="H280" s="1">
        <v>122.08</v>
      </c>
      <c r="I280" s="1">
        <v>106.75</v>
      </c>
      <c r="J280" s="1">
        <v>116.1</v>
      </c>
      <c r="K280" s="1">
        <v>120.2</v>
      </c>
      <c r="L280" s="1">
        <v>153.41</v>
      </c>
      <c r="M280" s="1"/>
    </row>
    <row r="281" spans="1:13" x14ac:dyDescent="0.2">
      <c r="A281" s="2" t="s">
        <v>235</v>
      </c>
      <c r="B281" s="2"/>
      <c r="C281" s="1">
        <v>28.71</v>
      </c>
      <c r="D281" s="1">
        <v>28.19</v>
      </c>
      <c r="E281" s="1">
        <v>37.94</v>
      </c>
      <c r="F281" s="1">
        <v>50.18</v>
      </c>
      <c r="G281" s="1">
        <v>69.849999999999994</v>
      </c>
      <c r="H281" s="1">
        <v>90</v>
      </c>
      <c r="I281" s="1">
        <v>86.25</v>
      </c>
      <c r="J281" s="1">
        <v>96.2</v>
      </c>
      <c r="K281" s="1">
        <v>97.68</v>
      </c>
      <c r="L281" s="1">
        <v>105.9436</v>
      </c>
      <c r="M281" s="1"/>
    </row>
    <row r="282" spans="1:13" x14ac:dyDescent="0.2">
      <c r="A282" s="2" t="s">
        <v>236</v>
      </c>
      <c r="B282" s="2"/>
      <c r="C282" s="1">
        <v>33.1</v>
      </c>
      <c r="D282" s="1">
        <v>30.16</v>
      </c>
      <c r="E282" s="1">
        <v>52.28</v>
      </c>
      <c r="F282" s="1">
        <v>64.489999999999995</v>
      </c>
      <c r="G282" s="1">
        <v>89.03</v>
      </c>
      <c r="H282" s="1">
        <v>102.2</v>
      </c>
      <c r="I282" s="1">
        <v>92.86</v>
      </c>
      <c r="J282" s="1">
        <v>98.57</v>
      </c>
      <c r="K282" s="1">
        <v>116.94</v>
      </c>
      <c r="L282" s="1">
        <v>130.32</v>
      </c>
      <c r="M282" s="1"/>
    </row>
    <row r="283" spans="1:13" x14ac:dyDescent="0.2">
      <c r="A283" s="2" t="s">
        <v>237</v>
      </c>
      <c r="B283" s="2"/>
      <c r="C283" s="1">
        <v>326</v>
      </c>
      <c r="D283" s="1">
        <v>261</v>
      </c>
      <c r="E283" s="1">
        <v>161</v>
      </c>
      <c r="F283" s="1">
        <v>155</v>
      </c>
      <c r="G283" s="1">
        <v>154</v>
      </c>
      <c r="H283" s="1">
        <v>157</v>
      </c>
      <c r="I283" s="1">
        <v>153</v>
      </c>
      <c r="J283" s="1">
        <v>187</v>
      </c>
      <c r="K283" s="1">
        <v>192</v>
      </c>
      <c r="L283" s="1">
        <v>295</v>
      </c>
      <c r="M283" s="1"/>
    </row>
    <row r="284" spans="1:13" x14ac:dyDescent="0.2">
      <c r="A284" s="2" t="s">
        <v>238</v>
      </c>
      <c r="B284" s="2"/>
      <c r="C284" s="1">
        <v>424</v>
      </c>
      <c r="D284" s="1">
        <v>502</v>
      </c>
      <c r="E284" s="1">
        <v>471</v>
      </c>
      <c r="F284" s="1">
        <v>507</v>
      </c>
      <c r="G284" s="1">
        <v>460</v>
      </c>
      <c r="H284" s="1">
        <v>463</v>
      </c>
      <c r="I284" s="1">
        <v>477</v>
      </c>
      <c r="J284" s="1">
        <v>580</v>
      </c>
      <c r="K284" s="1">
        <v>681</v>
      </c>
      <c r="L284" s="1">
        <v>982</v>
      </c>
      <c r="M284" s="1"/>
    </row>
    <row r="285" spans="1:13" x14ac:dyDescent="0.2">
      <c r="A285" s="2" t="s">
        <v>239</v>
      </c>
      <c r="B285" s="2"/>
      <c r="C285" s="1">
        <v>381</v>
      </c>
      <c r="D285" s="1">
        <v>410</v>
      </c>
      <c r="E285" s="1">
        <v>378</v>
      </c>
      <c r="F285" s="1">
        <v>422</v>
      </c>
      <c r="G285" s="1">
        <v>392</v>
      </c>
      <c r="H285" s="1">
        <v>389</v>
      </c>
      <c r="I285" s="1">
        <v>376</v>
      </c>
      <c r="J285" s="1">
        <v>472</v>
      </c>
      <c r="K285" s="1">
        <v>571</v>
      </c>
      <c r="L285" s="1">
        <v>849</v>
      </c>
      <c r="M285" s="1"/>
    </row>
    <row r="286" spans="1:13" x14ac:dyDescent="0.2">
      <c r="A286" s="2" t="s">
        <v>240</v>
      </c>
      <c r="B286" s="2"/>
      <c r="C286" s="1">
        <v>290</v>
      </c>
      <c r="D286" s="1">
        <v>328</v>
      </c>
      <c r="E286" s="1">
        <v>295</v>
      </c>
      <c r="F286" s="1">
        <v>342</v>
      </c>
      <c r="G286" s="1">
        <v>327</v>
      </c>
      <c r="H286" s="1">
        <v>326</v>
      </c>
      <c r="I286" s="1">
        <v>329</v>
      </c>
      <c r="J286" s="1">
        <v>401</v>
      </c>
      <c r="K286" s="1">
        <v>470</v>
      </c>
      <c r="L286" s="1">
        <v>670</v>
      </c>
      <c r="M286" s="1"/>
    </row>
    <row r="287" spans="1:13" x14ac:dyDescent="0.2">
      <c r="A287" s="2" t="s">
        <v>241</v>
      </c>
      <c r="B287" s="2"/>
      <c r="C287" s="1">
        <v>224</v>
      </c>
      <c r="D287" s="1">
        <v>225</v>
      </c>
      <c r="E287" s="1">
        <v>225</v>
      </c>
      <c r="F287" s="1">
        <v>272</v>
      </c>
      <c r="G287" s="1">
        <v>268</v>
      </c>
      <c r="H287" s="1">
        <v>281</v>
      </c>
      <c r="I287" s="1">
        <v>278</v>
      </c>
      <c r="J287" s="1">
        <v>324</v>
      </c>
      <c r="K287" s="1">
        <v>381</v>
      </c>
      <c r="L287" s="1">
        <v>532</v>
      </c>
      <c r="M287" s="1"/>
    </row>
    <row r="288" spans="1:13" x14ac:dyDescent="0.2">
      <c r="A288" s="2" t="s">
        <v>242</v>
      </c>
      <c r="B288" s="2"/>
      <c r="C288" s="1">
        <v>151</v>
      </c>
      <c r="D288" s="1">
        <v>170</v>
      </c>
      <c r="E288" s="1">
        <v>163</v>
      </c>
      <c r="F288" s="1">
        <v>217</v>
      </c>
      <c r="G288" s="1">
        <v>225</v>
      </c>
      <c r="H288" s="1">
        <v>239</v>
      </c>
      <c r="I288" s="1">
        <v>227</v>
      </c>
      <c r="J288" s="1">
        <v>244</v>
      </c>
      <c r="K288" s="1">
        <v>261</v>
      </c>
      <c r="L288" s="1">
        <v>407</v>
      </c>
      <c r="M288" s="1"/>
    </row>
    <row r="289" spans="1:13" x14ac:dyDescent="0.2">
      <c r="A289" s="2" t="s">
        <v>243</v>
      </c>
      <c r="B289" s="2"/>
      <c r="C289" s="1">
        <v>649</v>
      </c>
      <c r="D289" s="1">
        <v>820</v>
      </c>
      <c r="E289" s="1">
        <v>863</v>
      </c>
      <c r="F289" s="1">
        <v>875</v>
      </c>
      <c r="G289" s="1">
        <v>883</v>
      </c>
      <c r="H289" s="1">
        <v>859</v>
      </c>
      <c r="I289" s="1">
        <v>847</v>
      </c>
      <c r="J289" s="1">
        <v>868</v>
      </c>
      <c r="K289" s="1">
        <v>930</v>
      </c>
      <c r="L289" s="1">
        <v>1100</v>
      </c>
      <c r="M289" s="1"/>
    </row>
    <row r="290" spans="1:13" x14ac:dyDescent="0.2">
      <c r="A290" s="2" t="s">
        <v>244</v>
      </c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">
      <c r="A291" s="2" t="s">
        <v>245</v>
      </c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">
      <c r="A292" s="2" t="s">
        <v>246</v>
      </c>
      <c r="B292" s="2"/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/>
    </row>
    <row r="293" spans="1:13" x14ac:dyDescent="0.2">
      <c r="A293" s="2" t="s">
        <v>247</v>
      </c>
      <c r="B293" s="2"/>
      <c r="C293" s="1">
        <v>23663</v>
      </c>
      <c r="D293" s="1">
        <v>28656</v>
      </c>
      <c r="E293" s="1">
        <v>31671</v>
      </c>
      <c r="F293" s="1">
        <v>34582</v>
      </c>
      <c r="G293" s="1">
        <v>41109</v>
      </c>
      <c r="H293" s="1">
        <v>47204</v>
      </c>
      <c r="I293" s="1">
        <v>54703</v>
      </c>
      <c r="J293" s="1">
        <v>64011</v>
      </c>
      <c r="K293" s="1">
        <v>67588</v>
      </c>
      <c r="L293" s="1">
        <v>907</v>
      </c>
      <c r="M293" s="1"/>
    </row>
    <row r="294" spans="1:13" x14ac:dyDescent="0.2">
      <c r="A294" s="2" t="s">
        <v>248</v>
      </c>
      <c r="B294" s="2"/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/>
    </row>
    <row r="295" spans="1:13" x14ac:dyDescent="0.2">
      <c r="A295" s="2" t="s">
        <v>249</v>
      </c>
      <c r="B295" s="2"/>
      <c r="C295" s="1">
        <v>803.1</v>
      </c>
      <c r="D295" s="1">
        <v>937.8</v>
      </c>
      <c r="E295" s="1">
        <v>1020</v>
      </c>
      <c r="F295" s="1">
        <v>1027</v>
      </c>
      <c r="G295" s="1">
        <v>1093</v>
      </c>
      <c r="H295" s="1">
        <v>1239</v>
      </c>
      <c r="I295" s="1">
        <v>1303</v>
      </c>
      <c r="J295" s="1">
        <v>1383</v>
      </c>
      <c r="K295" s="1">
        <v>1412</v>
      </c>
      <c r="L295" s="1">
        <v>19</v>
      </c>
      <c r="M295" s="1"/>
    </row>
    <row r="298" spans="1:13" ht="25" x14ac:dyDescent="0.2">
      <c r="A298" s="4" t="s">
        <v>250</v>
      </c>
    </row>
    <row r="299" spans="1:13" x14ac:dyDescent="0.2">
      <c r="A299" s="1" t="s">
        <v>12</v>
      </c>
      <c r="B299" s="2"/>
      <c r="C299" s="4" t="s">
        <v>13</v>
      </c>
      <c r="D299" s="4" t="s">
        <v>14</v>
      </c>
      <c r="E299" s="4" t="s">
        <v>15</v>
      </c>
      <c r="F299" s="4" t="s">
        <v>16</v>
      </c>
      <c r="G299" s="4" t="s">
        <v>17</v>
      </c>
      <c r="H299" s="4" t="s">
        <v>18</v>
      </c>
      <c r="I299" s="4" t="s">
        <v>19</v>
      </c>
      <c r="J299" s="4" t="s">
        <v>20</v>
      </c>
      <c r="K299" s="4" t="s">
        <v>21</v>
      </c>
      <c r="L299" s="4" t="s">
        <v>22</v>
      </c>
      <c r="M299" s="4" t="s">
        <v>23</v>
      </c>
    </row>
    <row r="300" spans="1:13" x14ac:dyDescent="0.2">
      <c r="A300" s="1" t="s">
        <v>24</v>
      </c>
      <c r="B300" s="2"/>
      <c r="C300" s="3" t="s">
        <v>25</v>
      </c>
      <c r="D300" s="3" t="s">
        <v>26</v>
      </c>
      <c r="E300" s="3" t="s">
        <v>27</v>
      </c>
      <c r="F300" s="3" t="s">
        <v>28</v>
      </c>
      <c r="G300" s="3" t="s">
        <v>29</v>
      </c>
      <c r="H300" s="3" t="s">
        <v>30</v>
      </c>
      <c r="I300" s="3" t="s">
        <v>31</v>
      </c>
      <c r="J300" s="3" t="s">
        <v>32</v>
      </c>
      <c r="K300" s="3" t="s">
        <v>33</v>
      </c>
      <c r="L300" s="3" t="s">
        <v>34</v>
      </c>
      <c r="M300" s="3" t="s">
        <v>35</v>
      </c>
    </row>
    <row r="301" spans="1:13" x14ac:dyDescent="0.2">
      <c r="A301" s="2" t="s">
        <v>251</v>
      </c>
      <c r="B301" s="2"/>
      <c r="C301" s="1">
        <v>2722</v>
      </c>
      <c r="D301" s="1">
        <v>3185</v>
      </c>
      <c r="E301" s="1">
        <v>3387</v>
      </c>
      <c r="F301" s="1">
        <v>3931</v>
      </c>
      <c r="G301" s="1">
        <v>3421</v>
      </c>
      <c r="H301" s="1">
        <v>4269</v>
      </c>
      <c r="I301" s="1">
        <v>4610</v>
      </c>
      <c r="J301" s="1">
        <v>4043</v>
      </c>
      <c r="K301" s="1">
        <v>4151</v>
      </c>
      <c r="L301" s="1">
        <v>5444</v>
      </c>
      <c r="M301" s="1"/>
    </row>
    <row r="302" spans="1:13" x14ac:dyDescent="0.2">
      <c r="A302" s="2" t="s">
        <v>160</v>
      </c>
      <c r="B302" s="2"/>
      <c r="C302" s="1">
        <v>5784</v>
      </c>
      <c r="D302" s="1">
        <v>6182</v>
      </c>
      <c r="E302" s="1">
        <v>6540</v>
      </c>
      <c r="F302" s="1">
        <v>6967</v>
      </c>
      <c r="G302" s="1">
        <v>7822</v>
      </c>
      <c r="H302" s="1">
        <v>8019</v>
      </c>
      <c r="I302" s="1">
        <v>9065</v>
      </c>
      <c r="J302" s="1">
        <v>8633</v>
      </c>
      <c r="K302" s="1">
        <v>9334</v>
      </c>
      <c r="L302" s="1">
        <v>15481</v>
      </c>
      <c r="M302" s="1"/>
    </row>
    <row r="303" spans="1:13" x14ac:dyDescent="0.2">
      <c r="A303" s="2" t="s">
        <v>165</v>
      </c>
      <c r="B303" s="2"/>
      <c r="C303" s="1">
        <v>2120</v>
      </c>
      <c r="D303" s="1">
        <v>2269</v>
      </c>
      <c r="E303" s="1">
        <v>2213</v>
      </c>
      <c r="F303" s="1">
        <v>2121</v>
      </c>
      <c r="G303" s="1">
        <v>2635</v>
      </c>
      <c r="H303" s="1">
        <v>2741</v>
      </c>
      <c r="I303" s="1">
        <v>2598</v>
      </c>
      <c r="J303" s="1">
        <v>2651</v>
      </c>
      <c r="K303" s="1">
        <v>2706</v>
      </c>
      <c r="L303" s="1">
        <v>6246</v>
      </c>
      <c r="M303" s="1"/>
    </row>
    <row r="304" spans="1:13" x14ac:dyDescent="0.2">
      <c r="A304" s="2" t="s">
        <v>252</v>
      </c>
      <c r="B304" s="2"/>
      <c r="C304" s="1">
        <v>446</v>
      </c>
      <c r="D304" s="1">
        <v>449</v>
      </c>
      <c r="E304" s="1">
        <v>469</v>
      </c>
      <c r="F304" s="1">
        <v>443</v>
      </c>
      <c r="G304" s="1">
        <v>425</v>
      </c>
      <c r="H304" s="1">
        <v>469</v>
      </c>
      <c r="I304" s="1">
        <v>449</v>
      </c>
      <c r="J304" s="1">
        <v>445</v>
      </c>
      <c r="K304" s="1">
        <v>476</v>
      </c>
      <c r="L304" s="1">
        <v>0</v>
      </c>
      <c r="M304" s="1"/>
    </row>
    <row r="305" spans="1:13" x14ac:dyDescent="0.2">
      <c r="A305" s="2" t="s">
        <v>253</v>
      </c>
      <c r="B305" s="2"/>
      <c r="C305" s="1">
        <v>1153</v>
      </c>
      <c r="D305" s="1">
        <v>1672</v>
      </c>
      <c r="E305" s="1">
        <v>1100</v>
      </c>
      <c r="F305" s="1">
        <v>647</v>
      </c>
      <c r="G305" s="1">
        <v>873</v>
      </c>
      <c r="H305" s="1">
        <v>1260</v>
      </c>
      <c r="I305" s="1">
        <v>244</v>
      </c>
      <c r="J305" s="1">
        <v>117</v>
      </c>
      <c r="K305" s="1">
        <v>158</v>
      </c>
      <c r="L305" s="1">
        <v>953</v>
      </c>
      <c r="M305" s="1"/>
    </row>
    <row r="306" spans="1:13" x14ac:dyDescent="0.2">
      <c r="A306" s="2" t="s">
        <v>42</v>
      </c>
      <c r="B306" s="2"/>
      <c r="C306" s="1">
        <v>12225</v>
      </c>
      <c r="D306" s="1">
        <v>13757</v>
      </c>
      <c r="E306" s="1">
        <v>13709</v>
      </c>
      <c r="F306" s="1">
        <v>14109</v>
      </c>
      <c r="G306" s="1">
        <v>15176</v>
      </c>
      <c r="H306" s="1">
        <v>16758</v>
      </c>
      <c r="I306" s="1">
        <v>16966</v>
      </c>
      <c r="J306" s="1">
        <v>15889</v>
      </c>
      <c r="K306" s="1">
        <v>16825</v>
      </c>
      <c r="L306" s="1">
        <v>28124</v>
      </c>
      <c r="M306" s="1"/>
    </row>
    <row r="307" spans="1:13" x14ac:dyDescent="0.2">
      <c r="A307" s="2" t="s">
        <v>254</v>
      </c>
      <c r="B307" s="2"/>
      <c r="C307" s="1">
        <v>36179</v>
      </c>
      <c r="D307" s="1">
        <v>39267</v>
      </c>
      <c r="E307" s="1">
        <v>42199</v>
      </c>
      <c r="F307" s="1">
        <v>44839</v>
      </c>
      <c r="G307" s="1">
        <v>47054</v>
      </c>
      <c r="H307" s="1">
        <v>50023</v>
      </c>
      <c r="I307" s="1">
        <v>54198</v>
      </c>
      <c r="J307" s="1">
        <v>57443</v>
      </c>
      <c r="K307" s="1">
        <v>60304</v>
      </c>
      <c r="L307" s="1">
        <v>64018</v>
      </c>
      <c r="M307" s="1"/>
    </row>
    <row r="308" spans="1:13" x14ac:dyDescent="0.2">
      <c r="A308" s="2" t="s">
        <v>255</v>
      </c>
      <c r="B308" s="2"/>
      <c r="C308" s="1">
        <v>18373</v>
      </c>
      <c r="D308" s="1">
        <v>19572</v>
      </c>
      <c r="E308" s="1">
        <v>20687</v>
      </c>
      <c r="F308" s="1">
        <v>22459</v>
      </c>
      <c r="G308" s="1">
        <v>23722</v>
      </c>
      <c r="H308" s="1">
        <v>24844</v>
      </c>
      <c r="I308" s="1">
        <v>26849</v>
      </c>
      <c r="J308" s="1">
        <v>29037</v>
      </c>
      <c r="K308" s="1">
        <v>30764</v>
      </c>
      <c r="L308" s="1">
        <v>32415</v>
      </c>
      <c r="M308" s="1"/>
    </row>
    <row r="309" spans="1:13" x14ac:dyDescent="0.2">
      <c r="A309" s="2" t="s">
        <v>45</v>
      </c>
      <c r="B309" s="2"/>
      <c r="C309" s="1">
        <v>17806</v>
      </c>
      <c r="D309" s="1">
        <v>19695</v>
      </c>
      <c r="E309" s="1">
        <v>21512</v>
      </c>
      <c r="F309" s="1">
        <v>22380</v>
      </c>
      <c r="G309" s="1">
        <v>23332</v>
      </c>
      <c r="H309" s="1">
        <v>25179</v>
      </c>
      <c r="I309" s="1">
        <v>27349</v>
      </c>
      <c r="J309" s="1">
        <v>28406</v>
      </c>
      <c r="K309" s="1">
        <v>29540</v>
      </c>
      <c r="L309" s="1">
        <v>31603</v>
      </c>
      <c r="M309" s="1"/>
    </row>
    <row r="310" spans="1:13" x14ac:dyDescent="0.2">
      <c r="A310" s="2" t="s">
        <v>256</v>
      </c>
      <c r="B310" s="2"/>
      <c r="C310" s="1">
        <v>2123</v>
      </c>
      <c r="D310" s="1">
        <v>2052</v>
      </c>
      <c r="E310" s="1">
        <v>2438</v>
      </c>
      <c r="F310" s="1">
        <v>2407</v>
      </c>
      <c r="G310" s="1">
        <v>2476</v>
      </c>
      <c r="H310" s="1">
        <v>2483</v>
      </c>
      <c r="I310" s="1">
        <v>4082</v>
      </c>
      <c r="J310" s="1">
        <v>3087</v>
      </c>
      <c r="K310" s="1">
        <v>2768</v>
      </c>
      <c r="L310" s="1">
        <v>2922</v>
      </c>
      <c r="M310" s="1"/>
    </row>
    <row r="311" spans="1:13" x14ac:dyDescent="0.2">
      <c r="A311" s="2" t="s">
        <v>257</v>
      </c>
      <c r="B311" s="2"/>
      <c r="C311" s="1">
        <v>1665</v>
      </c>
      <c r="D311" s="1">
        <v>2066</v>
      </c>
      <c r="E311" s="1">
        <v>1930</v>
      </c>
      <c r="F311" s="1">
        <v>1989</v>
      </c>
      <c r="G311" s="1">
        <v>1705</v>
      </c>
      <c r="H311" s="1">
        <v>1749</v>
      </c>
      <c r="I311" s="1">
        <v>1849</v>
      </c>
      <c r="J311" s="1">
        <v>1803</v>
      </c>
      <c r="K311" s="1">
        <v>2059</v>
      </c>
      <c r="L311" s="1">
        <v>2302</v>
      </c>
      <c r="M311" s="1"/>
    </row>
    <row r="312" spans="1:13" x14ac:dyDescent="0.2">
      <c r="A312" s="2" t="s">
        <v>258</v>
      </c>
      <c r="B312" s="2"/>
      <c r="C312" s="1">
        <v>29181</v>
      </c>
      <c r="D312" s="1">
        <v>29266</v>
      </c>
      <c r="E312" s="1">
        <v>30125</v>
      </c>
      <c r="F312" s="1">
        <v>34694</v>
      </c>
      <c r="G312" s="1">
        <v>35315</v>
      </c>
      <c r="H312" s="1">
        <v>34998</v>
      </c>
      <c r="I312" s="1">
        <v>34759</v>
      </c>
      <c r="J312" s="1">
        <v>38421</v>
      </c>
      <c r="K312" s="1">
        <v>38081</v>
      </c>
      <c r="L312" s="1">
        <v>103508</v>
      </c>
      <c r="M312" s="1"/>
    </row>
    <row r="313" spans="1:13" x14ac:dyDescent="0.2">
      <c r="A313" s="2" t="s">
        <v>259</v>
      </c>
      <c r="B313" s="2"/>
      <c r="C313" s="1">
        <v>127</v>
      </c>
      <c r="D313" s="1">
        <v>177</v>
      </c>
      <c r="E313" s="1">
        <v>194</v>
      </c>
      <c r="F313" s="1">
        <v>190</v>
      </c>
      <c r="G313" s="1">
        <v>212</v>
      </c>
      <c r="H313" s="1">
        <v>211</v>
      </c>
      <c r="I313" s="1">
        <v>229</v>
      </c>
      <c r="J313" s="1">
        <v>233</v>
      </c>
      <c r="K313" s="1">
        <v>919</v>
      </c>
      <c r="L313" s="1">
        <v>0</v>
      </c>
      <c r="M313" s="1"/>
    </row>
    <row r="314" spans="1:13" x14ac:dyDescent="0.2">
      <c r="A314" s="2" t="s">
        <v>260</v>
      </c>
      <c r="B314" s="2"/>
      <c r="C314" s="1">
        <v>6079</v>
      </c>
      <c r="D314" s="1">
        <v>5111</v>
      </c>
      <c r="E314" s="1">
        <v>4990</v>
      </c>
      <c r="F314" s="1">
        <v>5472</v>
      </c>
      <c r="G314" s="1">
        <v>5970</v>
      </c>
      <c r="H314" s="1">
        <v>6804</v>
      </c>
      <c r="I314" s="1">
        <v>6799</v>
      </c>
      <c r="J314" s="1">
        <v>7950</v>
      </c>
      <c r="K314" s="1">
        <v>8406</v>
      </c>
      <c r="L314" s="1">
        <v>25525</v>
      </c>
      <c r="M314" s="1"/>
    </row>
    <row r="315" spans="1:13" x14ac:dyDescent="0.2">
      <c r="A315" s="2" t="s">
        <v>51</v>
      </c>
      <c r="B315" s="2"/>
      <c r="C315" s="1">
        <v>69206</v>
      </c>
      <c r="D315" s="1">
        <v>72124</v>
      </c>
      <c r="E315" s="1">
        <v>74898</v>
      </c>
      <c r="F315" s="1">
        <v>81241</v>
      </c>
      <c r="G315" s="1">
        <v>84186</v>
      </c>
      <c r="H315" s="1">
        <v>88182</v>
      </c>
      <c r="I315" s="1">
        <v>92033</v>
      </c>
      <c r="J315" s="1">
        <v>95789</v>
      </c>
      <c r="K315" s="1">
        <v>98598</v>
      </c>
      <c r="L315" s="1">
        <v>193984</v>
      </c>
      <c r="M315" s="1"/>
    </row>
    <row r="316" spans="1:13" x14ac:dyDescent="0.2">
      <c r="A316" s="2" t="s">
        <v>261</v>
      </c>
      <c r="B316" s="2"/>
      <c r="C316" s="1">
        <v>4413</v>
      </c>
      <c r="D316" s="1">
        <v>4546</v>
      </c>
      <c r="E316" s="1">
        <v>4619</v>
      </c>
      <c r="F316" s="1">
        <v>4899</v>
      </c>
      <c r="G316" s="1">
        <v>5371</v>
      </c>
      <c r="H316" s="1">
        <v>5504</v>
      </c>
      <c r="I316" s="1">
        <v>6860</v>
      </c>
      <c r="J316" s="1">
        <v>6490</v>
      </c>
      <c r="K316" s="1">
        <v>6503</v>
      </c>
      <c r="L316" s="1">
        <v>13778</v>
      </c>
      <c r="M316" s="1"/>
    </row>
    <row r="317" spans="1:13" x14ac:dyDescent="0.2">
      <c r="A317" s="2" t="s">
        <v>262</v>
      </c>
      <c r="B317" s="2"/>
      <c r="C317" s="1">
        <v>0</v>
      </c>
      <c r="D317" s="1">
        <v>0</v>
      </c>
      <c r="E317" s="1">
        <v>0</v>
      </c>
      <c r="F317" s="1">
        <v>0</v>
      </c>
      <c r="G317" s="1">
        <v>50</v>
      </c>
      <c r="H317" s="1">
        <v>2430</v>
      </c>
      <c r="I317" s="1">
        <v>1521</v>
      </c>
      <c r="J317" s="1">
        <v>2772</v>
      </c>
      <c r="K317" s="1">
        <v>1005</v>
      </c>
      <c r="L317" s="1">
        <v>5342</v>
      </c>
      <c r="M317" s="1"/>
    </row>
    <row r="318" spans="1:13" x14ac:dyDescent="0.2">
      <c r="A318" s="2" t="s">
        <v>263</v>
      </c>
      <c r="B318" s="2"/>
      <c r="C318" s="1">
        <v>1696</v>
      </c>
      <c r="D318" s="1">
        <v>1816</v>
      </c>
      <c r="E318" s="1">
        <v>1757</v>
      </c>
      <c r="F318" s="1">
        <v>1886</v>
      </c>
      <c r="G318" s="1">
        <v>2191</v>
      </c>
      <c r="H318" s="1">
        <v>2313</v>
      </c>
      <c r="I318" s="1">
        <v>2250</v>
      </c>
      <c r="J318" s="1">
        <v>2353</v>
      </c>
      <c r="K318" s="1">
        <v>2964</v>
      </c>
      <c r="L318" s="1">
        <v>3979</v>
      </c>
      <c r="M318" s="1"/>
    </row>
    <row r="319" spans="1:13" x14ac:dyDescent="0.2">
      <c r="A319" s="2" t="s">
        <v>264</v>
      </c>
      <c r="B319" s="2"/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/>
    </row>
    <row r="320" spans="1:13" x14ac:dyDescent="0.2">
      <c r="A320" s="2" t="s">
        <v>265</v>
      </c>
      <c r="B320" s="2"/>
      <c r="C320" s="1">
        <v>2350</v>
      </c>
      <c r="D320" s="1">
        <v>3055</v>
      </c>
      <c r="E320" s="1">
        <v>3631</v>
      </c>
      <c r="F320" s="1">
        <v>1530</v>
      </c>
      <c r="G320" s="1">
        <v>2147</v>
      </c>
      <c r="H320" s="1">
        <v>2160</v>
      </c>
      <c r="I320" s="1">
        <v>2186</v>
      </c>
      <c r="J320" s="1">
        <v>3412</v>
      </c>
      <c r="K320" s="1">
        <v>2797</v>
      </c>
      <c r="L320" s="1">
        <v>3520</v>
      </c>
      <c r="M320" s="1"/>
    </row>
    <row r="321" spans="1:13" x14ac:dyDescent="0.2">
      <c r="A321" s="2" t="s">
        <v>266</v>
      </c>
      <c r="B321" s="2"/>
      <c r="C321" s="1">
        <v>4237</v>
      </c>
      <c r="D321" s="1">
        <v>4487</v>
      </c>
      <c r="E321" s="1">
        <v>4563</v>
      </c>
      <c r="F321" s="1">
        <v>5275</v>
      </c>
      <c r="G321" s="1">
        <v>5724</v>
      </c>
      <c r="H321" s="1">
        <v>6240</v>
      </c>
      <c r="I321" s="1">
        <v>6275</v>
      </c>
      <c r="J321" s="1">
        <v>6921</v>
      </c>
      <c r="K321" s="1">
        <v>7555</v>
      </c>
      <c r="L321" s="1">
        <v>8701</v>
      </c>
      <c r="M321" s="1"/>
    </row>
    <row r="322" spans="1:13" x14ac:dyDescent="0.2">
      <c r="A322" s="2" t="s">
        <v>59</v>
      </c>
      <c r="B322" s="2"/>
      <c r="C322" s="1">
        <v>11000</v>
      </c>
      <c r="D322" s="1">
        <v>12088</v>
      </c>
      <c r="E322" s="1">
        <v>12813</v>
      </c>
      <c r="F322" s="1">
        <v>11704</v>
      </c>
      <c r="G322" s="1">
        <v>13292</v>
      </c>
      <c r="H322" s="1">
        <v>16334</v>
      </c>
      <c r="I322" s="1">
        <v>16842</v>
      </c>
      <c r="J322" s="1">
        <v>19595</v>
      </c>
      <c r="K322" s="1">
        <v>17860</v>
      </c>
      <c r="L322" s="1">
        <v>31341</v>
      </c>
      <c r="M322" s="1"/>
    </row>
    <row r="323" spans="1:13" x14ac:dyDescent="0.2">
      <c r="A323" s="2" t="s">
        <v>267</v>
      </c>
      <c r="B323" s="2"/>
      <c r="C323" s="1">
        <v>10354</v>
      </c>
      <c r="D323" s="1">
        <v>11210</v>
      </c>
      <c r="E323" s="1">
        <v>10981</v>
      </c>
      <c r="F323" s="1">
        <v>13050</v>
      </c>
      <c r="G323" s="1">
        <v>12905</v>
      </c>
      <c r="H323" s="1">
        <v>12968</v>
      </c>
      <c r="I323" s="1">
        <v>16657</v>
      </c>
      <c r="J323" s="1">
        <v>19248</v>
      </c>
      <c r="K323" s="1">
        <v>17226</v>
      </c>
      <c r="L323" s="1">
        <v>38275</v>
      </c>
      <c r="M323" s="1"/>
    </row>
    <row r="324" spans="1:13" x14ac:dyDescent="0.2">
      <c r="A324" s="2" t="s">
        <v>268</v>
      </c>
      <c r="B324" s="2"/>
      <c r="C324" s="1">
        <v>2630</v>
      </c>
      <c r="D324" s="1">
        <v>2866</v>
      </c>
      <c r="E324" s="1">
        <v>2251</v>
      </c>
      <c r="F324" s="1">
        <v>4050</v>
      </c>
      <c r="G324" s="1">
        <v>4098</v>
      </c>
      <c r="H324" s="1">
        <v>4051</v>
      </c>
      <c r="I324" s="1">
        <v>3679</v>
      </c>
      <c r="J324" s="1">
        <v>4480</v>
      </c>
      <c r="K324" s="1">
        <v>3109</v>
      </c>
      <c r="L324" s="1">
        <v>7902</v>
      </c>
      <c r="M324" s="1"/>
    </row>
    <row r="325" spans="1:13" x14ac:dyDescent="0.2">
      <c r="A325" s="2" t="s">
        <v>225</v>
      </c>
      <c r="B325" s="2"/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/>
    </row>
    <row r="326" spans="1:13" x14ac:dyDescent="0.2">
      <c r="A326" s="2" t="s">
        <v>269</v>
      </c>
      <c r="B326" s="2"/>
      <c r="C326" s="1">
        <v>5880</v>
      </c>
      <c r="D326" s="1">
        <v>6507</v>
      </c>
      <c r="E326" s="1">
        <v>6895</v>
      </c>
      <c r="F326" s="1">
        <v>4287</v>
      </c>
      <c r="G326" s="1">
        <v>5713</v>
      </c>
      <c r="H326" s="1">
        <v>6174</v>
      </c>
      <c r="I326" s="1">
        <v>7532</v>
      </c>
      <c r="J326" s="1">
        <v>6314</v>
      </c>
      <c r="K326" s="1">
        <v>6448</v>
      </c>
      <c r="L326" s="1">
        <v>13614</v>
      </c>
      <c r="M326" s="1"/>
    </row>
    <row r="327" spans="1:13" x14ac:dyDescent="0.2">
      <c r="A327" s="2" t="s">
        <v>65</v>
      </c>
      <c r="B327" s="2"/>
      <c r="C327" s="1">
        <v>29864</v>
      </c>
      <c r="D327" s="1">
        <v>32671</v>
      </c>
      <c r="E327" s="1">
        <v>32940</v>
      </c>
      <c r="F327" s="1">
        <v>33091</v>
      </c>
      <c r="G327" s="1">
        <v>36008</v>
      </c>
      <c r="H327" s="1">
        <v>39527</v>
      </c>
      <c r="I327" s="1">
        <v>44710</v>
      </c>
      <c r="J327" s="1">
        <v>50785</v>
      </c>
      <c r="K327" s="1">
        <v>45766</v>
      </c>
      <c r="L327" s="1">
        <v>100095</v>
      </c>
      <c r="M327" s="1"/>
    </row>
    <row r="328" spans="1:13" x14ac:dyDescent="0.2">
      <c r="A328" s="2" t="s">
        <v>270</v>
      </c>
      <c r="B328" s="2"/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1148</v>
      </c>
      <c r="K328" s="1">
        <v>1123</v>
      </c>
      <c r="L328" s="1">
        <v>8963</v>
      </c>
      <c r="M328" s="1"/>
    </row>
    <row r="329" spans="1:13" x14ac:dyDescent="0.2">
      <c r="A329" s="2" t="s">
        <v>193</v>
      </c>
      <c r="B329" s="2"/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/>
    </row>
    <row r="330" spans="1:13" x14ac:dyDescent="0.2">
      <c r="A330" s="2" t="s">
        <v>271</v>
      </c>
      <c r="B330" s="2"/>
      <c r="C330" s="1">
        <v>27</v>
      </c>
      <c r="D330" s="1">
        <v>27</v>
      </c>
      <c r="E330" s="1">
        <v>28</v>
      </c>
      <c r="F330" s="1">
        <v>28</v>
      </c>
      <c r="G330" s="1">
        <v>28</v>
      </c>
      <c r="H330" s="1">
        <v>29</v>
      </c>
      <c r="I330" s="1">
        <v>29</v>
      </c>
      <c r="J330" s="1">
        <v>29</v>
      </c>
      <c r="K330" s="1">
        <v>29</v>
      </c>
      <c r="L330" s="1">
        <v>18</v>
      </c>
      <c r="M330" s="1"/>
    </row>
    <row r="331" spans="1:13" x14ac:dyDescent="0.2">
      <c r="A331" s="2" t="s">
        <v>272</v>
      </c>
      <c r="B331" s="2"/>
      <c r="C331" s="1">
        <v>28709</v>
      </c>
      <c r="D331" s="1">
        <v>30269</v>
      </c>
      <c r="E331" s="1">
        <v>31703</v>
      </c>
      <c r="F331" s="1">
        <v>33412</v>
      </c>
      <c r="G331" s="1">
        <v>34273</v>
      </c>
      <c r="H331" s="1">
        <v>35093</v>
      </c>
      <c r="I331" s="1">
        <v>35830</v>
      </c>
      <c r="J331" s="1">
        <v>36219</v>
      </c>
      <c r="K331" s="1">
        <v>36750</v>
      </c>
      <c r="L331" s="1">
        <v>53889</v>
      </c>
      <c r="M331" s="1"/>
    </row>
    <row r="332" spans="1:13" x14ac:dyDescent="0.2">
      <c r="A332" s="2" t="s">
        <v>273</v>
      </c>
      <c r="B332" s="2"/>
      <c r="C332" s="1">
        <v>32446</v>
      </c>
      <c r="D332" s="1">
        <v>35745</v>
      </c>
      <c r="E332" s="1">
        <v>39699</v>
      </c>
      <c r="F332" s="1">
        <v>46571</v>
      </c>
      <c r="G332" s="1">
        <v>51766</v>
      </c>
      <c r="H332" s="1">
        <v>56607</v>
      </c>
      <c r="I332" s="1">
        <v>62109</v>
      </c>
      <c r="J332" s="1">
        <v>69078</v>
      </c>
      <c r="K332" s="1">
        <v>79582</v>
      </c>
      <c r="L332" s="1">
        <v>35877</v>
      </c>
      <c r="M332" s="1"/>
    </row>
    <row r="333" spans="1:13" x14ac:dyDescent="0.2">
      <c r="A333" s="2" t="s">
        <v>274</v>
      </c>
      <c r="B333" s="2"/>
      <c r="C333" s="1">
        <v>23663</v>
      </c>
      <c r="D333" s="1">
        <v>28656</v>
      </c>
      <c r="E333" s="1">
        <v>31671</v>
      </c>
      <c r="F333" s="1">
        <v>34582</v>
      </c>
      <c r="G333" s="1">
        <v>41109</v>
      </c>
      <c r="H333" s="1">
        <v>47204</v>
      </c>
      <c r="I333" s="1">
        <v>54703</v>
      </c>
      <c r="J333" s="1">
        <v>64011</v>
      </c>
      <c r="K333" s="1">
        <v>67588</v>
      </c>
      <c r="L333" s="1">
        <v>907</v>
      </c>
      <c r="M333" s="1"/>
    </row>
    <row r="334" spans="1:13" x14ac:dyDescent="0.2">
      <c r="A334" s="2" t="s">
        <v>72</v>
      </c>
      <c r="B334" s="2"/>
      <c r="C334" s="1">
        <v>37519</v>
      </c>
      <c r="D334" s="1">
        <v>37385</v>
      </c>
      <c r="E334" s="1">
        <v>39759</v>
      </c>
      <c r="F334" s="1">
        <v>45429</v>
      </c>
      <c r="G334" s="1">
        <v>44958</v>
      </c>
      <c r="H334" s="1">
        <v>44525</v>
      </c>
      <c r="I334" s="1">
        <v>43265</v>
      </c>
      <c r="J334" s="1">
        <v>41315</v>
      </c>
      <c r="K334" s="1">
        <v>48773</v>
      </c>
      <c r="L334" s="1">
        <v>88877</v>
      </c>
      <c r="M334" s="1"/>
    </row>
    <row r="335" spans="1:13" x14ac:dyDescent="0.2">
      <c r="A335" s="2" t="s">
        <v>73</v>
      </c>
      <c r="B335" s="2"/>
      <c r="C335" s="1">
        <v>1823</v>
      </c>
      <c r="D335" s="1">
        <v>2068</v>
      </c>
      <c r="E335" s="1">
        <v>2199</v>
      </c>
      <c r="F335" s="1">
        <v>2721</v>
      </c>
      <c r="G335" s="1">
        <v>3220</v>
      </c>
      <c r="H335" s="1">
        <v>4130</v>
      </c>
      <c r="I335" s="1">
        <v>4058</v>
      </c>
      <c r="J335" s="1">
        <v>3689</v>
      </c>
      <c r="K335" s="1">
        <v>4059</v>
      </c>
      <c r="L335" s="1">
        <v>5012</v>
      </c>
      <c r="M335" s="1"/>
    </row>
    <row r="336" spans="1:13" x14ac:dyDescent="0.2">
      <c r="A336" s="2" t="s">
        <v>74</v>
      </c>
      <c r="B336" s="2"/>
      <c r="C336" s="1">
        <v>39342</v>
      </c>
      <c r="D336" s="1">
        <v>39453</v>
      </c>
      <c r="E336" s="1">
        <v>41958</v>
      </c>
      <c r="F336" s="1">
        <v>48150</v>
      </c>
      <c r="G336" s="1">
        <v>48178</v>
      </c>
      <c r="H336" s="1">
        <v>48655</v>
      </c>
      <c r="I336" s="1">
        <v>47323</v>
      </c>
      <c r="J336" s="1">
        <v>45004</v>
      </c>
      <c r="K336" s="1">
        <v>52832</v>
      </c>
      <c r="L336" s="1">
        <v>93889</v>
      </c>
      <c r="M336" s="1"/>
    </row>
    <row r="337" spans="1:13" x14ac:dyDescent="0.2">
      <c r="A337" s="2" t="s">
        <v>77</v>
      </c>
      <c r="B337" s="2"/>
      <c r="C337" s="1">
        <v>38063</v>
      </c>
      <c r="D337" s="1">
        <v>40893</v>
      </c>
      <c r="E337" s="1">
        <v>42278</v>
      </c>
      <c r="F337" s="1">
        <v>45041</v>
      </c>
      <c r="G337" s="1">
        <v>48813</v>
      </c>
      <c r="H337" s="1">
        <v>52465</v>
      </c>
      <c r="I337" s="1">
        <v>55632</v>
      </c>
      <c r="J337" s="1">
        <v>55137</v>
      </c>
      <c r="K337" s="1">
        <v>59434</v>
      </c>
      <c r="L337" s="1">
        <v>69570</v>
      </c>
      <c r="M337" s="1"/>
    </row>
    <row r="338" spans="1:13" x14ac:dyDescent="0.2">
      <c r="A338" s="2" t="s">
        <v>275</v>
      </c>
      <c r="B338" s="2"/>
      <c r="C338" s="1">
        <v>29624</v>
      </c>
      <c r="D338" s="1">
        <v>31271</v>
      </c>
      <c r="E338" s="1">
        <v>31428</v>
      </c>
      <c r="F338" s="1">
        <v>33399</v>
      </c>
      <c r="G338" s="1">
        <v>26420</v>
      </c>
      <c r="H338" s="1">
        <v>28364</v>
      </c>
      <c r="I338" s="1">
        <v>29864</v>
      </c>
      <c r="J338" s="1">
        <v>30306</v>
      </c>
      <c r="K338" s="1">
        <v>32726</v>
      </c>
      <c r="L338" s="1">
        <v>42018</v>
      </c>
      <c r="M338" s="1"/>
    </row>
    <row r="339" spans="1:13" x14ac:dyDescent="0.2">
      <c r="A339" s="2" t="s">
        <v>79</v>
      </c>
      <c r="B339" s="2"/>
      <c r="C339" s="1">
        <v>8439</v>
      </c>
      <c r="D339" s="1">
        <v>9622</v>
      </c>
      <c r="E339" s="1">
        <v>10850</v>
      </c>
      <c r="F339" s="1">
        <v>11642</v>
      </c>
      <c r="G339" s="1">
        <v>22393</v>
      </c>
      <c r="H339" s="1">
        <v>24101</v>
      </c>
      <c r="I339" s="1">
        <v>25768</v>
      </c>
      <c r="J339" s="1">
        <v>24831</v>
      </c>
      <c r="K339" s="1">
        <v>26708</v>
      </c>
      <c r="L339" s="1">
        <v>27552</v>
      </c>
      <c r="M339" s="1"/>
    </row>
    <row r="340" spans="1:13" x14ac:dyDescent="0.2">
      <c r="A340" s="2" t="s">
        <v>276</v>
      </c>
      <c r="B340" s="2"/>
      <c r="C340" s="1"/>
      <c r="D340" s="1"/>
      <c r="E340" s="1"/>
      <c r="F340" s="1"/>
      <c r="G340" s="1">
        <v>8565</v>
      </c>
      <c r="H340" s="1">
        <v>8523</v>
      </c>
      <c r="I340" s="1">
        <v>8754</v>
      </c>
      <c r="J340" s="1">
        <v>8176</v>
      </c>
      <c r="K340" s="1">
        <v>8860</v>
      </c>
      <c r="L340" s="1">
        <v>11383</v>
      </c>
      <c r="M340" s="1"/>
    </row>
    <row r="341" spans="1:13" x14ac:dyDescent="0.2">
      <c r="A341" s="2" t="s">
        <v>81</v>
      </c>
      <c r="B341" s="2"/>
      <c r="C341" s="1">
        <v>8439</v>
      </c>
      <c r="D341" s="1">
        <v>9622</v>
      </c>
      <c r="E341" s="1">
        <v>10850</v>
      </c>
      <c r="F341" s="1">
        <v>11642</v>
      </c>
      <c r="G341" s="1">
        <v>13828</v>
      </c>
      <c r="H341" s="1">
        <v>15578</v>
      </c>
      <c r="I341" s="1">
        <v>17014</v>
      </c>
      <c r="J341" s="1">
        <v>16655</v>
      </c>
      <c r="K341" s="1">
        <v>17848</v>
      </c>
      <c r="L341" s="1">
        <v>16169</v>
      </c>
      <c r="M341" s="1"/>
    </row>
    <row r="342" spans="1:13" x14ac:dyDescent="0.2">
      <c r="A342" s="2" t="s">
        <v>277</v>
      </c>
      <c r="B342" s="2"/>
      <c r="C342" s="1">
        <v>1713</v>
      </c>
      <c r="D342" s="1">
        <v>1841</v>
      </c>
      <c r="E342" s="1">
        <v>1987</v>
      </c>
      <c r="F342" s="1">
        <v>2192</v>
      </c>
      <c r="G342" s="1">
        <v>2288</v>
      </c>
      <c r="H342" s="1">
        <v>2354</v>
      </c>
      <c r="I342" s="1">
        <v>2527</v>
      </c>
      <c r="J342" s="1">
        <v>2782</v>
      </c>
      <c r="K342" s="1">
        <v>3011</v>
      </c>
      <c r="L342" s="1">
        <v>4160</v>
      </c>
      <c r="M342" s="1"/>
    </row>
    <row r="343" spans="1:13" x14ac:dyDescent="0.2">
      <c r="A343" s="2" t="s">
        <v>83</v>
      </c>
      <c r="B343" s="2"/>
      <c r="C343" s="1">
        <v>6726</v>
      </c>
      <c r="D343" s="1">
        <v>7781</v>
      </c>
      <c r="E343" s="1">
        <v>8863</v>
      </c>
      <c r="F343" s="1">
        <v>9450</v>
      </c>
      <c r="G343" s="1">
        <v>11540</v>
      </c>
      <c r="H343" s="1">
        <v>13224</v>
      </c>
      <c r="I343" s="1">
        <v>14487</v>
      </c>
      <c r="J343" s="1">
        <v>13873</v>
      </c>
      <c r="K343" s="1">
        <v>14837</v>
      </c>
      <c r="L343" s="1">
        <v>12009</v>
      </c>
      <c r="M343" s="1"/>
    </row>
    <row r="344" spans="1:13" x14ac:dyDescent="0.2">
      <c r="A344" s="2" t="s">
        <v>278</v>
      </c>
      <c r="B344" s="2"/>
      <c r="C344" s="1">
        <v>538</v>
      </c>
      <c r="D344" s="1">
        <v>526</v>
      </c>
      <c r="E344" s="1">
        <v>564</v>
      </c>
      <c r="F344" s="1">
        <v>426</v>
      </c>
      <c r="G344" s="1">
        <v>367</v>
      </c>
      <c r="H344" s="1">
        <v>375</v>
      </c>
      <c r="I344" s="1">
        <v>493</v>
      </c>
      <c r="J344" s="1">
        <v>594</v>
      </c>
      <c r="K344" s="1">
        <v>807</v>
      </c>
      <c r="L344" s="1">
        <v>1368</v>
      </c>
      <c r="M344" s="1"/>
    </row>
    <row r="345" spans="1:13" x14ac:dyDescent="0.2">
      <c r="A345" s="2" t="s">
        <v>279</v>
      </c>
      <c r="B345" s="2"/>
      <c r="C345" s="1">
        <v>644</v>
      </c>
      <c r="D345" s="1">
        <v>768</v>
      </c>
      <c r="E345" s="1">
        <v>822</v>
      </c>
      <c r="F345" s="1">
        <v>934</v>
      </c>
      <c r="G345" s="1">
        <v>1250</v>
      </c>
      <c r="H345" s="1">
        <v>1072</v>
      </c>
      <c r="I345" s="1">
        <v>1159</v>
      </c>
      <c r="J345" s="1">
        <v>529</v>
      </c>
      <c r="K345" s="1">
        <v>341</v>
      </c>
      <c r="L345" s="1">
        <v>925</v>
      </c>
      <c r="M345" s="1"/>
    </row>
    <row r="346" spans="1:13" x14ac:dyDescent="0.2">
      <c r="A346" s="2" t="s">
        <v>280</v>
      </c>
      <c r="B346" s="2"/>
      <c r="C346" s="1">
        <v>-205</v>
      </c>
      <c r="D346" s="1">
        <v>20</v>
      </c>
      <c r="E346" s="1">
        <v>139</v>
      </c>
      <c r="F346" s="1">
        <v>-338</v>
      </c>
      <c r="G346" s="1">
        <v>-177</v>
      </c>
      <c r="H346" s="1">
        <v>-53</v>
      </c>
      <c r="I346" s="1">
        <v>-285</v>
      </c>
      <c r="J346" s="1">
        <v>-20</v>
      </c>
      <c r="K346" s="1">
        <v>358</v>
      </c>
      <c r="L346" s="1">
        <v>2378</v>
      </c>
      <c r="M346" s="1"/>
    </row>
    <row r="347" spans="1:13" x14ac:dyDescent="0.2">
      <c r="A347" s="2" t="s">
        <v>87</v>
      </c>
      <c r="B347" s="2"/>
      <c r="C347" s="1">
        <v>6627</v>
      </c>
      <c r="D347" s="1">
        <v>8043</v>
      </c>
      <c r="E347" s="1">
        <v>9260</v>
      </c>
      <c r="F347" s="1">
        <v>9620</v>
      </c>
      <c r="G347" s="1">
        <v>12246</v>
      </c>
      <c r="H347" s="1">
        <v>13868</v>
      </c>
      <c r="I347" s="1">
        <v>14868</v>
      </c>
      <c r="J347" s="1">
        <v>13788</v>
      </c>
      <c r="K347" s="1">
        <v>14729</v>
      </c>
      <c r="L347" s="1">
        <v>13944</v>
      </c>
      <c r="M347" s="1"/>
    </row>
    <row r="348" spans="1:13" x14ac:dyDescent="0.2">
      <c r="A348" s="2" t="s">
        <v>190</v>
      </c>
      <c r="B348" s="2"/>
      <c r="C348" s="1">
        <v>2314</v>
      </c>
      <c r="D348" s="1">
        <v>2785</v>
      </c>
      <c r="E348" s="1">
        <v>3087</v>
      </c>
      <c r="F348" s="1">
        <v>2984</v>
      </c>
      <c r="G348" s="1">
        <v>4242</v>
      </c>
      <c r="H348" s="1">
        <v>5016</v>
      </c>
      <c r="I348" s="1">
        <v>5078</v>
      </c>
      <c r="J348" s="1">
        <v>4422</v>
      </c>
      <c r="K348" s="1">
        <v>1663</v>
      </c>
      <c r="L348" s="1">
        <v>3031</v>
      </c>
      <c r="M348" s="1"/>
    </row>
    <row r="349" spans="1:13" x14ac:dyDescent="0.2">
      <c r="A349" s="2" t="s">
        <v>281</v>
      </c>
      <c r="B349" s="2"/>
      <c r="C349" s="1">
        <v>350</v>
      </c>
      <c r="D349" s="1">
        <v>451</v>
      </c>
      <c r="E349" s="1">
        <v>491</v>
      </c>
      <c r="F349" s="1">
        <v>500</v>
      </c>
      <c r="G349" s="1">
        <v>503</v>
      </c>
      <c r="H349" s="1">
        <v>470</v>
      </c>
      <c r="I349" s="1">
        <v>399</v>
      </c>
      <c r="J349" s="1">
        <v>386</v>
      </c>
      <c r="K349" s="1">
        <v>468</v>
      </c>
      <c r="L349" s="1">
        <v>472</v>
      </c>
      <c r="M349" s="1"/>
    </row>
    <row r="350" spans="1:13" x14ac:dyDescent="0.2">
      <c r="A350" s="2" t="s">
        <v>282</v>
      </c>
      <c r="B350" s="2"/>
      <c r="C350" s="1">
        <v>3963</v>
      </c>
      <c r="D350" s="1">
        <v>4807</v>
      </c>
      <c r="E350" s="1">
        <v>5682</v>
      </c>
      <c r="F350" s="1">
        <v>6136</v>
      </c>
      <c r="G350" s="1">
        <v>7501</v>
      </c>
      <c r="H350" s="1">
        <v>8382</v>
      </c>
      <c r="I350" s="1">
        <v>9391</v>
      </c>
      <c r="J350" s="1">
        <v>8980</v>
      </c>
      <c r="K350" s="1">
        <v>12598</v>
      </c>
      <c r="L350" s="1">
        <v>10441</v>
      </c>
      <c r="M350" s="1"/>
    </row>
    <row r="351" spans="1:13" x14ac:dyDescent="0.2">
      <c r="A351" s="2" t="s">
        <v>283</v>
      </c>
      <c r="B351" s="2"/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/>
    </row>
    <row r="352" spans="1:13" x14ac:dyDescent="0.2">
      <c r="A352" s="2" t="s">
        <v>284</v>
      </c>
      <c r="B352" s="2"/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613</v>
      </c>
      <c r="M352" s="1"/>
    </row>
    <row r="353" spans="1:13" x14ac:dyDescent="0.2">
      <c r="A353" s="2" t="s">
        <v>93</v>
      </c>
      <c r="B353" s="2"/>
      <c r="C353" s="1">
        <v>3963</v>
      </c>
      <c r="D353" s="1">
        <v>4807</v>
      </c>
      <c r="E353" s="1">
        <v>5682</v>
      </c>
      <c r="F353" s="1">
        <v>6136</v>
      </c>
      <c r="G353" s="1">
        <v>7501</v>
      </c>
      <c r="H353" s="1">
        <v>8382</v>
      </c>
      <c r="I353" s="1">
        <v>9391</v>
      </c>
      <c r="J353" s="1">
        <v>8980</v>
      </c>
      <c r="K353" s="1">
        <v>12598</v>
      </c>
      <c r="L353" s="1">
        <v>11054</v>
      </c>
      <c r="M353" s="1"/>
    </row>
    <row r="354" spans="1:13" x14ac:dyDescent="0.2">
      <c r="A354" s="2" t="s">
        <v>285</v>
      </c>
      <c r="B354" s="2"/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/>
    </row>
    <row r="355" spans="1:13" x14ac:dyDescent="0.2">
      <c r="A355" s="2" t="s">
        <v>286</v>
      </c>
      <c r="B355" s="2"/>
      <c r="C355" s="1">
        <v>2.0699999999999998</v>
      </c>
      <c r="D355" s="1">
        <v>2.56</v>
      </c>
      <c r="E355" s="1">
        <v>3.17</v>
      </c>
      <c r="F355" s="1">
        <v>3.42</v>
      </c>
      <c r="G355" s="1">
        <v>4.3099999999999996</v>
      </c>
      <c r="H355" s="1">
        <v>4.95</v>
      </c>
      <c r="I355" s="1">
        <v>5.76</v>
      </c>
      <c r="J355" s="1">
        <v>5.73</v>
      </c>
      <c r="K355" s="1">
        <v>8.4</v>
      </c>
      <c r="L355" s="1">
        <v>6.3</v>
      </c>
      <c r="M355" s="1"/>
    </row>
    <row r="356" spans="1:13" x14ac:dyDescent="0.2">
      <c r="A356" s="2" t="s">
        <v>287</v>
      </c>
      <c r="B356" s="2"/>
      <c r="C356" s="1">
        <v>2.0699999999999998</v>
      </c>
      <c r="D356" s="1">
        <v>2.56</v>
      </c>
      <c r="E356" s="1">
        <v>3.17</v>
      </c>
      <c r="F356" s="1">
        <v>3.42</v>
      </c>
      <c r="G356" s="1">
        <v>4.3099999999999996</v>
      </c>
      <c r="H356" s="1">
        <v>4.95</v>
      </c>
      <c r="I356" s="1">
        <v>5.76</v>
      </c>
      <c r="J356" s="1">
        <v>5.73</v>
      </c>
      <c r="K356" s="1">
        <v>8.4</v>
      </c>
      <c r="L356" s="1">
        <v>6.68</v>
      </c>
      <c r="M356" s="1"/>
    </row>
    <row r="357" spans="1:13" x14ac:dyDescent="0.2">
      <c r="A357" s="2" t="s">
        <v>288</v>
      </c>
      <c r="B357" s="2"/>
      <c r="C357" s="1">
        <v>2.0299999999999998</v>
      </c>
      <c r="D357" s="1">
        <v>2.52</v>
      </c>
      <c r="E357" s="1">
        <v>3.13</v>
      </c>
      <c r="F357" s="1">
        <v>3.38</v>
      </c>
      <c r="G357" s="1">
        <v>4.26</v>
      </c>
      <c r="H357" s="1">
        <v>4.9000000000000004</v>
      </c>
      <c r="I357" s="1">
        <v>5.73</v>
      </c>
      <c r="J357" s="1">
        <v>5.69</v>
      </c>
      <c r="K357" s="1">
        <v>8.36</v>
      </c>
      <c r="L357" s="1">
        <v>6.27</v>
      </c>
      <c r="M357" s="1"/>
    </row>
    <row r="358" spans="1:13" x14ac:dyDescent="0.2">
      <c r="A358" s="2" t="s">
        <v>289</v>
      </c>
      <c r="B358" s="2"/>
      <c r="C358" s="1">
        <v>2.0299999999999998</v>
      </c>
      <c r="D358" s="1">
        <v>2.52</v>
      </c>
      <c r="E358" s="1">
        <v>3.13</v>
      </c>
      <c r="F358" s="1">
        <v>3.38</v>
      </c>
      <c r="G358" s="1">
        <v>4.26</v>
      </c>
      <c r="H358" s="1">
        <v>4.9000000000000004</v>
      </c>
      <c r="I358" s="1">
        <v>5.73</v>
      </c>
      <c r="J358" s="1">
        <v>5.69</v>
      </c>
      <c r="K358" s="1">
        <v>8.36</v>
      </c>
      <c r="L358" s="1">
        <v>6.64</v>
      </c>
      <c r="M358" s="1"/>
    </row>
    <row r="359" spans="1:13" x14ac:dyDescent="0.2">
      <c r="A359" s="2" t="s">
        <v>290</v>
      </c>
      <c r="B359" s="2"/>
      <c r="C359" s="1">
        <v>1915</v>
      </c>
      <c r="D359" s="1">
        <v>1878</v>
      </c>
      <c r="E359" s="1">
        <v>1794</v>
      </c>
      <c r="F359" s="1">
        <v>1792</v>
      </c>
      <c r="G359" s="1">
        <v>1740</v>
      </c>
      <c r="H359" s="1">
        <v>1694</v>
      </c>
      <c r="I359" s="1">
        <v>1629</v>
      </c>
      <c r="J359" s="1">
        <v>1568</v>
      </c>
      <c r="K359" s="1">
        <v>1499</v>
      </c>
      <c r="L359" s="1">
        <v>1656</v>
      </c>
      <c r="M359" s="1"/>
    </row>
    <row r="360" spans="1:13" x14ac:dyDescent="0.2">
      <c r="A360" s="2" t="s">
        <v>119</v>
      </c>
    </row>
    <row r="361" spans="1:13" x14ac:dyDescent="0.2">
      <c r="A361" s="2" t="s">
        <v>291</v>
      </c>
      <c r="B361" s="2"/>
      <c r="C361" s="1">
        <v>1948</v>
      </c>
      <c r="D361" s="1">
        <v>1909</v>
      </c>
      <c r="E361" s="1">
        <v>1818</v>
      </c>
      <c r="F361" s="1">
        <v>1813</v>
      </c>
      <c r="G361" s="1">
        <v>1759</v>
      </c>
      <c r="H361" s="1">
        <v>1709</v>
      </c>
      <c r="I361" s="1">
        <v>1639</v>
      </c>
      <c r="J361" s="1">
        <v>1578</v>
      </c>
      <c r="K361" s="1">
        <v>1507</v>
      </c>
      <c r="L361" s="1">
        <v>1666</v>
      </c>
      <c r="M361" s="1"/>
    </row>
    <row r="362" spans="1:13" x14ac:dyDescent="0.2">
      <c r="A362" s="2" t="s">
        <v>292</v>
      </c>
      <c r="B362" s="2"/>
      <c r="C362" s="1">
        <v>1894</v>
      </c>
      <c r="D362" s="1">
        <v>1808</v>
      </c>
      <c r="E362" s="1">
        <v>1780</v>
      </c>
      <c r="F362" s="1">
        <v>1773</v>
      </c>
      <c r="G362" s="1">
        <v>1707</v>
      </c>
      <c r="H362" s="1">
        <v>1661</v>
      </c>
      <c r="I362" s="1">
        <v>1597</v>
      </c>
      <c r="J362" s="1">
        <v>1517</v>
      </c>
      <c r="K362" s="1">
        <v>1488</v>
      </c>
      <c r="L362" s="1">
        <v>1783</v>
      </c>
      <c r="M362" s="1"/>
    </row>
    <row r="363" spans="1:13" x14ac:dyDescent="0.2">
      <c r="A363" s="2" t="s">
        <v>293</v>
      </c>
      <c r="B363" s="2"/>
      <c r="C363" s="1">
        <v>6578</v>
      </c>
      <c r="D363" s="1">
        <v>6994</v>
      </c>
      <c r="E363" s="1">
        <v>7966</v>
      </c>
      <c r="F363" s="1">
        <v>9452</v>
      </c>
      <c r="G363" s="1">
        <v>9780</v>
      </c>
      <c r="H363" s="1">
        <v>10909</v>
      </c>
      <c r="I363" s="1">
        <v>13213</v>
      </c>
      <c r="J363" s="1">
        <v>12343</v>
      </c>
      <c r="K363" s="1">
        <v>14295</v>
      </c>
      <c r="L363" s="1">
        <v>6606</v>
      </c>
      <c r="M363" s="1"/>
    </row>
    <row r="364" spans="1:13" x14ac:dyDescent="0.2">
      <c r="A364" s="2" t="s">
        <v>138</v>
      </c>
      <c r="B364" s="2"/>
      <c r="C364" s="1">
        <v>2110</v>
      </c>
      <c r="D364" s="1">
        <v>3559</v>
      </c>
      <c r="E364" s="1">
        <v>3784</v>
      </c>
      <c r="F364" s="1">
        <v>2796</v>
      </c>
      <c r="G364" s="1">
        <v>3311</v>
      </c>
      <c r="H364" s="1">
        <v>4265</v>
      </c>
      <c r="I364" s="1">
        <v>4773</v>
      </c>
      <c r="J364" s="1">
        <v>3623</v>
      </c>
      <c r="K364" s="1">
        <v>4465</v>
      </c>
      <c r="L364" s="1">
        <v>4876</v>
      </c>
      <c r="M364" s="1"/>
    </row>
    <row r="365" spans="1:13" x14ac:dyDescent="0.2">
      <c r="A365" s="2" t="s">
        <v>139</v>
      </c>
      <c r="B365" s="2"/>
      <c r="C365" s="1"/>
      <c r="D365" s="1"/>
      <c r="E365" s="1"/>
      <c r="F365" s="1"/>
      <c r="G365" s="1"/>
      <c r="H365" s="1"/>
      <c r="I365" s="1"/>
      <c r="J365" s="1">
        <v>0</v>
      </c>
      <c r="K365" s="1">
        <v>0</v>
      </c>
      <c r="L365" s="1">
        <v>0</v>
      </c>
      <c r="M365" s="1"/>
    </row>
    <row r="366" spans="1:13" x14ac:dyDescent="0.2">
      <c r="A366" s="2" t="s">
        <v>140</v>
      </c>
      <c r="B366" s="2"/>
      <c r="C366" s="1">
        <v>2493</v>
      </c>
      <c r="D366" s="1">
        <v>184</v>
      </c>
      <c r="E366" s="1">
        <v>1088</v>
      </c>
      <c r="F366" s="1">
        <v>2443</v>
      </c>
      <c r="G366" s="1">
        <v>402</v>
      </c>
      <c r="H366" s="1">
        <v>0</v>
      </c>
      <c r="I366" s="1">
        <v>850</v>
      </c>
      <c r="J366" s="1">
        <v>417</v>
      </c>
      <c r="K366" s="1">
        <v>1581</v>
      </c>
      <c r="L366" s="1">
        <v>9901</v>
      </c>
      <c r="M366" s="1"/>
    </row>
    <row r="367" spans="1:13" x14ac:dyDescent="0.2">
      <c r="A367" s="2" t="s">
        <v>142</v>
      </c>
      <c r="B367" s="2"/>
      <c r="C367" s="1">
        <v>-4523</v>
      </c>
      <c r="D367" s="1">
        <v>-3286</v>
      </c>
      <c r="E367" s="1">
        <v>-4759</v>
      </c>
      <c r="F367" s="1">
        <v>-4676</v>
      </c>
      <c r="G367" s="1">
        <v>-3345</v>
      </c>
      <c r="H367" s="1">
        <v>-4245</v>
      </c>
      <c r="I367" s="1">
        <v>-5758</v>
      </c>
      <c r="J367" s="1">
        <v>-4111</v>
      </c>
      <c r="K367" s="1">
        <v>-5336</v>
      </c>
      <c r="L367" s="1">
        <v>-4118</v>
      </c>
      <c r="M367" s="1"/>
    </row>
    <row r="368" spans="1:13" x14ac:dyDescent="0.2">
      <c r="A368" s="2" t="s">
        <v>110</v>
      </c>
      <c r="B368" s="2"/>
      <c r="C368" s="1">
        <v>653</v>
      </c>
      <c r="D368" s="1">
        <v>756</v>
      </c>
      <c r="E368" s="1">
        <v>1076</v>
      </c>
      <c r="F368" s="1">
        <v>1324</v>
      </c>
      <c r="G368" s="1">
        <v>1508</v>
      </c>
      <c r="H368" s="1">
        <v>3063</v>
      </c>
      <c r="I368" s="1">
        <v>2313</v>
      </c>
      <c r="J368" s="1">
        <v>2445</v>
      </c>
      <c r="K368" s="1">
        <v>2515</v>
      </c>
      <c r="L368" s="1">
        <v>2895</v>
      </c>
      <c r="M368" s="1"/>
    </row>
    <row r="369" spans="1:13" x14ac:dyDescent="0.2">
      <c r="A369" s="2" t="s">
        <v>294</v>
      </c>
    </row>
    <row r="370" spans="1:13" x14ac:dyDescent="0.2">
      <c r="A370" s="2" t="s">
        <v>295</v>
      </c>
      <c r="B370" s="2"/>
      <c r="C370" s="1">
        <v>393</v>
      </c>
      <c r="D370" s="1">
        <v>377</v>
      </c>
      <c r="E370" s="1">
        <v>718</v>
      </c>
      <c r="F370" s="1">
        <v>316</v>
      </c>
      <c r="G370" s="1">
        <v>310</v>
      </c>
      <c r="H370" s="1">
        <v>314</v>
      </c>
      <c r="I370" s="1">
        <v>395</v>
      </c>
      <c r="J370" s="1">
        <v>466</v>
      </c>
      <c r="K370" s="1">
        <v>631</v>
      </c>
      <c r="L370" s="1">
        <v>1142</v>
      </c>
      <c r="M370" s="1"/>
    </row>
    <row r="371" spans="1:13" x14ac:dyDescent="0.2">
      <c r="A371" s="2" t="s">
        <v>155</v>
      </c>
      <c r="B371" s="2"/>
      <c r="C371" s="1">
        <v>2170</v>
      </c>
      <c r="D371" s="1">
        <v>2341</v>
      </c>
      <c r="E371" s="1">
        <v>2630</v>
      </c>
      <c r="F371" s="1">
        <v>2531</v>
      </c>
      <c r="G371" s="1">
        <v>3483</v>
      </c>
      <c r="H371" s="1">
        <v>4396</v>
      </c>
      <c r="I371" s="1">
        <v>4133</v>
      </c>
      <c r="J371" s="1">
        <v>3801</v>
      </c>
      <c r="K371" s="1">
        <v>2503</v>
      </c>
      <c r="L371" s="1">
        <v>9259</v>
      </c>
      <c r="M371" s="1"/>
    </row>
    <row r="372" spans="1:13" x14ac:dyDescent="0.2">
      <c r="A372" s="2" t="s">
        <v>296</v>
      </c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">
      <c r="A373" s="2" t="s">
        <v>148</v>
      </c>
      <c r="B373" s="2"/>
      <c r="C373" s="1">
        <v>1190</v>
      </c>
      <c r="D373" s="1">
        <v>393</v>
      </c>
      <c r="E373" s="1">
        <v>467</v>
      </c>
      <c r="F373" s="1">
        <v>-2050</v>
      </c>
      <c r="G373" s="1">
        <v>50</v>
      </c>
      <c r="H373" s="1">
        <v>2376</v>
      </c>
      <c r="I373" s="1">
        <v>-920</v>
      </c>
      <c r="J373" s="1">
        <v>1247</v>
      </c>
      <c r="K373" s="1">
        <v>-1768</v>
      </c>
      <c r="L373" s="1">
        <v>4318</v>
      </c>
      <c r="M373" s="1"/>
    </row>
    <row r="374" spans="1:13" x14ac:dyDescent="0.2">
      <c r="A374" s="2" t="s">
        <v>297</v>
      </c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">
      <c r="A375" s="2" t="s">
        <v>200</v>
      </c>
      <c r="B375" s="2"/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/>
    </row>
    <row r="376" spans="1:13" x14ac:dyDescent="0.2">
      <c r="A376" s="2" t="s">
        <v>201</v>
      </c>
      <c r="B376" s="2"/>
      <c r="C376" s="1">
        <v>2600</v>
      </c>
      <c r="D376" s="1">
        <v>2800</v>
      </c>
      <c r="E376" s="1">
        <v>2500</v>
      </c>
      <c r="F376" s="1">
        <v>2600</v>
      </c>
      <c r="G376" s="1">
        <v>2800</v>
      </c>
      <c r="H376" s="1">
        <v>2600</v>
      </c>
      <c r="I376" s="1">
        <v>2900</v>
      </c>
      <c r="J376" s="1">
        <v>2600</v>
      </c>
      <c r="K376" s="1">
        <v>2800</v>
      </c>
      <c r="L376" s="1">
        <v>4300</v>
      </c>
      <c r="M376" s="1"/>
    </row>
    <row r="377" spans="1:13" x14ac:dyDescent="0.2">
      <c r="A377" s="2" t="s">
        <v>215</v>
      </c>
      <c r="B377" s="2"/>
      <c r="C377" s="1">
        <v>0.35</v>
      </c>
      <c r="D377" s="1">
        <v>0.4</v>
      </c>
      <c r="E377" s="1">
        <v>0.6</v>
      </c>
      <c r="F377" s="1">
        <v>0.75</v>
      </c>
      <c r="G377" s="1">
        <v>0.86</v>
      </c>
      <c r="H377" s="1">
        <v>1.81</v>
      </c>
      <c r="I377" s="1">
        <v>1.42</v>
      </c>
      <c r="J377" s="1">
        <v>1.56</v>
      </c>
      <c r="K377" s="1">
        <v>1.68</v>
      </c>
      <c r="L377" s="1">
        <v>1.76</v>
      </c>
      <c r="M377" s="1"/>
    </row>
    <row r="378" spans="1:13" x14ac:dyDescent="0.2">
      <c r="A378" s="2" t="s">
        <v>216</v>
      </c>
      <c r="B378" s="2"/>
      <c r="C378" s="1">
        <v>662</v>
      </c>
      <c r="D378" s="1">
        <v>766</v>
      </c>
      <c r="E378" s="1">
        <v>1092</v>
      </c>
      <c r="F378" s="1">
        <v>1342</v>
      </c>
      <c r="G378" s="1">
        <v>1525</v>
      </c>
      <c r="H378" s="1">
        <v>3087</v>
      </c>
      <c r="I378" s="1">
        <v>2328</v>
      </c>
      <c r="J378" s="1">
        <v>2458</v>
      </c>
      <c r="K378" s="1">
        <v>2529</v>
      </c>
      <c r="L378" s="1">
        <v>2913</v>
      </c>
      <c r="M378" s="1"/>
    </row>
    <row r="379" spans="1:13" x14ac:dyDescent="0.2">
      <c r="A379" s="2" t="s">
        <v>217</v>
      </c>
      <c r="B379" s="2"/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/>
    </row>
    <row r="380" spans="1:13" x14ac:dyDescent="0.2">
      <c r="A380" s="2" t="s">
        <v>230</v>
      </c>
      <c r="B380" s="2"/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/>
    </row>
    <row r="381" spans="1:13" x14ac:dyDescent="0.2">
      <c r="A381" s="2" t="s">
        <v>231</v>
      </c>
      <c r="B381" s="2"/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/>
    </row>
    <row r="382" spans="1:13" x14ac:dyDescent="0.2">
      <c r="A382" s="2" t="s">
        <v>233</v>
      </c>
      <c r="B382" s="2"/>
      <c r="C382" s="1">
        <v>37.51</v>
      </c>
      <c r="D382" s="1">
        <v>37.5</v>
      </c>
      <c r="E382" s="1">
        <v>49.79</v>
      </c>
      <c r="F382" s="1">
        <v>76.400000000000006</v>
      </c>
      <c r="G382" s="1">
        <v>94.19</v>
      </c>
      <c r="H382" s="1">
        <v>105.08</v>
      </c>
      <c r="I382" s="1">
        <v>104.22</v>
      </c>
      <c r="J382" s="1">
        <v>107.51</v>
      </c>
      <c r="K382" s="1">
        <v>109.65</v>
      </c>
      <c r="L382" s="1">
        <v>144.63</v>
      </c>
      <c r="M382" s="1"/>
    </row>
    <row r="383" spans="1:13" x14ac:dyDescent="0.2">
      <c r="A383" s="2" t="s">
        <v>236</v>
      </c>
      <c r="B383" s="2"/>
      <c r="C383" s="1">
        <v>33.1</v>
      </c>
      <c r="D383" s="1">
        <v>30.16</v>
      </c>
      <c r="E383" s="1">
        <v>52.28</v>
      </c>
      <c r="F383" s="1">
        <v>64.489999999999995</v>
      </c>
      <c r="G383" s="1">
        <v>89.03</v>
      </c>
      <c r="H383" s="1">
        <v>102.2</v>
      </c>
      <c r="I383" s="1">
        <v>92.86</v>
      </c>
      <c r="J383" s="1">
        <v>98.57</v>
      </c>
      <c r="K383" s="1">
        <v>116.94</v>
      </c>
      <c r="L383" s="1">
        <v>130.32</v>
      </c>
      <c r="M383" s="1"/>
    </row>
    <row r="384" spans="1:13" x14ac:dyDescent="0.2">
      <c r="A384" s="2" t="s">
        <v>237</v>
      </c>
      <c r="B384" s="2"/>
      <c r="C384" s="1">
        <v>326</v>
      </c>
      <c r="D384" s="1">
        <v>261</v>
      </c>
      <c r="E384" s="1">
        <v>161</v>
      </c>
      <c r="F384" s="1">
        <v>155</v>
      </c>
      <c r="G384" s="1">
        <v>154</v>
      </c>
      <c r="H384" s="1">
        <v>157</v>
      </c>
      <c r="I384" s="1">
        <v>153</v>
      </c>
      <c r="J384" s="1">
        <v>187</v>
      </c>
      <c r="K384" s="1">
        <v>192</v>
      </c>
      <c r="L384" s="1">
        <v>295</v>
      </c>
      <c r="M384" s="1"/>
    </row>
    <row r="385" spans="1:13" x14ac:dyDescent="0.2">
      <c r="A385" s="2" t="s">
        <v>243</v>
      </c>
      <c r="B385" s="2"/>
      <c r="C385" s="1">
        <v>649</v>
      </c>
      <c r="D385" s="1">
        <v>820</v>
      </c>
      <c r="E385" s="1">
        <v>863</v>
      </c>
      <c r="F385" s="1">
        <v>875</v>
      </c>
      <c r="G385" s="1">
        <v>883</v>
      </c>
      <c r="H385" s="1">
        <v>859</v>
      </c>
      <c r="I385" s="1">
        <v>847</v>
      </c>
      <c r="J385" s="1">
        <v>868</v>
      </c>
      <c r="K385" s="1">
        <v>930</v>
      </c>
      <c r="L385" s="1">
        <v>1100</v>
      </c>
      <c r="M385" s="1"/>
    </row>
    <row r="386" spans="1:13" x14ac:dyDescent="0.2">
      <c r="A386" s="2" t="s">
        <v>245</v>
      </c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</sheetData>
  <mergeCells count="3">
    <mergeCell ref="C1:H1"/>
    <mergeCell ref="D4:I4"/>
    <mergeCell ref="D5:I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2020-04-17T23:25:12Z</dcterms:created>
  <dcterms:modified xsi:type="dcterms:W3CDTF">2020-04-27T00:14:14Z</dcterms:modified>
</cp:coreProperties>
</file>