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180" yWindow="0" windowWidth="28060" windowHeight="15960" tabRatio="559" firstSheet="23" activeTab="32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  <sheet name="10.28" sheetId="45" r:id="rId32"/>
    <sheet name="Sheet1" sheetId="46" r:id="rId33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31">'10.28'!$A$1:$N$19</definedName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32">Sheet1!$A$1:$P$19</definedName>
    <definedName name="MarkSonarQubeMuranoTestOutput" localSheetId="23">'Unit&amp;Integration'!$A$1:$M$16</definedName>
    <definedName name="MarkSonarQubeMuranoTestOutput_1" localSheetId="32">Sheet1!$A$23:$L$43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45" l="1"/>
  <c r="S3" i="45"/>
  <c r="S4" i="45"/>
  <c r="S5" i="45"/>
  <c r="S6" i="45"/>
  <c r="S7" i="45"/>
  <c r="S8" i="45"/>
  <c r="S9" i="45"/>
  <c r="S10" i="45"/>
  <c r="S11" i="45"/>
  <c r="S12" i="45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E3" i="46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F17" i="46"/>
  <c r="F18" i="46"/>
  <c r="F2" i="46"/>
  <c r="E17" i="46"/>
  <c r="E18" i="46"/>
  <c r="E2" i="46"/>
  <c r="F49" i="45"/>
  <c r="F50" i="45"/>
  <c r="F51" i="45"/>
  <c r="F48" i="45"/>
  <c r="F47" i="45"/>
  <c r="F46" i="45"/>
  <c r="F45" i="45"/>
  <c r="Q46" i="45"/>
  <c r="U16" i="44"/>
  <c r="C18" i="45"/>
  <c r="C17" i="45"/>
  <c r="T3" i="45"/>
  <c r="T4" i="45"/>
  <c r="T5" i="45"/>
  <c r="T6" i="45"/>
  <c r="T7" i="45"/>
  <c r="T8" i="45"/>
  <c r="T9" i="45"/>
  <c r="T10" i="45"/>
  <c r="T11" i="45"/>
  <c r="T12" i="45"/>
  <c r="T13" i="45"/>
  <c r="T14" i="45"/>
  <c r="T15" i="45"/>
  <c r="T16" i="45"/>
  <c r="S13" i="45"/>
  <c r="S14" i="45"/>
  <c r="S15" i="45"/>
  <c r="S16" i="45"/>
  <c r="S17" i="45"/>
  <c r="S18" i="45"/>
  <c r="R17" i="45"/>
  <c r="T25" i="45"/>
  <c r="T26" i="45"/>
  <c r="U14" i="45"/>
  <c r="T28" i="45"/>
  <c r="T2" i="45"/>
  <c r="U15" i="45"/>
  <c r="T29" i="45"/>
  <c r="U16" i="45"/>
  <c r="T30" i="45"/>
  <c r="T32" i="45"/>
  <c r="U25" i="45"/>
  <c r="U26" i="45"/>
  <c r="U28" i="45"/>
  <c r="U29" i="45"/>
  <c r="U30" i="45"/>
  <c r="U32" i="45"/>
  <c r="T1" i="45"/>
  <c r="S1" i="45"/>
  <c r="S3" i="44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36" type="4" refreshedVersion="0" background="1" saveData="1">
    <webPr url="http://sal-dvs-msonaq1.dev.svbank.com:9000/dashboard/?did=8" htmlTables="1" htmlFormat="all"/>
  </connection>
  <connection id="32" name="Connection37" type="4" refreshedVersion="0" background="1" saveData="1">
    <webPr url="http://sal-dvs-msonaq1.dev.svbank.com:9000/dashboard/?did=8" htmlTables="1" htmlFormat="all"/>
  </connection>
  <connection id="33" name="Connection38" type="4" refreshedVersion="0" background="1" saveData="1">
    <webPr url="http://sal-dvs-msonaq1.dev.svbank.com:9000/dashboard/?did=8" htmlTables="1" htmlFormat="all"/>
  </connection>
  <connection id="34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5" name="Connection5" type="4" refreshedVersion="0" background="1" saveData="1">
    <webPr url="http://sal-dvs-msonaq1.dev.svbank.com:9000/dashboard/?did=5" htmlTables="1" htmlFormat="all"/>
  </connection>
  <connection id="36" name="Connection6" type="4" refreshedVersion="0" background="1" saveData="1">
    <webPr url="http://sal-dvs-msonaq1.dev.svbank.com:9000/dashboard/?did=5" htmlTables="1" htmlFormat="all"/>
  </connection>
  <connection id="37" name="Connection7" type="4" refreshedVersion="0" background="1" saveData="1">
    <webPr url="http://sal-dvs-msonaq1.dev.svbank.com:9000/dashboard/?did=5" htmlTables="1" htmlFormat="all"/>
  </connection>
  <connection id="38" name="Connection8" type="4" refreshedVersion="0" background="1" saveData="1">
    <webPr url="http://sal-dvs-msonaq1.dev.svbank.com:9000/dashboard/?did=5" htmlTables="1" htmlFormat="all"/>
  </connection>
  <connection id="39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<sst xmlns="http://schemas.openxmlformats.org/spreadsheetml/2006/main" count="2629" uniqueCount="359">
  <si>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</si>
  <si>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</si>
  <si>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</si>
  <si>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</si>
  <si>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</si>
  <si>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</si>
  <si>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</si>
  <si>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</si>
  <si>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</si>
  <si>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</si>
  <si>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</si>
  <si>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</si>
  <si>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</si>
  <si>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</si>
  <si>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</si>
  <si>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</si>
  <si>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</si>
  <si>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</si>
  <si>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</si>
  <si>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</si>
  <si>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</si>
  <si>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</si>
  <si>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</si>
  <si>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</si>
  <si>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</si>
  <si>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</si>
  <si>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</si>
  <si>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</si>
  <si>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</si>
  <si>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</si>
  <si>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</si>
  <si>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</si>
  <si>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</si>
  <si>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</si>
  <si>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</si>
  <si>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</si>
  <si>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</si>
  <si>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</si>
  <si>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</si>
  <si>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</si>
  <si>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</si>
  <si>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</si>
  <si>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</si>
  <si>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</si>
  <si>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</si>
  <si>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</si>
  <si>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</si>
  <si>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</si>
  <si>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</si>
  <si>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</si>
  <si>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</si>
  <si>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</si>
  <si>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</si>
  <si>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</si>
  <si>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</si>
  <si>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</si>
  <si>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</si>
  <si>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</si>
  <si>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</si>
  <si>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</si>
  <si>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</si>
  <si>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</si>
  <si>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</si>
  <si>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</si>
  <si>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</si>
  <si>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</si>
  <si>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</si>
  <si>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</si>
  <si>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</si>
  <si>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</si>
  <si>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</si>
  <si>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</si>
  <si>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</si>
  <si>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</si>
  <si>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</si>
  <si>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</si>
  <si>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</si>
  <si>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</si>
  <si>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</si>
  <si>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</si>
  <si>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</si>
  <si>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</si>
  <si>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</si>
  <si>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</si>
  <si>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</si>
  <si>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</si>
  <si>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</si>
  <si>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</si>
  <si>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</si>
  <si>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</si>
  <si>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</si>
  <si>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</si>
  <si>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</si>
  <si>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</si>
  <si>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</si>
  <si>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</si>
  <si>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</si>
  <si>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</si>
  <si>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</si>
  <si>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</si>
  <si>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</si>
  <si>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</si>
  <si>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</si>
  <si>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</si>
  <si>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</si>
  <si>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</si>
  <si>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</si>
  <si>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</si>
  <si>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</si>
  <si>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</si>
  <si>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</si>
  <si>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</si>
  <si>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</si>
  <si>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</si>
  <si>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</si>
  <si>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</si>
  <si>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</si>
  <si>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</si>
  <si>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</si>
  <si>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</si>
  <si>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</si>
  <si>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</si>
  <si>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</si>
  <si>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</si>
  <si>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</si>
  <si>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</si>
  <si>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</si>
  <si>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</si>
  <si>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</si>
  <si>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</si>
  <si>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</si>
  <si>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</si>
  <si>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</si>
  <si>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</si>
  <si>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</si>
  <si>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</si>
  <si>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</si>
  <si>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</si>
  <si>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</si>
  <si>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</si>
  <si>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</si>
  <si>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</si>
  <si>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</si>
  <si>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</si>
  <si>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</si>
  <si>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</si>
  <si>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</si>
  <si>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</si>
  <si>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</si>
  <si>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</si>
  <si>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</si>
  <si>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</si>
  <si>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</si>
  <si>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</si>
  <si>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</si>
  <si>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</si>
  <si>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</si>
  <si>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</si>
  <si>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</si>
  <si>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</si>
  <si>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</si>
  <si>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</si>
  <si>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</si>
  <si>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</si>
  <si>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</si>
  <si>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</si>
  <si>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</si>
  <si>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</si>
  <si>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</si>
  <si>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</si>
  <si>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</si>
  <si>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</si>
  <si>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</si>
  <si>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</si>
  <si>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</si>
  <si>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</si>
  <si>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</si>
  <si>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</si>
  <si>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</si>
  <si>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</si>
  <si>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</si>
  <si>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</si>
  <si>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</si>
  <si>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</si>
  <si>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</si>
  <si>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</si>
  <si>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</si>
  <si>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</si>
  <si>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</si>
  <si>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</si>
  <si>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</si>
  <si>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</si>
  <si>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</si>
  <si>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</si>
  <si>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</si>
  <si>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</si>
  <si>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</si>
  <si>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</si>
  <si>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</si>
  <si>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</si>
  <si>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</si>
  <si>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</si>
  <si>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</si>
  <si>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</si>
  <si>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</si>
  <si>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</si>
  <si>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</si>
  <si>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</si>
  <si>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</si>
  <si>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</si>
  <si>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</si>
  <si>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</si>
  <si>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</si>
  <si>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</si>
  <si>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</si>
  <si>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</si>
  <si>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</si>
  <si>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</si>
  <si>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</si>
  <si>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</si>
  <si>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</si>
  <si>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</si>
  <si>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</si>
  <si>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</si>
  <si>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</si>
  <si>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</si>
  <si>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</si>
  <si>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</si>
  <si>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</si>
  <si>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</si>
  <si>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</si>
  <si>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</si>
  <si>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</si>
  <si>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</si>
  <si>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</si>
  <si>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</si>
  <si>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</si>
  <si>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</si>
  <si>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</si>
  <si>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</si>
  <si>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</si>
  <si>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</si>
  <si>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</si>
  <si>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</si>
  <si>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</si>
  <si>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</si>
  <si>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</si>
  <si>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</si>
  <si>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</si>
  <si>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</si>
  <si>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</si>
  <si>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</si>
  <si>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</si>
  <si>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</si>
  <si>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</si>
  <si>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</si>
  <si>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</si>
  <si>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</si>
  <si>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</si>
  <si>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</si>
  <si>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</si>
  <si>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</si>
  <si>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</si>
  <si>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</si>
  <si>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</si>
  <si>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</si>
  <si>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</si>
  <si>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</si>
  <si>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</si>
  <si>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</si>
  <si>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</si>
  <si>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</si>
  <si>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</si>
  <si>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</si>
  <si>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</si>
  <si>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</si>
  <si>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</si>
  <si>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</si>
  <si>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</si>
  <si>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</si>
  <si>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</si>
  <si>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</si>
  <si>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</si>
  <si>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</si>
  <si>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</si>
  <si>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</si>
  <si>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</si>
  <si>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</si>
  <si>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</si>
  <si>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</si>
  <si>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</si>
  <si>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</si>
  <si>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</si>
  <si>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</si>
  <si>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</si>
  <si>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</si>
  <si>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</si>
  <si>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</si>
  <si>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</si>
  <si>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</si>
  <si>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</si>
  <si>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</si>
  <si>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</si>
  <si>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</si>
  <si>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</si>
  <si>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</si>
  <si>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</si>
  <si>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</si>
  <si>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</si>
  <si>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</si>
  <si>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</si>
  <si>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</si>
  <si>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</si>
  <si>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</si>
  <si>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</si>
  <si>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</si>
  <si>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</si>
  <si>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</si>
  <si>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</si>
  <si>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</si>
  <si>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</si>
  <si>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</si>
  <si>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</si>
  <si>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</si>
  <si>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</si>
  <si>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</si>
  <si>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</si>
  <si>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</si>
  <si>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</si>
  <si>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</si>
  <si>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</si>
  <si>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</si>
  <si>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</si>
  <si>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</si>
  <si>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</si>
  <si>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</si>
  <si>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</si>
  <si>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</si>
  <si>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</si>
  <si>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</si>
  <si>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</si>
  <si>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</si>
  <si>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</si>
  <si>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</si>
  <si>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</si>
  <si>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</si>
  <si>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</si>
  <si>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</si>
  <si>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</si>
  <si>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</si>
  <si>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</si>
  <si>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</si>
  <si>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</si>
  <si>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</si>
  <si>
    <t>B34  Prot E2E Integration test is both ../integration/mock &amp; ../integration/scenarios</t>
  </si>
  <si>
    <t xml:space="preserve">26min </t>
  </si>
  <si>
    <t>Oct 28 2016</t>
  </si>
  <si>
    <t>21 results</t>
  </si>
  <si>
    <t xml:space="preserve">2d 1h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</si>
</sst>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6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8" fontId="4" fillId="0" borderId="0" xfId="1" applyNumberForma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connections" Target="connections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5" autoFormatId="0" applyNumberFormats="0" applyBorderFormats="0" applyFontFormats="0" applyPatternFormats="0" applyAlignmentFormats="0" applyWidthHeightFormats="1"/>
</file>

<file path=xl/queryTables/queryTable30.xml><?xml version="1.0" encoding="utf-8"?>
<queryTable xmlns="http://schemas.openxmlformats.org/spreadsheetml/2006/main" name="MarkSonarQubeMuranoTestOutput" headers="0" connectionId="31" autoFormatId="0" applyNumberFormats="0" applyBorderFormats="0" applyFontFormats="0" applyPatternFormats="0" applyAlignmentFormats="0" applyWidthHeightFormats="1"/>
</file>

<file path=xl/queryTables/queryTable31.xml><?xml version="1.0" encoding="utf-8"?>
<queryTable xmlns="http://schemas.openxmlformats.org/spreadsheetml/2006/main" name="MarkSonarQubeMuranoTestOutput_1" headers="0" connectionId="33" autoFormatId="0" applyNumberFormats="0" applyBorderFormats="0" applyFontFormats="0" applyPatternFormats="0" applyAlignmentFormats="0" applyWidthHeightFormats="1"/>
</file>

<file path=xl/queryTables/queryTable32.xml><?xml version="1.0" encoding="utf-8"?>
<queryTable xmlns="http://schemas.openxmlformats.org/spreadsheetml/2006/main" name="MarkSonarQubeMuranoTestOutput" headers="0" connectionId="32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queryTable" Target="../queryTables/queryTable3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33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31642" TargetMode="External"/><Relationship Id="rId22" Type="http://schemas.openxmlformats.org/officeDocument/2006/relationships/hyperlink" Target="http://sal-dvs-msonaq1.dev.svbank.com:9000/dashboard/?did=8/dashboard/index/12501" TargetMode="External"/><Relationship Id="rId23" Type="http://schemas.openxmlformats.org/officeDocument/2006/relationships/hyperlink" Target="http://sal-dvs-msonaq1.dev.svbank.com:9000/dashboard/?did=8/dashboard/index/12800" TargetMode="External"/><Relationship Id="rId24" Type="http://schemas.openxmlformats.org/officeDocument/2006/relationships/hyperlink" Target="http://sal-dvs-msonaq1.dev.svbank.com:9000/dashboard/?did=8/dashboard/index/12321" TargetMode="External"/><Relationship Id="rId25" Type="http://schemas.openxmlformats.org/officeDocument/2006/relationships/hyperlink" Target="http://sal-dvs-msonaq1.dev.svbank.com:9000/dashboard/?did=8/dashboard/index/12434" TargetMode="External"/><Relationship Id="rId26" Type="http://schemas.openxmlformats.org/officeDocument/2006/relationships/hyperlink" Target="http://sal-dvs-msonaq1.dev.svbank.com:9000/dashboard/?did=8/dashboard/index/13142" TargetMode="External"/><Relationship Id="rId27" Type="http://schemas.openxmlformats.org/officeDocument/2006/relationships/hyperlink" Target="http://sal-dvs-msonaq1.dev.svbank.com:9000/dashboard/?did=8/dashboard/index/10504" TargetMode="External"/><Relationship Id="rId28" Type="http://schemas.openxmlformats.org/officeDocument/2006/relationships/hyperlink" Target="http://sal-dvs-msonaq1.dev.svbank.com:9000/dashboard/?did=8/dashboard/index/26941" TargetMode="External"/><Relationship Id="rId29" Type="http://schemas.openxmlformats.org/officeDocument/2006/relationships/hyperlink" Target="http://sal-dvs-msonaq1.dev.svbank.com:9000/dashboard/?did=8/dashboard/index/25477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31805" TargetMode="External"/><Relationship Id="rId31" Type="http://schemas.openxmlformats.org/officeDocument/2006/relationships/hyperlink" Target="http://sal-dvs-msonaq1.dev.svbank.com:9000/dashboard/?did=8/dashboard/index/10546" TargetMode="External"/><Relationship Id="rId32" Type="http://schemas.openxmlformats.org/officeDocument/2006/relationships/hyperlink" Target="http://sal-dvs-msonaq1.dev.svbank.com:9000/dashboard/?did=8/dashboard/index/10552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hyperlink" Target="http://sal-dvs-msonaq1.dev.svbank.com:9000/dashboard/?did=8/dashboard/index/10518" TargetMode="External"/><Relationship Id="rId34" Type="http://schemas.openxmlformats.org/officeDocument/2006/relationships/hyperlink" Target="http://sal-dvs-msonaq1.dev.svbank.com:9000/dashboard/?did=8/dashboard/index/12364" TargetMode="External"/><Relationship Id="rId35" Type="http://schemas.openxmlformats.org/officeDocument/2006/relationships/hyperlink" Target="http://sal-dvs-msonaq1.dev.svbank.com:9000/dashboard/?did=8/dashboard/index/10724" TargetMode="External"/><Relationship Id="rId36" Type="http://schemas.openxmlformats.org/officeDocument/2006/relationships/hyperlink" Target="http://sal-dvs-msonaq1.dev.svbank.com:9000/dashboard/?did=8/dashboard/index/10785" TargetMode="External"/><Relationship Id="rId10" Type="http://schemas.openxmlformats.org/officeDocument/2006/relationships/hyperlink" Target="http://sal-dvs-msonaq1.dev.svbank.com:9000/dashboard/?did=8/dashboard/index/25477" TargetMode="External"/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10785" TargetMode="External"/><Relationship Id="rId18" Type="http://schemas.openxmlformats.org/officeDocument/2006/relationships/hyperlink" Target="http://sal-dvs-msonaq1.dev.svbank.com:9000/dashboard/?did=8/dashboard/index/10868" TargetMode="External"/><Relationship Id="rId19" Type="http://schemas.openxmlformats.org/officeDocument/2006/relationships/hyperlink" Target="http://sal-dvs-msonaq1.dev.svbank.com:9000/dashboard/?did=8/dashboard/index/22264" TargetMode="External"/><Relationship Id="rId37" Type="http://schemas.openxmlformats.org/officeDocument/2006/relationships/queryTable" Target="../queryTables/queryTable31.xml"/><Relationship Id="rId38" Type="http://schemas.openxmlformats.org/officeDocument/2006/relationships/queryTable" Target="../queryTables/queryTable3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F24" zoomScale="130" zoomScaleNormal="130" zoomScalePageLayoutView="130" workbookViewId="0">
      <selection activeCell="V59" sqref="V59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8" t="s">
        <v>164</v>
      </c>
      <c r="V4" s="159"/>
      <c r="W4" s="159"/>
      <c r="X4" s="159"/>
      <c r="Y4" s="160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61"/>
      <c r="V5" s="162"/>
      <c r="W5" s="162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61"/>
      <c r="V5" s="162"/>
      <c r="W5" s="162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8" t="s">
        <v>164</v>
      </c>
      <c r="V25" s="159"/>
      <c r="W25" s="159"/>
      <c r="X25" s="159"/>
      <c r="Y25" s="160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61"/>
      <c r="V26" s="162"/>
      <c r="W26" s="162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61"/>
      <c r="V5" s="162"/>
      <c r="W5" s="162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61"/>
      <c r="V5" s="162"/>
      <c r="W5" s="162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8" t="s">
        <v>164</v>
      </c>
      <c r="V4" s="159"/>
      <c r="W4" s="159"/>
      <c r="X4" s="159"/>
      <c r="Y4" s="160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61"/>
      <c r="V5" s="162"/>
      <c r="W5" s="162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61"/>
      <c r="V5" s="162"/>
      <c r="W5" s="162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61"/>
      <c r="V5" s="162"/>
      <c r="W5" s="162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61"/>
      <c r="V5" s="162"/>
      <c r="W5" s="162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61"/>
      <c r="V5" s="162"/>
      <c r="W5" s="162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61"/>
      <c r="V5" s="162"/>
      <c r="W5" s="162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7" t="s">
        <v>267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8" t="s">
        <v>164</v>
      </c>
      <c r="V4" s="159"/>
      <c r="W4" s="159"/>
      <c r="X4" s="159"/>
      <c r="Y4" s="160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61"/>
      <c r="V5" s="162"/>
      <c r="W5" s="162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7" t="s">
        <v>270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7" t="s">
        <v>270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7" t="s">
        <v>270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7" t="s">
        <v>285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7" t="s">
        <v>285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7" t="s">
        <v>285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U38" sqref="U38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7" t="s">
        <v>267</v>
      </c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</row>
    <row r="18" spans="1:19" ht="15" thickBot="1">
      <c r="B18" t="s">
        <v>272</v>
      </c>
    </row>
    <row r="19" spans="1:19" ht="17" customHeight="1" thickBot="1">
      <c r="B19" t="s">
        <v>273</v>
      </c>
      <c r="O19" s="163" t="s">
        <v>164</v>
      </c>
      <c r="P19" s="164"/>
      <c r="Q19" s="164"/>
      <c r="R19" s="164"/>
      <c r="S19" s="165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7" t="s">
        <v>330</v>
      </c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</row>
    <row r="19" spans="1:21" ht="15" thickBot="1">
      <c r="B19" t="s">
        <v>272</v>
      </c>
      <c r="Q19" s="163" t="s">
        <v>164</v>
      </c>
      <c r="R19" s="164"/>
      <c r="S19" s="164"/>
      <c r="T19" s="164"/>
      <c r="U19" s="165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S2" sqref="S2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53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3" t="s">
        <v>164</v>
      </c>
      <c r="R22" s="164"/>
      <c r="S22" s="164"/>
      <c r="T22" s="164"/>
      <c r="U22" s="165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workbookViewId="0">
      <selection activeCell="A13" sqref="A13:XFD13"/>
    </sheetView>
  </sheetViews>
  <sheetFormatPr baseColWidth="10" defaultRowHeight="14" x14ac:dyDescent="0"/>
  <cols>
    <col min="1" max="1" width="9.6640625" customWidth="1"/>
    <col min="2" max="2" width="29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2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2" ht="15">
      <c r="A2" s="20"/>
      <c r="B2" s="22" t="s">
        <v>119</v>
      </c>
      <c r="C2" s="151">
        <v>591</v>
      </c>
      <c r="D2" s="151">
        <v>608</v>
      </c>
      <c r="E2" s="151">
        <v>124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467</v>
      </c>
      <c r="T2" s="59">
        <f t="shared" ref="T2:T16" si="0">E2</f>
        <v>124</v>
      </c>
      <c r="V2">
        <v>84</v>
      </c>
    </row>
    <row r="3" spans="1:22" ht="15">
      <c r="A3" s="20"/>
      <c r="B3" s="22" t="s">
        <v>117</v>
      </c>
      <c r="C3" s="151">
        <v>210</v>
      </c>
      <c r="D3" s="151">
        <v>239</v>
      </c>
      <c r="E3" s="151">
        <v>40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170</v>
      </c>
      <c r="T3" s="59">
        <f t="shared" si="0"/>
        <v>40</v>
      </c>
      <c r="V3">
        <v>60</v>
      </c>
    </row>
    <row r="4" spans="1:22" ht="15">
      <c r="A4" s="19"/>
      <c r="B4" s="22" t="s">
        <v>329</v>
      </c>
      <c r="C4" s="151">
        <v>172</v>
      </c>
      <c r="D4" s="151">
        <v>165</v>
      </c>
      <c r="E4" s="151">
        <v>39</v>
      </c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133</v>
      </c>
      <c r="T4" s="59">
        <f t="shared" si="0"/>
        <v>39</v>
      </c>
      <c r="V4">
        <v>21</v>
      </c>
    </row>
    <row r="5" spans="1:22" ht="15">
      <c r="A5" s="20"/>
      <c r="B5" s="22" t="s">
        <v>128</v>
      </c>
      <c r="C5" s="151">
        <v>132</v>
      </c>
      <c r="D5" s="151">
        <v>134</v>
      </c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  <c r="V5">
        <v>134</v>
      </c>
    </row>
    <row r="6" spans="1:22" ht="15">
      <c r="A6" s="20"/>
      <c r="B6" s="22" t="s">
        <v>114</v>
      </c>
      <c r="C6" s="151">
        <v>114</v>
      </c>
      <c r="D6" s="151">
        <v>115</v>
      </c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  <c r="V6">
        <v>36</v>
      </c>
    </row>
    <row r="7" spans="1:22" ht="15">
      <c r="A7" s="19"/>
      <c r="B7" s="22" t="s">
        <v>133</v>
      </c>
      <c r="C7" s="151">
        <v>82</v>
      </c>
      <c r="D7" s="151">
        <v>84</v>
      </c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  <c r="V7">
        <v>18</v>
      </c>
    </row>
    <row r="8" spans="1:22" ht="15">
      <c r="A8" s="20"/>
      <c r="B8" s="22" t="s">
        <v>123</v>
      </c>
      <c r="C8" s="151">
        <v>69</v>
      </c>
      <c r="D8" s="151">
        <v>80</v>
      </c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  <c r="V8">
        <v>32</v>
      </c>
    </row>
    <row r="9" spans="1:22" ht="15">
      <c r="A9" s="20"/>
      <c r="B9" s="22" t="s">
        <v>139</v>
      </c>
      <c r="C9" s="151">
        <v>61</v>
      </c>
      <c r="D9" s="151">
        <v>77</v>
      </c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2" ht="15">
      <c r="A10" s="20"/>
      <c r="B10" s="22" t="s">
        <v>127</v>
      </c>
      <c r="C10" s="151">
        <v>59</v>
      </c>
      <c r="D10" s="151">
        <v>60</v>
      </c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2" ht="15">
      <c r="A11" s="20"/>
      <c r="B11" s="22" t="s">
        <v>292</v>
      </c>
      <c r="C11" s="151">
        <v>44</v>
      </c>
      <c r="D11" s="151">
        <v>38</v>
      </c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2" ht="15">
      <c r="A12" s="20"/>
      <c r="B12" s="22" t="s">
        <v>336</v>
      </c>
      <c r="C12" s="151">
        <v>41</v>
      </c>
      <c r="D12" s="151">
        <v>48</v>
      </c>
      <c r="E12" s="151">
        <v>4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37</v>
      </c>
      <c r="T12" s="59">
        <f t="shared" si="0"/>
        <v>4</v>
      </c>
    </row>
    <row r="13" spans="1:22" ht="15">
      <c r="A13" s="20"/>
      <c r="B13" s="22" t="s">
        <v>126</v>
      </c>
      <c r="C13" s="151">
        <v>36</v>
      </c>
      <c r="D13" s="151">
        <v>36</v>
      </c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2" ht="15">
      <c r="A14" s="20"/>
      <c r="B14" s="22" t="s">
        <v>131</v>
      </c>
      <c r="C14" s="151">
        <v>31</v>
      </c>
      <c r="D14" s="151">
        <v>32</v>
      </c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1434</v>
      </c>
    </row>
    <row r="15" spans="1:22" ht="15">
      <c r="A15" s="20"/>
      <c r="B15" s="22" t="s">
        <v>125</v>
      </c>
      <c r="C15" s="151">
        <v>18</v>
      </c>
      <c r="D15" s="151">
        <v>21</v>
      </c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239</v>
      </c>
    </row>
    <row r="16" spans="1:22" ht="15">
      <c r="A16" s="20"/>
      <c r="B16" s="22" t="s">
        <v>130</v>
      </c>
      <c r="C16" s="151">
        <v>13</v>
      </c>
      <c r="D16" s="151">
        <v>18</v>
      </c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17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7" t="s">
        <v>352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3" t="s">
        <v>164</v>
      </c>
      <c r="R22" s="164"/>
      <c r="S22" s="164"/>
      <c r="T22" s="164"/>
      <c r="U22" s="165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8.2454819277108432E-2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7.0783132530120488E-2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1434</v>
      </c>
      <c r="U28" s="147">
        <f t="shared" si="3"/>
        <v>0.53990963855421692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239</v>
      </c>
      <c r="U29" s="147">
        <f t="shared" si="3"/>
        <v>8.9984939759036139E-2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0.21686746987951808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2656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  <c r="B40" t="s">
        <v>354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T11" sqref="T11"/>
    </sheetView>
  </sheetViews>
  <sheetFormatPr baseColWidth="10" defaultRowHeight="14" x14ac:dyDescent="0"/>
  <cols>
    <col min="1" max="1" width="9.5" customWidth="1"/>
    <col min="2" max="2" width="30.33203125" customWidth="1"/>
    <col min="3" max="3" width="4.33203125" bestFit="1" customWidth="1"/>
    <col min="4" max="4" width="4.33203125" customWidth="1"/>
    <col min="5" max="5" width="5.16406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4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3.8320312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4">
        <v>591</v>
      </c>
      <c r="D2" s="154"/>
      <c r="E2" s="154">
        <v>127</v>
      </c>
      <c r="F2" s="23">
        <v>6330</v>
      </c>
      <c r="G2" s="154" t="s">
        <v>149</v>
      </c>
      <c r="H2" s="26">
        <v>0.6791666666666667</v>
      </c>
      <c r="I2" s="25">
        <v>0.94599999999999995</v>
      </c>
      <c r="J2" s="25">
        <v>0.89800000000000002</v>
      </c>
      <c r="K2" s="154">
        <v>0</v>
      </c>
      <c r="L2" s="154">
        <v>0</v>
      </c>
      <c r="M2" s="154">
        <v>2</v>
      </c>
      <c r="N2" s="154">
        <v>0</v>
      </c>
      <c r="S2" s="59">
        <f t="shared" ref="S2:S18" si="0">C2-E2</f>
        <v>464</v>
      </c>
      <c r="T2" s="59">
        <f t="shared" ref="T2:T16" si="1">E2</f>
        <v>127</v>
      </c>
    </row>
    <row r="3" spans="1:21" ht="15">
      <c r="A3" s="20"/>
      <c r="B3" s="22" t="s">
        <v>117</v>
      </c>
      <c r="C3" s="154">
        <v>194</v>
      </c>
      <c r="D3" s="154"/>
      <c r="E3" s="154">
        <v>40</v>
      </c>
      <c r="F3" s="23">
        <v>1760</v>
      </c>
      <c r="G3" s="154" t="s">
        <v>129</v>
      </c>
      <c r="H3" s="26">
        <v>0.53472222222222221</v>
      </c>
      <c r="I3" s="25">
        <v>0.93500000000000005</v>
      </c>
      <c r="J3" s="25">
        <v>0.92500000000000004</v>
      </c>
      <c r="K3" s="154">
        <v>0</v>
      </c>
      <c r="L3" s="154">
        <v>0</v>
      </c>
      <c r="M3" s="154">
        <v>2</v>
      </c>
      <c r="N3" s="154">
        <v>2</v>
      </c>
      <c r="Q3" t="s">
        <v>265</v>
      </c>
      <c r="R3">
        <v>14</v>
      </c>
      <c r="S3" s="59">
        <f t="shared" si="0"/>
        <v>154</v>
      </c>
      <c r="T3" s="59">
        <f t="shared" si="1"/>
        <v>40</v>
      </c>
    </row>
    <row r="4" spans="1:21" ht="15">
      <c r="A4" s="19"/>
      <c r="B4" s="22" t="s">
        <v>329</v>
      </c>
      <c r="C4" s="154">
        <v>172</v>
      </c>
      <c r="D4" s="154"/>
      <c r="E4" s="154">
        <v>43</v>
      </c>
      <c r="F4" s="23">
        <v>2233</v>
      </c>
      <c r="G4" s="154" t="s">
        <v>150</v>
      </c>
      <c r="H4" s="24">
        <v>42667</v>
      </c>
      <c r="I4" s="25">
        <v>0.92200000000000004</v>
      </c>
      <c r="J4" s="25">
        <v>0.82599999999999996</v>
      </c>
      <c r="K4" s="154">
        <v>0</v>
      </c>
      <c r="L4" s="154">
        <v>0</v>
      </c>
      <c r="M4" s="154">
        <v>1</v>
      </c>
      <c r="N4" s="154">
        <v>0</v>
      </c>
      <c r="Q4" t="s">
        <v>258</v>
      </c>
      <c r="R4">
        <v>153</v>
      </c>
      <c r="S4" s="59">
        <f t="shared" si="0"/>
        <v>129</v>
      </c>
      <c r="T4" s="59">
        <f t="shared" si="1"/>
        <v>43</v>
      </c>
    </row>
    <row r="5" spans="1:21" ht="15">
      <c r="A5" s="20"/>
      <c r="B5" s="22" t="s">
        <v>128</v>
      </c>
      <c r="C5" s="154">
        <v>132</v>
      </c>
      <c r="D5" s="154"/>
      <c r="E5" s="154"/>
      <c r="F5" s="154">
        <v>871</v>
      </c>
      <c r="G5" s="154" t="s">
        <v>150</v>
      </c>
      <c r="H5" s="24">
        <v>42660</v>
      </c>
      <c r="I5" s="25">
        <v>0.95</v>
      </c>
      <c r="J5" s="25">
        <v>0.92600000000000005</v>
      </c>
      <c r="K5" s="154">
        <v>0</v>
      </c>
      <c r="L5" s="154">
        <v>0</v>
      </c>
      <c r="M5" s="154">
        <v>1</v>
      </c>
      <c r="N5" s="154">
        <v>0</v>
      </c>
      <c r="Q5" t="s">
        <v>259</v>
      </c>
      <c r="R5">
        <v>3</v>
      </c>
      <c r="S5" s="59">
        <f t="shared" si="0"/>
        <v>132</v>
      </c>
      <c r="T5" s="59">
        <f t="shared" si="1"/>
        <v>0</v>
      </c>
    </row>
    <row r="6" spans="1:21" ht="15">
      <c r="A6" s="20"/>
      <c r="B6" s="22" t="s">
        <v>114</v>
      </c>
      <c r="C6" s="154">
        <v>114</v>
      </c>
      <c r="D6" s="154"/>
      <c r="E6" s="154"/>
      <c r="F6" s="23">
        <v>1638</v>
      </c>
      <c r="G6" s="154" t="s">
        <v>355</v>
      </c>
      <c r="H6" s="24">
        <v>42667</v>
      </c>
      <c r="I6" s="25">
        <v>0.95799999999999996</v>
      </c>
      <c r="J6" s="25">
        <v>0.94199999999999995</v>
      </c>
      <c r="K6" s="154">
        <v>0</v>
      </c>
      <c r="L6" s="154">
        <v>0</v>
      </c>
      <c r="M6" s="154">
        <v>2</v>
      </c>
      <c r="N6" s="154">
        <v>1</v>
      </c>
      <c r="Q6" t="s">
        <v>260</v>
      </c>
      <c r="R6">
        <v>4</v>
      </c>
      <c r="S6" s="59">
        <f t="shared" si="0"/>
        <v>114</v>
      </c>
      <c r="T6" s="59">
        <f t="shared" si="1"/>
        <v>0</v>
      </c>
    </row>
    <row r="7" spans="1:21" ht="15">
      <c r="A7" s="19"/>
      <c r="B7" s="22" t="s">
        <v>133</v>
      </c>
      <c r="C7" s="154">
        <v>82</v>
      </c>
      <c r="D7" s="154"/>
      <c r="E7" s="154"/>
      <c r="F7" s="154">
        <v>677</v>
      </c>
      <c r="G7" s="154" t="s">
        <v>351</v>
      </c>
      <c r="H7" s="24">
        <v>42660</v>
      </c>
      <c r="I7" s="25">
        <v>0.96199999999999997</v>
      </c>
      <c r="J7" s="25">
        <v>0.93500000000000005</v>
      </c>
      <c r="K7" s="154">
        <v>0</v>
      </c>
      <c r="L7" s="154">
        <v>0</v>
      </c>
      <c r="M7" s="154">
        <v>1</v>
      </c>
      <c r="N7" s="154">
        <v>1</v>
      </c>
      <c r="Q7" t="s">
        <v>268</v>
      </c>
      <c r="R7">
        <v>11</v>
      </c>
      <c r="S7" s="59">
        <f t="shared" si="0"/>
        <v>82</v>
      </c>
      <c r="T7" s="59">
        <f t="shared" si="1"/>
        <v>0</v>
      </c>
    </row>
    <row r="8" spans="1:21" ht="15">
      <c r="A8" s="20"/>
      <c r="B8" s="22" t="s">
        <v>123</v>
      </c>
      <c r="C8" s="154">
        <v>69</v>
      </c>
      <c r="D8" s="154"/>
      <c r="E8" s="154">
        <v>16</v>
      </c>
      <c r="F8" s="154">
        <v>839</v>
      </c>
      <c r="G8" s="154" t="s">
        <v>124</v>
      </c>
      <c r="H8" s="24">
        <v>42657</v>
      </c>
      <c r="I8" s="25">
        <v>0.90300000000000002</v>
      </c>
      <c r="J8" s="25">
        <v>0.82399999999999995</v>
      </c>
      <c r="K8" s="154">
        <v>0</v>
      </c>
      <c r="L8" s="154">
        <v>0</v>
      </c>
      <c r="M8" s="154">
        <v>2</v>
      </c>
      <c r="N8" s="154">
        <v>0</v>
      </c>
      <c r="Q8" t="s">
        <v>262</v>
      </c>
      <c r="R8">
        <v>27</v>
      </c>
      <c r="S8" s="59">
        <f t="shared" si="0"/>
        <v>53</v>
      </c>
      <c r="T8" s="59">
        <f t="shared" si="1"/>
        <v>16</v>
      </c>
    </row>
    <row r="9" spans="1:21" ht="15">
      <c r="A9" s="20"/>
      <c r="B9" s="22" t="s">
        <v>139</v>
      </c>
      <c r="C9" s="154">
        <v>61</v>
      </c>
      <c r="D9" s="154"/>
      <c r="E9" s="154">
        <v>11</v>
      </c>
      <c r="F9" s="154">
        <v>693</v>
      </c>
      <c r="G9" s="154" t="s">
        <v>150</v>
      </c>
      <c r="H9" s="24">
        <v>42661</v>
      </c>
      <c r="I9" s="25">
        <v>0.91600000000000004</v>
      </c>
      <c r="J9" s="25">
        <v>0.94399999999999995</v>
      </c>
      <c r="K9" s="154">
        <v>0</v>
      </c>
      <c r="L9" s="154">
        <v>0</v>
      </c>
      <c r="M9" s="154">
        <v>0</v>
      </c>
      <c r="N9" s="154">
        <v>0</v>
      </c>
      <c r="Q9" t="s">
        <v>263</v>
      </c>
      <c r="R9">
        <v>7</v>
      </c>
      <c r="S9" s="59">
        <f t="shared" si="0"/>
        <v>50</v>
      </c>
      <c r="T9" s="59">
        <f t="shared" si="1"/>
        <v>11</v>
      </c>
    </row>
    <row r="10" spans="1:21" ht="15">
      <c r="A10" s="20"/>
      <c r="B10" s="22" t="s">
        <v>127</v>
      </c>
      <c r="C10" s="154">
        <v>59</v>
      </c>
      <c r="D10" s="154"/>
      <c r="E10" s="154"/>
      <c r="F10" s="154">
        <v>344</v>
      </c>
      <c r="G10" s="154">
        <v>0</v>
      </c>
      <c r="H10" s="24">
        <v>42660</v>
      </c>
      <c r="I10" s="25">
        <v>0.92200000000000004</v>
      </c>
      <c r="J10" s="25">
        <v>0.97699999999999998</v>
      </c>
      <c r="K10" s="154">
        <v>0</v>
      </c>
      <c r="L10" s="154">
        <v>0</v>
      </c>
      <c r="M10" s="154">
        <v>0</v>
      </c>
      <c r="N10" s="154">
        <v>0</v>
      </c>
      <c r="Q10" t="s">
        <v>264</v>
      </c>
      <c r="R10">
        <v>0</v>
      </c>
      <c r="S10" s="59">
        <f t="shared" si="0"/>
        <v>59</v>
      </c>
      <c r="T10" s="59">
        <f t="shared" si="1"/>
        <v>0</v>
      </c>
    </row>
    <row r="11" spans="1:21" ht="15">
      <c r="A11" s="20"/>
      <c r="B11" s="22" t="s">
        <v>292</v>
      </c>
      <c r="C11" s="154">
        <v>44</v>
      </c>
      <c r="D11" s="154"/>
      <c r="E11" s="154">
        <v>5</v>
      </c>
      <c r="F11" s="154">
        <v>573</v>
      </c>
      <c r="G11" s="154" t="s">
        <v>150</v>
      </c>
      <c r="H11" s="24">
        <v>42657</v>
      </c>
      <c r="I11" s="25">
        <v>0.86099999999999999</v>
      </c>
      <c r="J11" s="25">
        <v>0.86399999999999999</v>
      </c>
      <c r="K11" s="154">
        <v>0</v>
      </c>
      <c r="L11" s="154">
        <v>0</v>
      </c>
      <c r="M11" s="154">
        <v>1</v>
      </c>
      <c r="N11" s="154">
        <v>0</v>
      </c>
      <c r="S11" s="59">
        <f t="shared" si="0"/>
        <v>39</v>
      </c>
      <c r="T11" s="59">
        <f t="shared" si="1"/>
        <v>5</v>
      </c>
    </row>
    <row r="12" spans="1:21" ht="15">
      <c r="A12" s="20"/>
      <c r="B12" s="22" t="s">
        <v>336</v>
      </c>
      <c r="C12" s="154">
        <v>41</v>
      </c>
      <c r="D12" s="154"/>
      <c r="E12" s="154">
        <v>4</v>
      </c>
      <c r="F12" s="154">
        <v>567</v>
      </c>
      <c r="G12" s="154" t="s">
        <v>150</v>
      </c>
      <c r="H12" s="24">
        <v>42657</v>
      </c>
      <c r="I12" s="25">
        <v>0.89800000000000002</v>
      </c>
      <c r="J12" s="25">
        <v>0.85</v>
      </c>
      <c r="K12" s="154">
        <v>0</v>
      </c>
      <c r="L12" s="154">
        <v>0</v>
      </c>
      <c r="M12" s="154">
        <v>1</v>
      </c>
      <c r="N12" s="154">
        <v>0</v>
      </c>
      <c r="S12" s="59">
        <f t="shared" si="0"/>
        <v>37</v>
      </c>
      <c r="T12" s="59">
        <f t="shared" si="1"/>
        <v>4</v>
      </c>
    </row>
    <row r="13" spans="1:21" ht="15">
      <c r="A13" s="20"/>
      <c r="B13" s="22" t="s">
        <v>126</v>
      </c>
      <c r="C13" s="154">
        <v>36</v>
      </c>
      <c r="D13" s="154"/>
      <c r="E13" s="154"/>
      <c r="F13" s="154">
        <v>195</v>
      </c>
      <c r="G13" s="154">
        <v>0</v>
      </c>
      <c r="H13" s="24">
        <v>42660</v>
      </c>
      <c r="I13" s="25">
        <v>0.98599999999999999</v>
      </c>
      <c r="J13" s="25">
        <v>1</v>
      </c>
      <c r="K13" s="154">
        <v>0</v>
      </c>
      <c r="L13" s="154">
        <v>0</v>
      </c>
      <c r="M13" s="154">
        <v>0</v>
      </c>
      <c r="N13" s="154">
        <v>0</v>
      </c>
      <c r="S13" s="59">
        <f t="shared" si="0"/>
        <v>36</v>
      </c>
      <c r="T13" s="59">
        <f t="shared" si="1"/>
        <v>0</v>
      </c>
    </row>
    <row r="14" spans="1:21" ht="15">
      <c r="A14" s="20"/>
      <c r="B14" s="22" t="s">
        <v>131</v>
      </c>
      <c r="C14" s="154">
        <v>31</v>
      </c>
      <c r="D14" s="154"/>
      <c r="E14" s="154"/>
      <c r="F14" s="154">
        <v>378</v>
      </c>
      <c r="G14" s="154" t="s">
        <v>132</v>
      </c>
      <c r="H14" s="24">
        <v>42660</v>
      </c>
      <c r="I14" s="25">
        <v>0.77100000000000002</v>
      </c>
      <c r="J14" s="25">
        <v>0.51700000000000002</v>
      </c>
      <c r="K14" s="154">
        <v>0</v>
      </c>
      <c r="L14" s="154">
        <v>0</v>
      </c>
      <c r="M14" s="154">
        <v>1</v>
      </c>
      <c r="N14" s="154">
        <v>0</v>
      </c>
      <c r="S14" s="59">
        <f t="shared" si="0"/>
        <v>31</v>
      </c>
      <c r="T14" s="59">
        <f t="shared" si="1"/>
        <v>0</v>
      </c>
      <c r="U14">
        <f>SUM(S2:S16)</f>
        <v>1411</v>
      </c>
    </row>
    <row r="15" spans="1:21" ht="15">
      <c r="A15" s="20"/>
      <c r="B15" s="22" t="s">
        <v>125</v>
      </c>
      <c r="C15" s="154">
        <v>18</v>
      </c>
      <c r="D15" s="154"/>
      <c r="E15" s="154"/>
      <c r="F15" s="154">
        <v>172</v>
      </c>
      <c r="G15" s="154">
        <v>0</v>
      </c>
      <c r="H15" s="24">
        <v>42660</v>
      </c>
      <c r="I15" s="25">
        <v>0.93300000000000005</v>
      </c>
      <c r="J15" s="25">
        <v>0.9</v>
      </c>
      <c r="K15" s="154">
        <v>0</v>
      </c>
      <c r="L15" s="154">
        <v>0</v>
      </c>
      <c r="M15" s="154">
        <v>0</v>
      </c>
      <c r="N15" s="154">
        <v>0</v>
      </c>
      <c r="S15" s="59">
        <f t="shared" si="0"/>
        <v>18</v>
      </c>
      <c r="T15" s="59">
        <f t="shared" si="1"/>
        <v>0</v>
      </c>
      <c r="U15">
        <f>SUM(T2:T18)</f>
        <v>246</v>
      </c>
    </row>
    <row r="16" spans="1:21" ht="15">
      <c r="A16" s="20"/>
      <c r="B16" s="22" t="s">
        <v>130</v>
      </c>
      <c r="C16" s="154">
        <v>13</v>
      </c>
      <c r="D16" s="154"/>
      <c r="E16" s="154"/>
      <c r="F16" s="154">
        <v>218</v>
      </c>
      <c r="G16" s="154">
        <v>0</v>
      </c>
      <c r="H16" s="24">
        <v>42660</v>
      </c>
      <c r="I16" s="25">
        <v>0.99099999999999999</v>
      </c>
      <c r="J16" s="25">
        <v>0.92900000000000005</v>
      </c>
      <c r="K16" s="154">
        <v>0</v>
      </c>
      <c r="L16" s="154">
        <v>0</v>
      </c>
      <c r="M16" s="154">
        <v>0</v>
      </c>
      <c r="N16" s="154">
        <v>0</v>
      </c>
      <c r="S16" s="59">
        <f t="shared" si="0"/>
        <v>13</v>
      </c>
      <c r="T16" s="59">
        <f t="shared" si="1"/>
        <v>0</v>
      </c>
      <c r="U16">
        <f>SUM(S17:S18)</f>
        <v>604</v>
      </c>
    </row>
    <row r="17" spans="1:21" ht="15">
      <c r="A17" s="20"/>
      <c r="B17" s="22" t="s">
        <v>116</v>
      </c>
      <c r="C17" s="31">
        <f>C23</f>
        <v>113</v>
      </c>
      <c r="D17" s="31"/>
      <c r="E17" s="31"/>
      <c r="F17" s="23">
        <v>3041</v>
      </c>
      <c r="G17" s="154">
        <v>0</v>
      </c>
      <c r="H17" s="24">
        <v>42578</v>
      </c>
      <c r="I17" s="25">
        <v>0.91700000000000004</v>
      </c>
      <c r="J17" s="25">
        <v>0.81599999999999995</v>
      </c>
      <c r="K17" s="154">
        <v>0</v>
      </c>
      <c r="L17" s="154">
        <v>0</v>
      </c>
      <c r="M17" s="154">
        <v>0</v>
      </c>
      <c r="N17" s="154">
        <v>0</v>
      </c>
      <c r="R17">
        <f>SUM(R3:R10)</f>
        <v>219</v>
      </c>
      <c r="S17" s="59">
        <f t="shared" si="0"/>
        <v>113</v>
      </c>
      <c r="T17" s="59"/>
    </row>
    <row r="18" spans="1:21" ht="15">
      <c r="A18" s="20"/>
      <c r="B18" s="22" t="s">
        <v>121</v>
      </c>
      <c r="C18" s="31">
        <f>C25</f>
        <v>491</v>
      </c>
      <c r="D18" s="31"/>
      <c r="E18" s="31"/>
      <c r="F18" s="23">
        <v>10346</v>
      </c>
      <c r="G18" s="154" t="s">
        <v>154</v>
      </c>
      <c r="H18" s="24">
        <v>42663</v>
      </c>
      <c r="I18" s="25">
        <v>0.90100000000000002</v>
      </c>
      <c r="J18" s="25">
        <v>0.77500000000000002</v>
      </c>
      <c r="K18" s="154">
        <v>0</v>
      </c>
      <c r="L18" s="154">
        <v>0</v>
      </c>
      <c r="M18" s="154">
        <v>0</v>
      </c>
      <c r="N18" s="154">
        <v>0</v>
      </c>
      <c r="S18" s="59">
        <f t="shared" si="0"/>
        <v>491</v>
      </c>
      <c r="T18" s="59"/>
    </row>
    <row r="19" spans="1:21">
      <c r="A19" s="157" t="s">
        <v>330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63" t="s">
        <v>164</v>
      </c>
      <c r="R22" s="164"/>
      <c r="S22" s="164"/>
      <c r="T22" s="164"/>
      <c r="U22" s="165"/>
    </row>
    <row r="23" spans="1:21">
      <c r="B23" t="s">
        <v>175</v>
      </c>
      <c r="C23">
        <v>113</v>
      </c>
      <c r="G23" s="59" t="s">
        <v>160</v>
      </c>
      <c r="H23" t="s">
        <v>233</v>
      </c>
      <c r="Q23" s="124"/>
      <c r="R23" s="125"/>
      <c r="S23" s="125"/>
      <c r="T23" s="144" t="s">
        <v>165</v>
      </c>
      <c r="U23" s="145" t="s">
        <v>356</v>
      </c>
    </row>
    <row r="24" spans="1:21">
      <c r="G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G25" s="59" t="s">
        <v>160</v>
      </c>
      <c r="H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8.20839580209895E-2</v>
      </c>
    </row>
    <row r="26" spans="1:21">
      <c r="G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7.0464767616191901E-2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1411</v>
      </c>
      <c r="U28" s="147">
        <f t="shared" si="2"/>
        <v>0.52886056971514239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246</v>
      </c>
      <c r="U29" s="147">
        <f t="shared" si="2"/>
        <v>9.2203898050974509E-2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604</v>
      </c>
      <c r="U30" s="147">
        <f t="shared" si="2"/>
        <v>0.22638680659670166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2668</v>
      </c>
      <c r="U32" s="148">
        <f>SUM(U25:U31)</f>
        <v>1</v>
      </c>
    </row>
    <row r="33" spans="1:17">
      <c r="B33" s="122" t="s">
        <v>276</v>
      </c>
      <c r="C33" s="122"/>
      <c r="D33" s="122"/>
      <c r="E33" s="122"/>
      <c r="F33" s="122"/>
      <c r="G33" s="123" t="s">
        <v>160</v>
      </c>
      <c r="H33" s="122" t="s">
        <v>274</v>
      </c>
      <c r="I33" s="122"/>
      <c r="J33" s="122"/>
      <c r="K33" s="122"/>
      <c r="L33" s="122"/>
      <c r="M33" s="122"/>
      <c r="N33" s="122"/>
    </row>
    <row r="34" spans="1:17">
      <c r="B34" t="s">
        <v>339</v>
      </c>
      <c r="C34">
        <v>188</v>
      </c>
      <c r="G34" s="59" t="s">
        <v>160</v>
      </c>
      <c r="H34" t="s">
        <v>328</v>
      </c>
    </row>
    <row r="36" spans="1:17">
      <c r="A36" s="62" t="s">
        <v>340</v>
      </c>
    </row>
    <row r="37" spans="1:17">
      <c r="A37" s="62" t="s">
        <v>343</v>
      </c>
      <c r="B37" t="s">
        <v>341</v>
      </c>
    </row>
    <row r="38" spans="1:17">
      <c r="A38" s="62"/>
      <c r="B38" t="s">
        <v>342</v>
      </c>
    </row>
    <row r="39" spans="1:17">
      <c r="A39" s="62" t="s">
        <v>344</v>
      </c>
      <c r="B39" t="s">
        <v>345</v>
      </c>
    </row>
    <row r="40" spans="1:17">
      <c r="A40" s="62" t="s">
        <v>346</v>
      </c>
      <c r="B40" t="s">
        <v>354</v>
      </c>
    </row>
    <row r="41" spans="1:17">
      <c r="A41" s="62"/>
      <c r="Q41">
        <v>100</v>
      </c>
    </row>
    <row r="42" spans="1:17">
      <c r="A42" s="62"/>
      <c r="Q42">
        <v>8.2100000000000009</v>
      </c>
    </row>
    <row r="43" spans="1:17">
      <c r="Q43">
        <v>7.05</v>
      </c>
    </row>
    <row r="44" spans="1:17">
      <c r="Q44">
        <v>52.89</v>
      </c>
    </row>
    <row r="45" spans="1:17">
      <c r="F45">
        <f>C5</f>
        <v>132</v>
      </c>
      <c r="Q45">
        <v>22.64</v>
      </c>
    </row>
    <row r="46" spans="1:17">
      <c r="F46">
        <f>C7</f>
        <v>82</v>
      </c>
      <c r="Q46">
        <f>Q41-SUM(Q42:Q45)</f>
        <v>9.2099999999999937</v>
      </c>
    </row>
    <row r="47" spans="1:17">
      <c r="F47">
        <f>C10</f>
        <v>59</v>
      </c>
    </row>
    <row r="48" spans="1:17">
      <c r="F48">
        <f>C13</f>
        <v>36</v>
      </c>
    </row>
    <row r="49" spans="6:6">
      <c r="F49">
        <f t="shared" ref="F49:F51" si="3">C14</f>
        <v>31</v>
      </c>
    </row>
    <row r="50" spans="6:6">
      <c r="F50">
        <f t="shared" si="3"/>
        <v>18</v>
      </c>
    </row>
    <row r="51" spans="6:6">
      <c r="F51">
        <f t="shared" si="3"/>
        <v>13</v>
      </c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</hyperlinks>
  <pageMargins left="0.75" right="0.75" top="1" bottom="1" header="0.5" footer="0.5"/>
  <ignoredErrors>
    <ignoredError sqref="T5:T16 S13:S19 U15 U3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topLeftCell="A21" workbookViewId="0">
      <selection activeCell="R29" sqref="R29"/>
    </sheetView>
  </sheetViews>
  <sheetFormatPr baseColWidth="10" defaultRowHeight="14" x14ac:dyDescent="0"/>
  <cols>
    <col min="1" max="1" width="3.83203125" bestFit="1" customWidth="1"/>
    <col min="2" max="2" width="25.5" customWidth="1"/>
    <col min="3" max="3" width="4.33203125" bestFit="1" customWidth="1"/>
    <col min="4" max="4" width="5.83203125" customWidth="1"/>
    <col min="5" max="5" width="7.6640625" customWidth="1"/>
    <col min="6" max="6" width="12" customWidth="1"/>
    <col min="7" max="7" width="9" customWidth="1"/>
    <col min="8" max="8" width="9" bestFit="1" customWidth="1"/>
    <col min="9" max="9" width="7.1640625" customWidth="1"/>
    <col min="10" max="10" width="9.33203125" customWidth="1"/>
    <col min="11" max="11" width="10.83203125" customWidth="1"/>
    <col min="12" max="12" width="6.1640625" customWidth="1"/>
    <col min="13" max="13" width="7.1640625" bestFit="1" customWidth="1"/>
    <col min="14" max="14" width="6.6640625" bestFit="1" customWidth="1"/>
    <col min="15" max="16" width="6.1640625" bestFit="1" customWidth="1"/>
  </cols>
  <sheetData>
    <row r="1" spans="1:16" ht="60">
      <c r="A1" s="18" t="s">
        <v>103</v>
      </c>
      <c r="B1" s="18" t="s">
        <v>104</v>
      </c>
      <c r="C1" s="18" t="s">
        <v>152</v>
      </c>
      <c r="D1" s="18"/>
      <c r="E1" s="18"/>
      <c r="F1" s="18"/>
      <c r="G1" s="18"/>
      <c r="H1" s="18" t="s">
        <v>21</v>
      </c>
      <c r="I1" s="18" t="s">
        <v>106</v>
      </c>
      <c r="J1" s="18" t="s">
        <v>107</v>
      </c>
      <c r="K1" s="18" t="s">
        <v>108</v>
      </c>
      <c r="L1" s="18" t="s">
        <v>109</v>
      </c>
      <c r="M1" s="18" t="s">
        <v>110</v>
      </c>
      <c r="N1" s="18" t="s">
        <v>111</v>
      </c>
      <c r="O1" s="18" t="s">
        <v>112</v>
      </c>
      <c r="P1" s="18" t="s">
        <v>113</v>
      </c>
    </row>
    <row r="2" spans="1:16" ht="15">
      <c r="A2" s="20"/>
      <c r="B2" s="22" t="s">
        <v>119</v>
      </c>
      <c r="C2" s="155">
        <v>591</v>
      </c>
      <c r="D2" s="155">
        <v>590</v>
      </c>
      <c r="E2" s="155">
        <f>IF(C2&gt;D2,C2-D2,"")</f>
        <v>1</v>
      </c>
      <c r="F2" s="155" t="str">
        <f>IF(D2&gt;C2,D2-C2,"")</f>
        <v/>
      </c>
      <c r="G2" s="155"/>
      <c r="H2" s="23">
        <v>6330</v>
      </c>
      <c r="I2" s="155" t="s">
        <v>149</v>
      </c>
      <c r="J2" s="24">
        <v>42671</v>
      </c>
      <c r="K2" s="25">
        <v>0.94599999999999995</v>
      </c>
      <c r="L2" s="25">
        <v>0.89800000000000002</v>
      </c>
      <c r="M2" s="155">
        <v>0</v>
      </c>
      <c r="N2" s="155">
        <v>0</v>
      </c>
      <c r="O2" s="155">
        <v>2</v>
      </c>
      <c r="P2" s="155">
        <v>0</v>
      </c>
    </row>
    <row r="3" spans="1:16" ht="24">
      <c r="A3" s="20"/>
      <c r="B3" s="22" t="s">
        <v>117</v>
      </c>
      <c r="C3" s="155">
        <v>194</v>
      </c>
      <c r="D3" s="155">
        <v>214</v>
      </c>
      <c r="E3" s="155" t="str">
        <f t="shared" ref="E3:E16" si="0">IF(C3&gt;D3,C3-D3,"")</f>
        <v/>
      </c>
      <c r="F3" s="155">
        <f t="shared" ref="F3:F16" si="1">IF(D3&gt;C3,D3-C3,"")</f>
        <v>20</v>
      </c>
      <c r="G3" s="155"/>
      <c r="H3" s="23">
        <v>1760</v>
      </c>
      <c r="I3" s="155" t="s">
        <v>129</v>
      </c>
      <c r="J3" s="24">
        <v>42671</v>
      </c>
      <c r="K3" s="25">
        <v>0.93500000000000005</v>
      </c>
      <c r="L3" s="25">
        <v>0.92500000000000004</v>
      </c>
      <c r="M3" s="155">
        <v>0</v>
      </c>
      <c r="N3" s="155">
        <v>0</v>
      </c>
      <c r="O3" s="155">
        <v>2</v>
      </c>
      <c r="P3" s="155">
        <v>2</v>
      </c>
    </row>
    <row r="4" spans="1:16" ht="15">
      <c r="A4" s="19"/>
      <c r="B4" s="22" t="s">
        <v>329</v>
      </c>
      <c r="C4" s="155">
        <v>172</v>
      </c>
      <c r="D4" s="155">
        <v>176</v>
      </c>
      <c r="E4" s="155" t="str">
        <f t="shared" si="0"/>
        <v/>
      </c>
      <c r="F4" s="155">
        <f t="shared" si="1"/>
        <v>4</v>
      </c>
      <c r="G4" s="155"/>
      <c r="H4" s="23">
        <v>2233</v>
      </c>
      <c r="I4" s="155" t="s">
        <v>150</v>
      </c>
      <c r="J4" s="24">
        <v>42667</v>
      </c>
      <c r="K4" s="25">
        <v>0.92200000000000004</v>
      </c>
      <c r="L4" s="25">
        <v>0.82599999999999996</v>
      </c>
      <c r="M4" s="155">
        <v>0</v>
      </c>
      <c r="N4" s="155">
        <v>0</v>
      </c>
      <c r="O4" s="155">
        <v>1</v>
      </c>
      <c r="P4" s="155">
        <v>0</v>
      </c>
    </row>
    <row r="5" spans="1:16" ht="15">
      <c r="A5" s="20"/>
      <c r="B5" s="22" t="s">
        <v>128</v>
      </c>
      <c r="C5" s="155">
        <v>132</v>
      </c>
      <c r="D5" s="155">
        <v>134</v>
      </c>
      <c r="E5" s="155" t="str">
        <f t="shared" si="0"/>
        <v/>
      </c>
      <c r="F5" s="155">
        <f t="shared" si="1"/>
        <v>2</v>
      </c>
      <c r="G5" s="155"/>
      <c r="H5" s="155">
        <v>871</v>
      </c>
      <c r="I5" s="155" t="s">
        <v>150</v>
      </c>
      <c r="J5" s="24">
        <v>42660</v>
      </c>
      <c r="K5" s="25">
        <v>0.95</v>
      </c>
      <c r="L5" s="25">
        <v>0.92600000000000005</v>
      </c>
      <c r="M5" s="155">
        <v>0</v>
      </c>
      <c r="N5" s="155">
        <v>0</v>
      </c>
      <c r="O5" s="155">
        <v>1</v>
      </c>
      <c r="P5" s="155">
        <v>0</v>
      </c>
    </row>
    <row r="6" spans="1:16" ht="15">
      <c r="A6" s="20"/>
      <c r="B6" s="22" t="s">
        <v>114</v>
      </c>
      <c r="C6" s="155">
        <v>114</v>
      </c>
      <c r="D6" s="155">
        <v>114</v>
      </c>
      <c r="E6" s="155" t="str">
        <f t="shared" si="0"/>
        <v/>
      </c>
      <c r="F6" s="155" t="str">
        <f t="shared" si="1"/>
        <v/>
      </c>
      <c r="G6" s="155"/>
      <c r="H6" s="23">
        <v>1638</v>
      </c>
      <c r="I6" s="155" t="s">
        <v>355</v>
      </c>
      <c r="J6" s="24">
        <v>42667</v>
      </c>
      <c r="K6" s="25">
        <v>0.95799999999999996</v>
      </c>
      <c r="L6" s="25">
        <v>0.94199999999999995</v>
      </c>
      <c r="M6" s="155">
        <v>0</v>
      </c>
      <c r="N6" s="155">
        <v>0</v>
      </c>
      <c r="O6" s="155">
        <v>2</v>
      </c>
      <c r="P6" s="155">
        <v>1</v>
      </c>
    </row>
    <row r="7" spans="1:16" ht="15">
      <c r="A7" s="19"/>
      <c r="B7" s="22" t="s">
        <v>133</v>
      </c>
      <c r="C7" s="155">
        <v>82</v>
      </c>
      <c r="D7" s="155">
        <v>84</v>
      </c>
      <c r="E7" s="155" t="str">
        <f t="shared" si="0"/>
        <v/>
      </c>
      <c r="F7" s="155">
        <f t="shared" si="1"/>
        <v>2</v>
      </c>
      <c r="G7" s="155"/>
      <c r="H7" s="155">
        <v>677</v>
      </c>
      <c r="I7" s="155" t="s">
        <v>351</v>
      </c>
      <c r="J7" s="24">
        <v>42660</v>
      </c>
      <c r="K7" s="25">
        <v>0.96199999999999997</v>
      </c>
      <c r="L7" s="25">
        <v>0.93500000000000005</v>
      </c>
      <c r="M7" s="155">
        <v>0</v>
      </c>
      <c r="N7" s="155">
        <v>0</v>
      </c>
      <c r="O7" s="155">
        <v>1</v>
      </c>
      <c r="P7" s="155">
        <v>1</v>
      </c>
    </row>
    <row r="8" spans="1:16" ht="15">
      <c r="A8" s="20"/>
      <c r="B8" s="22" t="s">
        <v>123</v>
      </c>
      <c r="C8" s="155">
        <v>69</v>
      </c>
      <c r="D8" s="155">
        <v>74</v>
      </c>
      <c r="E8" s="155" t="str">
        <f t="shared" si="0"/>
        <v/>
      </c>
      <c r="F8" s="155">
        <f t="shared" si="1"/>
        <v>5</v>
      </c>
      <c r="G8" s="155"/>
      <c r="H8" s="155">
        <v>839</v>
      </c>
      <c r="I8" s="155" t="s">
        <v>124</v>
      </c>
      <c r="J8" s="24">
        <v>42657</v>
      </c>
      <c r="K8" s="25">
        <v>0.90300000000000002</v>
      </c>
      <c r="L8" s="25">
        <v>0.82399999999999995</v>
      </c>
      <c r="M8" s="155">
        <v>0</v>
      </c>
      <c r="N8" s="155">
        <v>0</v>
      </c>
      <c r="O8" s="155">
        <v>2</v>
      </c>
      <c r="P8" s="155">
        <v>0</v>
      </c>
    </row>
    <row r="9" spans="1:16" ht="15">
      <c r="A9" s="20"/>
      <c r="B9" s="22" t="s">
        <v>139</v>
      </c>
      <c r="C9" s="155">
        <v>61</v>
      </c>
      <c r="D9" s="155">
        <v>70</v>
      </c>
      <c r="E9" s="155" t="str">
        <f t="shared" si="0"/>
        <v/>
      </c>
      <c r="F9" s="155">
        <f t="shared" si="1"/>
        <v>9</v>
      </c>
      <c r="G9" s="155"/>
      <c r="H9" s="155">
        <v>693</v>
      </c>
      <c r="I9" s="155" t="s">
        <v>150</v>
      </c>
      <c r="J9" s="26">
        <v>3.888888888888889E-2</v>
      </c>
      <c r="K9" s="25">
        <v>0.91600000000000004</v>
      </c>
      <c r="L9" s="25">
        <v>0.94399999999999995</v>
      </c>
      <c r="M9" s="155">
        <v>0</v>
      </c>
      <c r="N9" s="155">
        <v>0</v>
      </c>
      <c r="O9" s="155">
        <v>0</v>
      </c>
      <c r="P9" s="155">
        <v>0</v>
      </c>
    </row>
    <row r="10" spans="1:16" ht="15">
      <c r="A10" s="20"/>
      <c r="B10" s="22" t="s">
        <v>127</v>
      </c>
      <c r="C10" s="155">
        <v>59</v>
      </c>
      <c r="D10" s="155">
        <v>60</v>
      </c>
      <c r="E10" s="155" t="str">
        <f t="shared" si="0"/>
        <v/>
      </c>
      <c r="F10" s="155">
        <f t="shared" si="1"/>
        <v>1</v>
      </c>
      <c r="G10" s="155"/>
      <c r="H10" s="155">
        <v>344</v>
      </c>
      <c r="I10" s="155">
        <v>0</v>
      </c>
      <c r="J10" s="24">
        <v>42660</v>
      </c>
      <c r="K10" s="25">
        <v>0.92200000000000004</v>
      </c>
      <c r="L10" s="25">
        <v>0.97699999999999998</v>
      </c>
      <c r="M10" s="155">
        <v>0</v>
      </c>
      <c r="N10" s="155">
        <v>0</v>
      </c>
      <c r="O10" s="155">
        <v>0</v>
      </c>
      <c r="P10" s="155">
        <v>0</v>
      </c>
    </row>
    <row r="11" spans="1:16" ht="15">
      <c r="A11" s="20"/>
      <c r="B11" s="22" t="s">
        <v>292</v>
      </c>
      <c r="C11" s="155">
        <v>44</v>
      </c>
      <c r="D11" s="155">
        <v>35</v>
      </c>
      <c r="E11" s="155">
        <f t="shared" si="0"/>
        <v>9</v>
      </c>
      <c r="F11" s="155" t="str">
        <f t="shared" si="1"/>
        <v/>
      </c>
      <c r="G11" s="155"/>
      <c r="H11" s="155">
        <v>573</v>
      </c>
      <c r="I11" s="155" t="s">
        <v>150</v>
      </c>
      <c r="J11" s="24">
        <v>42657</v>
      </c>
      <c r="K11" s="25">
        <v>0.86099999999999999</v>
      </c>
      <c r="L11" s="25">
        <v>0.86399999999999999</v>
      </c>
      <c r="M11" s="155">
        <v>0</v>
      </c>
      <c r="N11" s="155">
        <v>0</v>
      </c>
      <c r="O11" s="155">
        <v>1</v>
      </c>
      <c r="P11" s="155">
        <v>0</v>
      </c>
    </row>
    <row r="12" spans="1:16" ht="15">
      <c r="A12" s="20"/>
      <c r="B12" s="22" t="s">
        <v>336</v>
      </c>
      <c r="C12" s="155">
        <v>41</v>
      </c>
      <c r="D12" s="155">
        <v>45</v>
      </c>
      <c r="E12" s="155" t="str">
        <f t="shared" si="0"/>
        <v/>
      </c>
      <c r="F12" s="155">
        <f t="shared" si="1"/>
        <v>4</v>
      </c>
      <c r="G12" s="155"/>
      <c r="H12" s="155">
        <v>567</v>
      </c>
      <c r="I12" s="155" t="s">
        <v>150</v>
      </c>
      <c r="J12" s="24">
        <v>42657</v>
      </c>
      <c r="K12" s="25">
        <v>0.89800000000000002</v>
      </c>
      <c r="L12" s="25">
        <v>0.85</v>
      </c>
      <c r="M12" s="155">
        <v>0</v>
      </c>
      <c r="N12" s="155">
        <v>0</v>
      </c>
      <c r="O12" s="155">
        <v>1</v>
      </c>
      <c r="P12" s="155">
        <v>0</v>
      </c>
    </row>
    <row r="13" spans="1:16" ht="15">
      <c r="A13" s="20"/>
      <c r="B13" s="22" t="s">
        <v>126</v>
      </c>
      <c r="C13" s="155">
        <v>36</v>
      </c>
      <c r="D13" s="155">
        <v>36</v>
      </c>
      <c r="E13" s="155" t="str">
        <f t="shared" si="0"/>
        <v/>
      </c>
      <c r="F13" s="155" t="str">
        <f t="shared" si="1"/>
        <v/>
      </c>
      <c r="G13" s="155"/>
      <c r="H13" s="155">
        <v>195</v>
      </c>
      <c r="I13" s="155">
        <v>0</v>
      </c>
      <c r="J13" s="24">
        <v>42660</v>
      </c>
      <c r="K13" s="25">
        <v>0.98599999999999999</v>
      </c>
      <c r="L13" s="25">
        <v>1</v>
      </c>
      <c r="M13" s="155">
        <v>0</v>
      </c>
      <c r="N13" s="155">
        <v>0</v>
      </c>
      <c r="O13" s="155">
        <v>0</v>
      </c>
      <c r="P13" s="155">
        <v>0</v>
      </c>
    </row>
    <row r="14" spans="1:16" ht="24">
      <c r="A14" s="20"/>
      <c r="B14" s="22" t="s">
        <v>131</v>
      </c>
      <c r="C14" s="155">
        <v>31</v>
      </c>
      <c r="D14" s="155">
        <v>32</v>
      </c>
      <c r="E14" s="155" t="str">
        <f t="shared" si="0"/>
        <v/>
      </c>
      <c r="F14" s="155">
        <f t="shared" si="1"/>
        <v>1</v>
      </c>
      <c r="G14" s="155"/>
      <c r="H14" s="155">
        <v>378</v>
      </c>
      <c r="I14" s="155" t="s">
        <v>132</v>
      </c>
      <c r="J14" s="24">
        <v>42660</v>
      </c>
      <c r="K14" s="25">
        <v>0.77100000000000002</v>
      </c>
      <c r="L14" s="25">
        <v>0.51700000000000002</v>
      </c>
      <c r="M14" s="155">
        <v>0</v>
      </c>
      <c r="N14" s="155">
        <v>0</v>
      </c>
      <c r="O14" s="155">
        <v>1</v>
      </c>
      <c r="P14" s="155">
        <v>0</v>
      </c>
    </row>
    <row r="15" spans="1:16" ht="15">
      <c r="A15" s="20"/>
      <c r="B15" s="22" t="s">
        <v>125</v>
      </c>
      <c r="C15" s="155">
        <v>18</v>
      </c>
      <c r="D15" s="155">
        <v>21</v>
      </c>
      <c r="E15" s="155" t="str">
        <f t="shared" si="0"/>
        <v/>
      </c>
      <c r="F15" s="155">
        <f t="shared" si="1"/>
        <v>3</v>
      </c>
      <c r="G15" s="155"/>
      <c r="H15" s="155">
        <v>172</v>
      </c>
      <c r="I15" s="155">
        <v>0</v>
      </c>
      <c r="J15" s="24">
        <v>42660</v>
      </c>
      <c r="K15" s="25">
        <v>0.93300000000000005</v>
      </c>
      <c r="L15" s="25">
        <v>0.9</v>
      </c>
      <c r="M15" s="155">
        <v>0</v>
      </c>
      <c r="N15" s="155">
        <v>0</v>
      </c>
      <c r="O15" s="155">
        <v>0</v>
      </c>
      <c r="P15" s="155">
        <v>0</v>
      </c>
    </row>
    <row r="16" spans="1:16" ht="15">
      <c r="A16" s="20"/>
      <c r="B16" s="22" t="s">
        <v>130</v>
      </c>
      <c r="C16" s="155">
        <v>13</v>
      </c>
      <c r="D16" s="155">
        <v>18</v>
      </c>
      <c r="E16" s="155" t="str">
        <f t="shared" si="0"/>
        <v/>
      </c>
      <c r="F16" s="155">
        <f t="shared" si="1"/>
        <v>5</v>
      </c>
      <c r="G16" s="155"/>
      <c r="H16" s="155">
        <v>218</v>
      </c>
      <c r="I16" s="155">
        <v>0</v>
      </c>
      <c r="J16" s="24">
        <v>42660</v>
      </c>
      <c r="K16" s="25">
        <v>0.99099999999999999</v>
      </c>
      <c r="L16" s="25">
        <v>0.92900000000000005</v>
      </c>
      <c r="M16" s="155">
        <v>0</v>
      </c>
      <c r="N16" s="155">
        <v>0</v>
      </c>
      <c r="O16" s="155">
        <v>0</v>
      </c>
      <c r="P16" s="155">
        <v>0</v>
      </c>
    </row>
    <row r="17" spans="1:16" ht="15">
      <c r="A17" s="20"/>
      <c r="B17" s="22" t="s">
        <v>116</v>
      </c>
      <c r="C17" s="31"/>
      <c r="D17" s="31"/>
      <c r="E17" s="155" t="str">
        <f t="shared" ref="E17:E18" si="2">IF(C17&gt;D17,C17-D17,"")</f>
        <v/>
      </c>
      <c r="F17" s="155" t="str">
        <f t="shared" ref="F17:F18" si="3">IF(D17&gt;C17,D17-C17,"")</f>
        <v/>
      </c>
      <c r="G17" s="31"/>
      <c r="H17" s="23">
        <v>3041</v>
      </c>
      <c r="I17" s="155">
        <v>0</v>
      </c>
      <c r="J17" s="24">
        <v>42578</v>
      </c>
      <c r="K17" s="25">
        <v>0.91700000000000004</v>
      </c>
      <c r="L17" s="25">
        <v>0.81599999999999995</v>
      </c>
      <c r="M17" s="155">
        <v>0</v>
      </c>
      <c r="N17" s="155">
        <v>0</v>
      </c>
      <c r="O17" s="155">
        <v>0</v>
      </c>
      <c r="P17" s="155">
        <v>0</v>
      </c>
    </row>
    <row r="18" spans="1:16" ht="15">
      <c r="A18" s="20"/>
      <c r="B18" s="22" t="s">
        <v>121</v>
      </c>
      <c r="C18" s="31"/>
      <c r="D18" s="31"/>
      <c r="E18" s="155" t="str">
        <f t="shared" si="2"/>
        <v/>
      </c>
      <c r="F18" s="155" t="str">
        <f t="shared" si="3"/>
        <v/>
      </c>
      <c r="G18" s="31"/>
      <c r="H18" s="23">
        <v>10346</v>
      </c>
      <c r="I18" s="155" t="s">
        <v>154</v>
      </c>
      <c r="J18" s="24">
        <v>42663</v>
      </c>
      <c r="K18" s="25">
        <v>0.90100000000000002</v>
      </c>
      <c r="L18" s="25">
        <v>0.77500000000000002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157" t="s">
        <v>357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</row>
    <row r="23" spans="1:16" ht="60">
      <c r="A23" s="18" t="s">
        <v>103</v>
      </c>
      <c r="B23" s="18" t="s">
        <v>104</v>
      </c>
      <c r="C23" s="18" t="s">
        <v>152</v>
      </c>
      <c r="D23" s="18"/>
      <c r="E23" s="18"/>
      <c r="F23" s="18"/>
      <c r="G23" s="18"/>
      <c r="H23" s="18" t="s">
        <v>21</v>
      </c>
      <c r="I23" s="18" t="s">
        <v>106</v>
      </c>
      <c r="J23" s="18" t="s">
        <v>107</v>
      </c>
      <c r="K23" s="18" t="s">
        <v>108</v>
      </c>
      <c r="L23" s="18" t="s">
        <v>109</v>
      </c>
      <c r="M23" s="18" t="s">
        <v>110</v>
      </c>
      <c r="N23" s="18" t="s">
        <v>111</v>
      </c>
      <c r="O23" s="18" t="s">
        <v>112</v>
      </c>
      <c r="P23" s="18" t="s">
        <v>113</v>
      </c>
    </row>
    <row r="24" spans="1:16" ht="15">
      <c r="A24" s="20"/>
      <c r="B24" s="22" t="s">
        <v>119</v>
      </c>
      <c r="C24" s="156">
        <v>591</v>
      </c>
      <c r="D24" s="156"/>
      <c r="E24" s="156"/>
      <c r="F24" s="156"/>
      <c r="G24" s="156"/>
      <c r="H24" s="23">
        <v>6330</v>
      </c>
      <c r="I24" s="156" t="s">
        <v>149</v>
      </c>
      <c r="J24" s="24">
        <v>42671</v>
      </c>
      <c r="K24" s="25">
        <v>0.94599999999999995</v>
      </c>
      <c r="L24" s="25">
        <v>0.89800000000000002</v>
      </c>
      <c r="M24" s="156">
        <v>0</v>
      </c>
      <c r="N24" s="156">
        <v>0</v>
      </c>
      <c r="O24" s="156">
        <v>2</v>
      </c>
      <c r="P24" s="156">
        <v>0</v>
      </c>
    </row>
    <row r="25" spans="1:16" ht="24">
      <c r="A25" s="20"/>
      <c r="B25" s="22" t="s">
        <v>290</v>
      </c>
      <c r="C25" s="156">
        <v>418</v>
      </c>
      <c r="D25" s="156"/>
      <c r="E25" s="156"/>
      <c r="F25" s="156"/>
      <c r="G25" s="156"/>
      <c r="H25" s="23">
        <v>3872</v>
      </c>
      <c r="I25" s="156" t="s">
        <v>129</v>
      </c>
      <c r="J25" s="26">
        <v>0.47986111111111113</v>
      </c>
      <c r="K25" s="25">
        <v>0.97499999999999998</v>
      </c>
      <c r="L25" s="25">
        <v>0.93600000000000005</v>
      </c>
      <c r="M25" s="156">
        <v>0</v>
      </c>
      <c r="N25" s="156">
        <v>0</v>
      </c>
      <c r="O25" s="156">
        <v>2</v>
      </c>
      <c r="P25" s="156">
        <v>2</v>
      </c>
    </row>
    <row r="26" spans="1:16" ht="24">
      <c r="A26" s="20"/>
      <c r="B26" s="22" t="s">
        <v>117</v>
      </c>
      <c r="C26" s="156">
        <v>194</v>
      </c>
      <c r="D26" s="156"/>
      <c r="E26" s="156"/>
      <c r="F26" s="156"/>
      <c r="G26" s="156"/>
      <c r="H26" s="23">
        <v>1760</v>
      </c>
      <c r="I26" s="156" t="s">
        <v>129</v>
      </c>
      <c r="J26" s="24">
        <v>42671</v>
      </c>
      <c r="K26" s="25">
        <v>0.93500000000000005</v>
      </c>
      <c r="L26" s="25">
        <v>0.92500000000000004</v>
      </c>
      <c r="M26" s="156">
        <v>0</v>
      </c>
      <c r="N26" s="156">
        <v>0</v>
      </c>
      <c r="O26" s="156">
        <v>2</v>
      </c>
      <c r="P26" s="156">
        <v>2</v>
      </c>
    </row>
    <row r="27" spans="1:16" ht="15">
      <c r="A27" s="19"/>
      <c r="B27" s="22" t="s">
        <v>329</v>
      </c>
      <c r="C27" s="156">
        <v>172</v>
      </c>
      <c r="D27" s="156"/>
      <c r="E27" s="156"/>
      <c r="F27" s="156"/>
      <c r="G27" s="156"/>
      <c r="H27" s="23">
        <v>2233</v>
      </c>
      <c r="I27" s="156" t="s">
        <v>150</v>
      </c>
      <c r="J27" s="24">
        <v>42667</v>
      </c>
      <c r="K27" s="25">
        <v>0.92200000000000004</v>
      </c>
      <c r="L27" s="25">
        <v>0.82599999999999996</v>
      </c>
      <c r="M27" s="156">
        <v>0</v>
      </c>
      <c r="N27" s="156">
        <v>0</v>
      </c>
      <c r="O27" s="156">
        <v>1</v>
      </c>
      <c r="P27" s="156">
        <v>0</v>
      </c>
    </row>
    <row r="28" spans="1:16" ht="15">
      <c r="A28" s="20"/>
      <c r="B28" s="22" t="s">
        <v>128</v>
      </c>
      <c r="C28" s="156">
        <v>132</v>
      </c>
      <c r="D28" s="156"/>
      <c r="E28" s="156"/>
      <c r="F28" s="156"/>
      <c r="G28" s="156"/>
      <c r="H28" s="156">
        <v>871</v>
      </c>
      <c r="I28" s="156" t="s">
        <v>150</v>
      </c>
      <c r="J28" s="24">
        <v>42660</v>
      </c>
      <c r="K28" s="25">
        <v>0.95</v>
      </c>
      <c r="L28" s="25">
        <v>0.92600000000000005</v>
      </c>
      <c r="M28" s="156">
        <v>0</v>
      </c>
      <c r="N28" s="156">
        <v>0</v>
      </c>
      <c r="O28" s="156">
        <v>1</v>
      </c>
      <c r="P28" s="156">
        <v>0</v>
      </c>
    </row>
    <row r="29" spans="1:16" ht="15">
      <c r="A29" s="20"/>
      <c r="B29" s="22" t="s">
        <v>114</v>
      </c>
      <c r="C29" s="156">
        <v>114</v>
      </c>
      <c r="D29" s="156"/>
      <c r="E29" s="156"/>
      <c r="F29" s="156"/>
      <c r="G29" s="156"/>
      <c r="H29" s="23">
        <v>1638</v>
      </c>
      <c r="I29" s="156" t="s">
        <v>355</v>
      </c>
      <c r="J29" s="24">
        <v>42667</v>
      </c>
      <c r="K29" s="25">
        <v>0.95799999999999996</v>
      </c>
      <c r="L29" s="25">
        <v>0.94199999999999995</v>
      </c>
      <c r="M29" s="156">
        <v>0</v>
      </c>
      <c r="N29" s="156">
        <v>0</v>
      </c>
      <c r="O29" s="156">
        <v>2</v>
      </c>
      <c r="P29" s="156">
        <v>1</v>
      </c>
    </row>
    <row r="30" spans="1:16" ht="15">
      <c r="A30" s="19"/>
      <c r="B30" s="22" t="s">
        <v>133</v>
      </c>
      <c r="C30" s="156">
        <v>82</v>
      </c>
      <c r="D30" s="156"/>
      <c r="E30" s="156"/>
      <c r="F30" s="156"/>
      <c r="G30" s="156"/>
      <c r="H30" s="156">
        <v>677</v>
      </c>
      <c r="I30" s="156" t="s">
        <v>351</v>
      </c>
      <c r="J30" s="24">
        <v>42660</v>
      </c>
      <c r="K30" s="25">
        <v>0.96199999999999997</v>
      </c>
      <c r="L30" s="25">
        <v>0.93500000000000005</v>
      </c>
      <c r="M30" s="156">
        <v>0</v>
      </c>
      <c r="N30" s="156">
        <v>0</v>
      </c>
      <c r="O30" s="156">
        <v>1</v>
      </c>
      <c r="P30" s="156">
        <v>1</v>
      </c>
    </row>
    <row r="31" spans="1:16" ht="15">
      <c r="A31" s="20"/>
      <c r="B31" s="22" t="s">
        <v>123</v>
      </c>
      <c r="C31" s="156">
        <v>69</v>
      </c>
      <c r="D31" s="156"/>
      <c r="E31" s="156"/>
      <c r="F31" s="156"/>
      <c r="G31" s="156"/>
      <c r="H31" s="156">
        <v>839</v>
      </c>
      <c r="I31" s="156" t="s">
        <v>124</v>
      </c>
      <c r="J31" s="24">
        <v>42657</v>
      </c>
      <c r="K31" s="25">
        <v>0.90300000000000002</v>
      </c>
      <c r="L31" s="25">
        <v>0.82399999999999995</v>
      </c>
      <c r="M31" s="156">
        <v>0</v>
      </c>
      <c r="N31" s="156">
        <v>0</v>
      </c>
      <c r="O31" s="156">
        <v>2</v>
      </c>
      <c r="P31" s="156">
        <v>0</v>
      </c>
    </row>
    <row r="32" spans="1:16" ht="15">
      <c r="A32" s="20"/>
      <c r="B32" s="22" t="s">
        <v>139</v>
      </c>
      <c r="C32" s="156">
        <v>61</v>
      </c>
      <c r="D32" s="156"/>
      <c r="E32" s="156"/>
      <c r="F32" s="156"/>
      <c r="G32" s="156"/>
      <c r="H32" s="156">
        <v>693</v>
      </c>
      <c r="I32" s="156" t="s">
        <v>150</v>
      </c>
      <c r="J32" s="24">
        <v>42675</v>
      </c>
      <c r="K32" s="25">
        <v>0.91600000000000004</v>
      </c>
      <c r="L32" s="25">
        <v>0.94399999999999995</v>
      </c>
      <c r="M32" s="156">
        <v>0</v>
      </c>
      <c r="N32" s="156">
        <v>0</v>
      </c>
      <c r="O32" s="156">
        <v>0</v>
      </c>
      <c r="P32" s="156">
        <v>0</v>
      </c>
    </row>
    <row r="33" spans="1:16" ht="15">
      <c r="A33" s="20"/>
      <c r="B33" s="22" t="s">
        <v>127</v>
      </c>
      <c r="C33" s="156">
        <v>59</v>
      </c>
      <c r="D33" s="156"/>
      <c r="E33" s="156"/>
      <c r="F33" s="156"/>
      <c r="G33" s="156"/>
      <c r="H33" s="156">
        <v>344</v>
      </c>
      <c r="I33" s="156">
        <v>0</v>
      </c>
      <c r="J33" s="24">
        <v>42660</v>
      </c>
      <c r="K33" s="25">
        <v>0.92200000000000004</v>
      </c>
      <c r="L33" s="25">
        <v>0.97699999999999998</v>
      </c>
      <c r="M33" s="156">
        <v>0</v>
      </c>
      <c r="N33" s="156">
        <v>0</v>
      </c>
      <c r="O33" s="156">
        <v>0</v>
      </c>
      <c r="P33" s="156">
        <v>0</v>
      </c>
    </row>
    <row r="34" spans="1:16" ht="15">
      <c r="A34" s="19"/>
      <c r="B34" s="22" t="s">
        <v>293</v>
      </c>
      <c r="C34" s="156">
        <v>45</v>
      </c>
      <c r="D34" s="156"/>
      <c r="E34" s="156"/>
      <c r="F34" s="156"/>
      <c r="G34" s="156"/>
      <c r="H34" s="23">
        <v>1216</v>
      </c>
      <c r="I34" s="156" t="s">
        <v>358</v>
      </c>
      <c r="J34" s="24">
        <v>42667</v>
      </c>
      <c r="K34" s="25">
        <v>0.80200000000000005</v>
      </c>
      <c r="L34" s="25">
        <v>0.6</v>
      </c>
      <c r="M34" s="156">
        <v>0</v>
      </c>
      <c r="N34" s="156">
        <v>0</v>
      </c>
      <c r="O34" s="156">
        <v>29</v>
      </c>
      <c r="P34" s="156">
        <v>96</v>
      </c>
    </row>
    <row r="35" spans="1:16" ht="15">
      <c r="A35" s="20"/>
      <c r="B35" s="22" t="s">
        <v>292</v>
      </c>
      <c r="C35" s="156">
        <v>44</v>
      </c>
      <c r="D35" s="156"/>
      <c r="E35" s="156"/>
      <c r="F35" s="156"/>
      <c r="G35" s="156"/>
      <c r="H35" s="156">
        <v>573</v>
      </c>
      <c r="I35" s="156" t="s">
        <v>150</v>
      </c>
      <c r="J35" s="24">
        <v>42657</v>
      </c>
      <c r="K35" s="25">
        <v>0.86099999999999999</v>
      </c>
      <c r="L35" s="25">
        <v>0.86399999999999999</v>
      </c>
      <c r="M35" s="156">
        <v>0</v>
      </c>
      <c r="N35" s="156">
        <v>0</v>
      </c>
      <c r="O35" s="156">
        <v>1</v>
      </c>
      <c r="P35" s="156">
        <v>0</v>
      </c>
    </row>
    <row r="36" spans="1:16" ht="15">
      <c r="A36" s="20"/>
      <c r="B36" s="22" t="s">
        <v>336</v>
      </c>
      <c r="C36" s="156">
        <v>41</v>
      </c>
      <c r="D36" s="156"/>
      <c r="E36" s="156"/>
      <c r="F36" s="156"/>
      <c r="G36" s="156"/>
      <c r="H36" s="156">
        <v>567</v>
      </c>
      <c r="I36" s="156" t="s">
        <v>150</v>
      </c>
      <c r="J36" s="24">
        <v>42657</v>
      </c>
      <c r="K36" s="25">
        <v>0.89800000000000002</v>
      </c>
      <c r="L36" s="25">
        <v>0.85</v>
      </c>
      <c r="M36" s="156">
        <v>0</v>
      </c>
      <c r="N36" s="156">
        <v>0</v>
      </c>
      <c r="O36" s="156">
        <v>1</v>
      </c>
      <c r="P36" s="156">
        <v>0</v>
      </c>
    </row>
    <row r="37" spans="1:16" ht="15">
      <c r="A37" s="20"/>
      <c r="B37" s="22" t="s">
        <v>126</v>
      </c>
      <c r="C37" s="156">
        <v>36</v>
      </c>
      <c r="D37" s="156"/>
      <c r="E37" s="156"/>
      <c r="F37" s="156"/>
      <c r="G37" s="156"/>
      <c r="H37" s="156">
        <v>195</v>
      </c>
      <c r="I37" s="156">
        <v>0</v>
      </c>
      <c r="J37" s="24">
        <v>42660</v>
      </c>
      <c r="K37" s="25">
        <v>0.98599999999999999</v>
      </c>
      <c r="L37" s="25">
        <v>1</v>
      </c>
      <c r="M37" s="156">
        <v>0</v>
      </c>
      <c r="N37" s="156">
        <v>0</v>
      </c>
      <c r="O37" s="156">
        <v>0</v>
      </c>
      <c r="P37" s="156">
        <v>0</v>
      </c>
    </row>
    <row r="38" spans="1:16" ht="24">
      <c r="A38" s="20"/>
      <c r="B38" s="22" t="s">
        <v>131</v>
      </c>
      <c r="C38" s="156">
        <v>31</v>
      </c>
      <c r="D38" s="156"/>
      <c r="E38" s="156"/>
      <c r="F38" s="156"/>
      <c r="G38" s="156"/>
      <c r="H38" s="156">
        <v>378</v>
      </c>
      <c r="I38" s="156" t="s">
        <v>132</v>
      </c>
      <c r="J38" s="24">
        <v>42660</v>
      </c>
      <c r="K38" s="25">
        <v>0.77100000000000002</v>
      </c>
      <c r="L38" s="25">
        <v>0.51700000000000002</v>
      </c>
      <c r="M38" s="156">
        <v>0</v>
      </c>
      <c r="N38" s="156">
        <v>0</v>
      </c>
      <c r="O38" s="156">
        <v>1</v>
      </c>
      <c r="P38" s="156">
        <v>0</v>
      </c>
    </row>
    <row r="39" spans="1:16" ht="15">
      <c r="A39" s="20"/>
      <c r="B39" s="22" t="s">
        <v>125</v>
      </c>
      <c r="C39" s="156">
        <v>18</v>
      </c>
      <c r="D39" s="156"/>
      <c r="E39" s="156"/>
      <c r="F39" s="156"/>
      <c r="G39" s="156"/>
      <c r="H39" s="156">
        <v>172</v>
      </c>
      <c r="I39" s="156">
        <v>0</v>
      </c>
      <c r="J39" s="24">
        <v>42660</v>
      </c>
      <c r="K39" s="25">
        <v>0.93300000000000005</v>
      </c>
      <c r="L39" s="25">
        <v>0.9</v>
      </c>
      <c r="M39" s="156">
        <v>0</v>
      </c>
      <c r="N39" s="156">
        <v>0</v>
      </c>
      <c r="O39" s="156">
        <v>0</v>
      </c>
      <c r="P39" s="156">
        <v>0</v>
      </c>
    </row>
    <row r="40" spans="1:16" ht="15">
      <c r="A40" s="20"/>
      <c r="B40" s="22" t="s">
        <v>130</v>
      </c>
      <c r="C40" s="156">
        <v>13</v>
      </c>
      <c r="D40" s="156"/>
      <c r="E40" s="156"/>
      <c r="F40" s="156"/>
      <c r="G40" s="156"/>
      <c r="H40" s="156">
        <v>218</v>
      </c>
      <c r="I40" s="156">
        <v>0</v>
      </c>
      <c r="J40" s="24">
        <v>42660</v>
      </c>
      <c r="K40" s="25">
        <v>0.99099999999999999</v>
      </c>
      <c r="L40" s="25">
        <v>0.92900000000000005</v>
      </c>
      <c r="M40" s="156">
        <v>0</v>
      </c>
      <c r="N40" s="156">
        <v>0</v>
      </c>
      <c r="O40" s="156">
        <v>0</v>
      </c>
      <c r="P40" s="156">
        <v>0</v>
      </c>
    </row>
    <row r="41" spans="1:16" ht="15">
      <c r="A41" s="20"/>
      <c r="B41" s="22" t="s">
        <v>116</v>
      </c>
      <c r="C41" s="31"/>
      <c r="D41" s="31"/>
      <c r="E41" s="31"/>
      <c r="F41" s="31"/>
      <c r="G41" s="31"/>
      <c r="H41" s="23">
        <v>3041</v>
      </c>
      <c r="I41" s="156">
        <v>0</v>
      </c>
      <c r="J41" s="24">
        <v>42578</v>
      </c>
      <c r="K41" s="25">
        <v>0.91700000000000004</v>
      </c>
      <c r="L41" s="25">
        <v>0.81599999999999995</v>
      </c>
      <c r="M41" s="156">
        <v>0</v>
      </c>
      <c r="N41" s="156">
        <v>0</v>
      </c>
      <c r="O41" s="156">
        <v>0</v>
      </c>
      <c r="P41" s="156">
        <v>0</v>
      </c>
    </row>
    <row r="42" spans="1:16" ht="15">
      <c r="A42" s="20"/>
      <c r="B42" s="22" t="s">
        <v>121</v>
      </c>
      <c r="C42" s="31"/>
      <c r="D42" s="31"/>
      <c r="E42" s="31"/>
      <c r="F42" s="31"/>
      <c r="G42" s="31"/>
      <c r="H42" s="23">
        <v>10346</v>
      </c>
      <c r="I42" s="156" t="s">
        <v>154</v>
      </c>
      <c r="J42" s="24">
        <v>42663</v>
      </c>
      <c r="K42" s="25">
        <v>0.90100000000000002</v>
      </c>
      <c r="L42" s="25">
        <v>0.77500000000000002</v>
      </c>
      <c r="M42" s="156">
        <v>0</v>
      </c>
      <c r="N42" s="156">
        <v>0</v>
      </c>
      <c r="O42" s="156">
        <v>0</v>
      </c>
      <c r="P42" s="156">
        <v>0</v>
      </c>
    </row>
    <row r="43" spans="1:16">
      <c r="A43" s="157" t="s">
        <v>357</v>
      </c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</row>
  </sheetData>
  <mergeCells count="2">
    <mergeCell ref="A19:P19"/>
    <mergeCell ref="A43:L43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H1" tooltip="Non Commenting Lines of Code" display="LOC"/>
    <hyperlink ref="I1" tooltip="Total effort (in days) to fix all the issues on the component and therefore to comply to all the requirements." display="Technical Debt"/>
    <hyperlink ref="J1" tooltip="Last Analysis" display="Last Analysis"/>
    <hyperlink ref="K1" tooltip="Coverage by unit tests" display="Coverage"/>
    <hyperlink ref="L1" tooltip="Condition coverage" display="Condition coverage"/>
    <hyperlink ref="M1" tooltip="Blocker issues" display="Blocker issues"/>
    <hyperlink ref="N1" tooltip="Critical issues" display="Critical issues"/>
    <hyperlink ref="O1" tooltip="Major issues" display="Major issues"/>
    <hyperlink ref="P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"/>
    <hyperlink ref="A23" tooltip="The project status with regard to its quality gate." display="QG"/>
    <hyperlink ref="B23" tooltip="Name" display="Name"/>
    <hyperlink ref="C23" tooltip="Number of unit tests" display="UTs "/>
    <hyperlink ref="H23" tooltip="Non Commenting Lines of Code" display="LOC"/>
    <hyperlink ref="I23" tooltip="Total effort (in days) to fix all the issues on the component and therefore to comply to all the requirements." display="Technical Debt"/>
    <hyperlink ref="J23" tooltip="Last Analysis" display="Last Analysis"/>
    <hyperlink ref="K23" tooltip="Coverage by unit tests" display="Coverage"/>
    <hyperlink ref="L23" tooltip="Condition coverage" display="Condition coverage"/>
    <hyperlink ref="M23" tooltip="Blocker issues" display="Blocker issues"/>
    <hyperlink ref="N23" tooltip="Critical issues" display="Critical issues"/>
    <hyperlink ref="O23" tooltip="Major issues" display="Major issues"/>
    <hyperlink ref="P23" tooltip="Minor issues" display="Minor issues"/>
    <hyperlink ref="B24" r:id="rId18" tooltip="svb-service-payments"/>
    <hyperlink ref="B25" r:id="rId19" tooltip="svb-services-billpay"/>
    <hyperlink ref="B26" r:id="rId20" tooltip="svb-service-entitlement"/>
    <hyperlink ref="B27" r:id="rId21" tooltip="svb-service-ooba"/>
    <hyperlink ref="B28" r:id="rId22" tooltip="mur-java-lib-httpclient"/>
    <hyperlink ref="B29" r:id="rId23" tooltip="svb-scheduler-payments"/>
    <hyperlink ref="B30" r:id="rId24" tooltip="mur-java-lib-auth"/>
    <hyperlink ref="B31" r:id="rId25" tooltip="svb-service-accounts"/>
    <hyperlink ref="B32" r:id="rId26" tooltip="svb-service-csrf"/>
    <hyperlink ref="B33" r:id="rId27" tooltip="mur-java-lib-dbconnector"/>
    <hyperlink ref="B34" r:id="rId28" tooltip="svb-services-clientonboard"/>
    <hyperlink ref="B35" r:id="rId29" tooltip="svb-service-client"/>
    <hyperlink ref="B36" r:id="rId30" tooltip="svb-service-bankinfo"/>
    <hyperlink ref="B37" r:id="rId31" tooltip="mur-java-lib-logger"/>
    <hyperlink ref="B38" r:id="rId32" tooltip="mur-java-lib-monitoring"/>
    <hyperlink ref="B39" r:id="rId33" tooltip="mur-java-lib-exception"/>
    <hyperlink ref="B40" r:id="rId34" tooltip="mur-java-lib-mappers"/>
    <hyperlink ref="B41" r:id="rId35" tooltip="svb-web-core-ui"/>
    <hyperlink ref="B42" r:id="rId36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7" t="s">
        <v>98</v>
      </c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8" t="s">
        <v>164</v>
      </c>
      <c r="V4" s="159"/>
      <c r="W4" s="159"/>
      <c r="X4" s="159"/>
      <c r="Y4" s="160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61"/>
      <c r="V5" s="162"/>
      <c r="W5" s="162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7" t="s">
        <v>142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  <vt:lpstr>10.28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2016-11-02T20:18:34Z</dcterms:modified>
</cp:coreProperties>
</file>