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62400" yWindow="260" windowWidth="31320" windowHeight="20160" tabRatio="559" firstSheet="19" activeTab="31"/>
  </bookViews>
  <sheets>
    <sheet name="How To" sheetId="1" r:id="rId1"/>
    <sheet name="believe I reported this" sheetId="18" r:id="rId2"/>
    <sheet name="SonarQube Data" sheetId="2" r:id="rId3"/>
    <sheet name="S2" sheetId="3" r:id="rId4"/>
    <sheet name="S3" sheetId="6" r:id="rId5"/>
    <sheet name="S4" sheetId="15" r:id="rId6"/>
    <sheet name="S7" sheetId="16" r:id="rId7"/>
    <sheet name="3.18" sheetId="17" r:id="rId8"/>
    <sheet name="3.18 ++" sheetId="19" r:id="rId9"/>
    <sheet name="3.25" sheetId="20" r:id="rId10"/>
    <sheet name="4.1" sheetId="21" r:id="rId11"/>
    <sheet name="4.8" sheetId="22" r:id="rId12"/>
    <sheet name="4.22" sheetId="23" r:id="rId13"/>
    <sheet name="5.1" sheetId="24" r:id="rId14"/>
    <sheet name="5.13" sheetId="26" r:id="rId15"/>
    <sheet name="5.6" sheetId="25" r:id="rId16"/>
    <sheet name="5.20" sheetId="27" r:id="rId17"/>
    <sheet name="6.17" sheetId="29" r:id="rId18"/>
    <sheet name="6.24" sheetId="30" r:id="rId19"/>
    <sheet name="7.1" sheetId="31" r:id="rId20"/>
    <sheet name="Layout Chg" sheetId="33" r:id="rId21"/>
    <sheet name="7.8" sheetId="34" r:id="rId22"/>
    <sheet name="7.15" sheetId="35" r:id="rId23"/>
    <sheet name="Unit&amp;Integration" sheetId="36" r:id="rId24"/>
    <sheet name="7.25" sheetId="37" r:id="rId25"/>
    <sheet name="humm" sheetId="38" r:id="rId26"/>
    <sheet name="8.19" sheetId="39" r:id="rId27"/>
    <sheet name="9.20" sheetId="41" r:id="rId28"/>
    <sheet name="10.3" sheetId="42" r:id="rId29"/>
    <sheet name="10.12" sheetId="43" r:id="rId30"/>
    <sheet name="10.18" sheetId="44" r:id="rId31"/>
    <sheet name="10.28" sheetId="45" r:id="rId32"/>
  </sheets>
  <definedNames>
    <definedName name="MarkSonarQubeMuranoTestOutput" localSheetId="29">'10.12'!$A$1:$N$18</definedName>
    <definedName name="MarkSonarQubeMuranoTestOutput" localSheetId="30">'10.18'!$A$1:$N$19</definedName>
    <definedName name="MarkSonarQubeMuranoTestOutput" localSheetId="31">'10.28'!$A$1:$N$19</definedName>
    <definedName name="MarkSonarQubeMuranoTestOutput" localSheetId="28">'10.3'!$A$1:$N$18</definedName>
    <definedName name="MarkSonarQubeMuranoTestOutput" localSheetId="7">'3.18'!$A$1:$L$16</definedName>
    <definedName name="MarkSonarQubeMuranoTestOutput" localSheetId="8">'3.18 ++'!$A$1:$L$16</definedName>
    <definedName name="MarkSonarQubeMuranoTestOutput" localSheetId="9">'3.25'!$A$1:$L$16</definedName>
    <definedName name="MarkSonarQubeMuranoTestOutput" localSheetId="10">'4.1'!$A$1:$L$16</definedName>
    <definedName name="MarkSonarQubeMuranoTestOutput" localSheetId="12">'4.22'!$A$1:$L$16</definedName>
    <definedName name="MarkSonarQubeMuranoTestOutput" localSheetId="11">'4.8'!$A$1:$L$16</definedName>
    <definedName name="MarkSonarQubeMuranoTestOutput" localSheetId="13">'5.1'!$A$1:$L$16</definedName>
    <definedName name="MarkSonarQubeMuranoTestOutput" localSheetId="14">'5.13'!$A$1:$L$16</definedName>
    <definedName name="MarkSonarQubeMuranoTestOutput" localSheetId="16">'5.20'!$A$1:$L$16</definedName>
    <definedName name="MarkSonarQubeMuranoTestOutput" localSheetId="15">'5.6'!$A$1:$L$16</definedName>
    <definedName name="MarkSonarQubeMuranoTestOutput" localSheetId="17">'6.17'!$A$1:$L$16</definedName>
    <definedName name="MarkSonarQubeMuranoTestOutput" localSheetId="18">'6.24'!$A$1:$L$16</definedName>
    <definedName name="MarkSonarQubeMuranoTestOutput" localSheetId="19">'7.1'!$A$1:$L$16</definedName>
    <definedName name="MarkSonarQubeMuranoTestOutput" localSheetId="22">'7.15'!$A$1:$L$17</definedName>
    <definedName name="MarkSonarQubeMuranoTestOutput" localSheetId="24">'7.25'!$A$1:$M$16</definedName>
    <definedName name="MarkSonarQubeMuranoTestOutput" localSheetId="21">'7.8'!$A$1:$L$15</definedName>
    <definedName name="MarkSonarQubeMuranoTestOutput" localSheetId="26">'8.19'!$A$1:$L$16</definedName>
    <definedName name="MarkSonarQubeMuranoTestOutput" localSheetId="27">'9.20'!$A$1:$L$17</definedName>
    <definedName name="MarkSonarQubeMuranoTestOutput" localSheetId="25">humm!$A$1:$L$16</definedName>
    <definedName name="MarkSonarQubeMuranoTestOutput" localSheetId="20">'Layout Chg'!$A$1:$L$16</definedName>
    <definedName name="MarkSonarQubeMuranoTestOutput" localSheetId="5">'S4'!$A$1:$L$16</definedName>
    <definedName name="MarkSonarQubeMuranoTestOutput" localSheetId="6">'S7'!$A$1:$L$16</definedName>
    <definedName name="MarkSonarQubeMuranoTestOutput" localSheetId="23">'Unit&amp;Integration'!$A$1:$M$16</definedName>
    <definedName name="MarkWebQueryTest" localSheetId="3">'S2'!$A$1:$L$15</definedName>
    <definedName name="MarkWebQueryTest_1" localSheetId="3">'S2'!$A$26:$L$40</definedName>
    <definedName name="MSN_MarkWebQueryTest" localSheetId="4">'S3'!$A$1:$L$16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" i="45" l="1"/>
  <c r="F50" i="45"/>
  <c r="F51" i="45"/>
  <c r="F48" i="45"/>
  <c r="F47" i="45"/>
  <c r="F46" i="45"/>
  <c r="F45" i="45"/>
  <c r="Q46" i="45"/>
  <c r="U16" i="44"/>
  <c r="C18" i="45"/>
  <c r="C17" i="45"/>
  <c r="T3" i="45"/>
  <c r="T4" i="45"/>
  <c r="T5" i="45"/>
  <c r="T6" i="45"/>
  <c r="T7" i="45"/>
  <c r="T8" i="45"/>
  <c r="T9" i="45"/>
  <c r="T10" i="45"/>
  <c r="T11" i="45"/>
  <c r="T12" i="45"/>
  <c r="T13" i="45"/>
  <c r="T14" i="45"/>
  <c r="T15" i="45"/>
  <c r="T16" i="45"/>
  <c r="S3" i="45"/>
  <c r="S4" i="45"/>
  <c r="S5" i="45"/>
  <c r="S6" i="45"/>
  <c r="S7" i="45"/>
  <c r="S8" i="45"/>
  <c r="S9" i="45"/>
  <c r="S10" i="45"/>
  <c r="S11" i="45"/>
  <c r="S12" i="45"/>
  <c r="S13" i="45"/>
  <c r="S14" i="45"/>
  <c r="S15" i="45"/>
  <c r="S16" i="45"/>
  <c r="S17" i="45"/>
  <c r="S18" i="45"/>
  <c r="R17" i="45"/>
  <c r="T25" i="45"/>
  <c r="T26" i="45"/>
  <c r="S2" i="45"/>
  <c r="U14" i="45"/>
  <c r="T28" i="45"/>
  <c r="T2" i="45"/>
  <c r="U15" i="45"/>
  <c r="T29" i="45"/>
  <c r="U16" i="45"/>
  <c r="T30" i="45"/>
  <c r="T32" i="45"/>
  <c r="U25" i="45"/>
  <c r="U26" i="45"/>
  <c r="U28" i="45"/>
  <c r="U29" i="45"/>
  <c r="U30" i="45"/>
  <c r="U32" i="45"/>
  <c r="T1" i="45"/>
  <c r="S1" i="45"/>
  <c r="S3" i="44"/>
  <c r="S4" i="44"/>
  <c r="S5" i="44"/>
  <c r="S6" i="44"/>
  <c r="S7" i="44"/>
  <c r="S8" i="44"/>
  <c r="S9" i="44"/>
  <c r="S10" i="44"/>
  <c r="S11" i="44"/>
  <c r="S12" i="44"/>
  <c r="S13" i="44"/>
  <c r="S14" i="44"/>
  <c r="S15" i="44"/>
  <c r="S16" i="44"/>
  <c r="S2" i="44"/>
  <c r="U14" i="44"/>
  <c r="T28" i="44"/>
  <c r="S17" i="44"/>
  <c r="S18" i="44"/>
  <c r="R17" i="44"/>
  <c r="T25" i="44"/>
  <c r="T26" i="44"/>
  <c r="T2" i="44"/>
  <c r="T3" i="44"/>
  <c r="T4" i="44"/>
  <c r="T5" i="44"/>
  <c r="T6" i="44"/>
  <c r="T7" i="44"/>
  <c r="T8" i="44"/>
  <c r="T9" i="44"/>
  <c r="T10" i="44"/>
  <c r="T11" i="44"/>
  <c r="T12" i="44"/>
  <c r="T13" i="44"/>
  <c r="T14" i="44"/>
  <c r="T15" i="44"/>
  <c r="T16" i="44"/>
  <c r="U15" i="44"/>
  <c r="T29" i="44"/>
  <c r="T30" i="44"/>
  <c r="T32" i="44"/>
  <c r="U25" i="44"/>
  <c r="U26" i="44"/>
  <c r="U28" i="44"/>
  <c r="U29" i="44"/>
  <c r="U30" i="44"/>
  <c r="U32" i="44"/>
  <c r="T1" i="44"/>
  <c r="S1" i="44"/>
  <c r="R17" i="43"/>
  <c r="T25" i="43"/>
  <c r="T32" i="43"/>
  <c r="U29" i="43"/>
  <c r="T26" i="43"/>
  <c r="T29" i="43"/>
  <c r="T16" i="43"/>
  <c r="T17" i="43"/>
  <c r="T18" i="43"/>
  <c r="U15" i="43"/>
  <c r="U14" i="43"/>
  <c r="S18" i="43"/>
  <c r="S17" i="43"/>
  <c r="U16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2" i="43"/>
  <c r="T2" i="43"/>
  <c r="T3" i="43"/>
  <c r="T4" i="43"/>
  <c r="T5" i="43"/>
  <c r="T6" i="43"/>
  <c r="T7" i="43"/>
  <c r="T8" i="43"/>
  <c r="T9" i="43"/>
  <c r="T10" i="43"/>
  <c r="T11" i="43"/>
  <c r="T12" i="43"/>
  <c r="T13" i="43"/>
  <c r="T14" i="43"/>
  <c r="T15" i="43"/>
  <c r="T1" i="43"/>
  <c r="T28" i="43"/>
  <c r="T30" i="43"/>
  <c r="U25" i="43"/>
  <c r="U26" i="43"/>
  <c r="U28" i="43"/>
  <c r="U30" i="43"/>
  <c r="U32" i="43"/>
  <c r="S1" i="43"/>
  <c r="U29" i="42"/>
  <c r="U23" i="42"/>
  <c r="U25" i="42"/>
  <c r="U27" i="42"/>
  <c r="U22" i="42"/>
  <c r="S22" i="39"/>
  <c r="T23" i="42"/>
  <c r="U16" i="42"/>
  <c r="U14" i="42"/>
  <c r="T2" i="42"/>
  <c r="T3" i="42"/>
  <c r="T4" i="42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C17" i="42"/>
  <c r="C16" i="42"/>
  <c r="S1" i="42"/>
  <c r="T22" i="42"/>
  <c r="T25" i="42"/>
  <c r="T27" i="42"/>
  <c r="T29" i="42"/>
  <c r="T1" i="42"/>
  <c r="C38" i="42"/>
  <c r="C37" i="41"/>
  <c r="R23" i="41"/>
  <c r="Q1" i="41"/>
  <c r="R22" i="41"/>
  <c r="R2" i="41"/>
  <c r="R3" i="41"/>
  <c r="R4" i="41"/>
  <c r="R5" i="41"/>
  <c r="R6" i="41"/>
  <c r="R7" i="41"/>
  <c r="R8" i="41"/>
  <c r="R9" i="41"/>
  <c r="R10" i="41"/>
  <c r="R11" i="41"/>
  <c r="R12" i="41"/>
  <c r="R13" i="41"/>
  <c r="R14" i="41"/>
  <c r="S14" i="41"/>
  <c r="R25" i="41"/>
  <c r="C15" i="41"/>
  <c r="R15" i="41"/>
  <c r="C16" i="41"/>
  <c r="R16" i="41"/>
  <c r="S16" i="41"/>
  <c r="R26" i="41"/>
  <c r="R29" i="41"/>
  <c r="R1" i="41"/>
  <c r="C34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Q1" i="39"/>
  <c r="R22" i="39"/>
  <c r="S13" i="39"/>
  <c r="R25" i="39"/>
  <c r="S15" i="39"/>
  <c r="R26" i="39"/>
  <c r="R29" i="39"/>
  <c r="S23" i="39"/>
  <c r="S24" i="39"/>
  <c r="S25" i="39"/>
  <c r="S26" i="39"/>
  <c r="S29" i="39"/>
  <c r="R1" i="39"/>
  <c r="R24" i="37"/>
  <c r="R23" i="37"/>
  <c r="R30" i="37"/>
  <c r="S23" i="37"/>
  <c r="S24" i="37"/>
  <c r="S25" i="37"/>
  <c r="S26" i="37"/>
  <c r="S27" i="37"/>
  <c r="S22" i="37"/>
  <c r="S30" i="37"/>
  <c r="T15" i="37"/>
  <c r="T13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R11" i="37"/>
  <c r="S11" i="37"/>
  <c r="R12" i="37"/>
  <c r="S12" i="37"/>
  <c r="R13" i="37"/>
  <c r="S13" i="37"/>
  <c r="R14" i="37"/>
  <c r="S14" i="37"/>
  <c r="R15" i="37"/>
  <c r="S15" i="37"/>
  <c r="S12" i="34"/>
  <c r="S14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26" i="35"/>
  <c r="Q27" i="35"/>
  <c r="S12" i="35"/>
  <c r="S14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" i="37"/>
  <c r="R22" i="37"/>
  <c r="R26" i="37"/>
  <c r="R27" i="37"/>
  <c r="S1" i="37"/>
  <c r="R1" i="37"/>
  <c r="Q24" i="35"/>
  <c r="Q23" i="35"/>
  <c r="P1" i="35"/>
  <c r="Q22" i="35"/>
  <c r="Q30" i="35"/>
  <c r="R22" i="35"/>
  <c r="R23" i="35"/>
  <c r="R24" i="35"/>
  <c r="R25" i="35"/>
  <c r="R26" i="35"/>
  <c r="R27" i="35"/>
  <c r="R30" i="35"/>
  <c r="R1" i="35"/>
  <c r="Q1" i="35"/>
  <c r="C33" i="35"/>
  <c r="C32" i="35"/>
  <c r="Q24" i="34"/>
  <c r="Q23" i="34"/>
  <c r="P1" i="34"/>
  <c r="Q22" i="34"/>
  <c r="Q26" i="34"/>
  <c r="Q27" i="34"/>
  <c r="Q30" i="34"/>
  <c r="R22" i="34"/>
  <c r="R23" i="34"/>
  <c r="R24" i="34"/>
  <c r="R25" i="34"/>
  <c r="R26" i="34"/>
  <c r="R27" i="34"/>
  <c r="R30" i="34"/>
  <c r="R1" i="34"/>
  <c r="Q1" i="34"/>
  <c r="C33" i="34"/>
  <c r="C32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30" type="4" refreshedVersion="0" background="1" saveData="1">
    <webPr url="http://sal-dvs-msonaq1.dev.svbank.com:9000/dashboard/?did=8" htmlTables="1" htmlFormat="all"/>
  </connection>
  <connection id="26" name="Connection31" type="4" refreshedVersion="0" background="1" saveData="1">
    <webPr url="http://sal-dvs-msonaq1.dev.svbank.com:9000/dashboard/?did=8" htmlTables="1" htmlFormat="all"/>
  </connection>
  <connection id="27" name="Connection32" type="4" refreshedVersion="0" background="1" saveData="1">
    <webPr url="http://sal-dvs-msonaq1.dev.svbank.com:9000/dashboard/?did=8" htmlTables="1" htmlFormat="all"/>
  </connection>
  <connection id="28" name="Connection33" type="4" refreshedVersion="0" background="1" saveData="1">
    <webPr url="http://sal-dvs-msonaq1.dev.svbank.com:9000/dashboard/?did=8" htmlTables="1" htmlFormat="all"/>
  </connection>
  <connection id="29" name="Connection34" type="4" refreshedVersion="0" background="1" saveData="1">
    <webPr url="http://sal-dvs-msonaq1.dev.svbank.com:9000/dashboard/?did=8" htmlTables="1" htmlFormat="all"/>
  </connection>
  <connection id="30" name="Connection35" type="4" refreshedVersion="0" background="1" saveData="1">
    <webPr url="http://sal-dvs-msonaq1.dev.svbank.com:9000/dashboard/?did=8" htmlTables="1" htmlFormat="all"/>
  </connection>
  <connection id="31" name="Connection36" type="4" refreshedVersion="0" background="1" saveData="1">
    <webPr url="http://sal-dvs-msonaq1.dev.svbank.com:9000/dashboard/?did=8" htmlTables="1" htmlFormat="all"/>
  </connection>
  <connection id="32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33" name="Connection5" type="4" refreshedVersion="0" background="1" saveData="1">
    <webPr url="http://sal-dvs-msonaq1.dev.svbank.com:9000/dashboard/?did=5" htmlTables="1" htmlFormat="all"/>
  </connection>
  <connection id="34" name="Connection6" type="4" refreshedVersion="0" background="1" saveData="1">
    <webPr url="http://sal-dvs-msonaq1.dev.svbank.com:9000/dashboard/?did=5" htmlTables="1" htmlFormat="all"/>
  </connection>
  <connection id="35" name="Connection7" type="4" refreshedVersion="0" background="1" saveData="1">
    <webPr url="http://sal-dvs-msonaq1.dev.svbank.com:9000/dashboard/?did=5" htmlTables="1" htmlFormat="all"/>
  </connection>
  <connection id="36" name="Connection8" type="4" refreshedVersion="0" background="1" saveData="1">
    <webPr url="http://sal-dvs-msonaq1.dev.svbank.com:9000/dashboard/?did=5" htmlTables="1" htmlFormat="all"/>
  </connection>
  <connection id="37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<sst xmlns="http://schemas.openxmlformats.org/spreadsheetml/2006/main" count="2541" uniqueCount="357">
  <si>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</si>
  <si>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</si>
  <si>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</si>
  <si>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</si>
  <si>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</si>
  <si>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</si>
  <si>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</si>
  <si>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</si>
  <si>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</si>
  <si>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</si>
  <si>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</si>
  <si>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</si>
  <si>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</si>
  <si>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</si>
  <si>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</si>
  <si>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</si>
  <si>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</si>
  <si>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</si>
  <si>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</si>
  <si>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</si>
  <si>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</si>
  <si>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</si>
  <si>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</si>
  <si>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</si>
  <si>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</si>
  <si>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</si>
  <si>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</si>
  <si>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</si>
  <si>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</si>
  <si>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</si>
  <si>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</si>
  <si>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</si>
  <si>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</si>
  <si>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</si>
  <si>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</si>
  <si>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</si>
  <si>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</si>
  <si>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</si>
  <si>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</si>
  <si>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</si>
  <si>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</si>
  <si>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</si>
  <si>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</si>
  <si>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</si>
  <si>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</si>
  <si>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</si>
  <si>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</si>
  <si>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</si>
  <si>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</si>
  <si>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</si>
  <si>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</si>
  <si>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</si>
  <si>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</si>
  <si>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</si>
  <si>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</si>
  <si>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</si>
  <si>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</si>
  <si>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</si>
  <si>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</si>
  <si>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</si>
  <si>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</si>
  <si>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</si>
  <si>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</si>
  <si>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</si>
  <si>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</si>
  <si>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</si>
  <si>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</si>
  <si>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</si>
  <si>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</si>
  <si>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</si>
  <si>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</si>
  <si>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</si>
  <si>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</si>
  <si>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</si>
  <si>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</si>
  <si>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</si>
  <si>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</si>
  <si>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</si>
  <si>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</si>
  <si>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</si>
  <si>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</si>
  <si>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</si>
  <si>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</si>
  <si>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</si>
  <si>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</si>
  <si>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</si>
  <si>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</si>
  <si>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</si>
  <si>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</si>
  <si>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</si>
  <si>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</si>
  <si>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</si>
  <si>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</si>
  <si>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</si>
  <si>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</si>
  <si>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</si>
  <si>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</si>
  <si>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</si>
  <si>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</si>
  <si>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</si>
  <si>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</si>
  <si>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</si>
  <si>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</si>
  <si>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</si>
  <si>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</si>
  <si>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</si>
  <si>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</si>
  <si>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</si>
  <si>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</si>
  <si>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</si>
  <si>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</si>
  <si>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</si>
  <si>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</si>
  <si>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</si>
  <si>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</si>
  <si>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</si>
  <si>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</si>
  <si>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</si>
  <si>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</si>
  <si>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</si>
  <si>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</si>
  <si>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</si>
  <si>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</si>
  <si>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</si>
  <si>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</si>
  <si>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</si>
  <si>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</si>
  <si>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</si>
  <si>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</si>
  <si>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</si>
  <si>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</si>
  <si>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</si>
  <si>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</si>
  <si>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</si>
  <si>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</si>
  <si>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</si>
  <si>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</si>
  <si>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</si>
  <si>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</si>
  <si>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</si>
  <si>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</si>
  <si>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</si>
  <si>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</si>
  <si>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</si>
  <si>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</si>
  <si>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</si>
  <si>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</si>
  <si>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</si>
  <si>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</si>
  <si>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</si>
  <si>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</si>
  <si>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</si>
  <si>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</si>
  <si>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</si>
  <si>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</si>
  <si>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</si>
  <si>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</si>
  <si>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</si>
  <si>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</si>
  <si>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</si>
  <si>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</si>
  <si>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</si>
  <si>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</si>
  <si>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</si>
  <si>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</si>
  <si>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</si>
  <si>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</si>
  <si>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</si>
  <si>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</si>
  <si>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</si>
  <si>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</si>
  <si>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</si>
  <si>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</si>
  <si>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</si>
  <si>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</si>
  <si>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</si>
  <si>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</si>
  <si>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</si>
  <si>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</si>
  <si>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</si>
  <si>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</si>
  <si>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</si>
  <si>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</si>
  <si>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</si>
  <si>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</si>
  <si>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</si>
  <si>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</si>
  <si>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</si>
  <si>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</si>
  <si>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</si>
  <si>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</si>
  <si>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</si>
  <si>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</si>
  <si>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</si>
  <si>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</si>
  <si>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</si>
  <si>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</si>
  <si>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</si>
  <si>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</si>
  <si>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</si>
  <si>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</si>
  <si>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</si>
  <si>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</si>
  <si>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</si>
  <si>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</si>
  <si>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</si>
  <si>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</si>
  <si>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</si>
  <si>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</si>
  <si>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</si>
  <si>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</si>
  <si>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</si>
  <si>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</si>
  <si>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</si>
  <si>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</si>
  <si>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</si>
  <si>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</si>
  <si>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</si>
  <si>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</si>
  <si>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</si>
  <si>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</si>
  <si>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</si>
  <si>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</si>
  <si>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</si>
  <si>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</si>
  <si>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</si>
  <si>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</si>
  <si>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</si>
  <si>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</si>
  <si>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</si>
  <si>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</si>
  <si>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</si>
  <si>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</si>
  <si>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</si>
  <si>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</si>
  <si>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</si>
  <si>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</si>
  <si>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</si>
  <si>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</si>
  <si>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</si>
  <si>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</si>
  <si>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</si>
  <si>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</si>
  <si>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</si>
  <si>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</si>
  <si>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</si>
  <si>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</si>
  <si>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</si>
  <si>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</si>
  <si>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</si>
  <si>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</si>
  <si>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</si>
  <si>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</si>
  <si>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</si>
  <si>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</si>
  <si>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</si>
  <si>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</si>
  <si>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</si>
  <si>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</si>
  <si>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</si>
  <si>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</si>
  <si>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</si>
  <si>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</si>
  <si>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</si>
  <si>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</si>
  <si>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</si>
  <si>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</si>
  <si>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</si>
  <si>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</si>
  <si>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</si>
  <si>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</si>
  <si>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</si>
  <si>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</si>
  <si>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</si>
  <si>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</si>
  <si>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</si>
  <si>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</si>
  <si>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</si>
  <si>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</si>
  <si>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</si>
  <si>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</si>
  <si>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</si>
  <si>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</si>
  <si>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</si>
  <si>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</si>
  <si>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</si>
  <si>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</si>
  <si>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</si>
  <si>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</si>
  <si>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</si>
  <si>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</si>
  <si>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</si>
  <si>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</si>
  <si>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</si>
  <si>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</si>
  <si>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</si>
  <si>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</si>
  <si>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</si>
  <si>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</si>
  <si>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</si>
  <si>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</si>
  <si>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</si>
  <si>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</si>
  <si>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</si>
  <si>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</si>
  <si>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</si>
  <si>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</si>
  <si>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</si>
  <si>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</si>
  <si>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</si>
  <si>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</si>
  <si>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</si>
  <si>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</si>
  <si>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</si>
  <si>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</si>
  <si>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</si>
  <si>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</si>
  <si>
    <t>The screen shot added 9/20/16</t>
  </si>
  <si>
    <t>Screen shot file date is 8/9/16</t>
  </si>
  <si>
    <t>This is what I believe was the state</t>
  </si>
  <si>
    <t>of the project repository collection</t>
  </si>
  <si>
    <t>when I started this exercise</t>
  </si>
  <si>
    <t>But I can see that is does not include</t>
  </si>
  <si>
    <t>svb-service-client</t>
  </si>
  <si>
    <t>July 25 2016</t>
  </si>
  <si>
    <t>Aug 19 2016</t>
  </si>
  <si>
    <t>Sep 20 2016</t>
  </si>
  <si>
    <t>Protractor with Backend</t>
  </si>
  <si>
    <t>~/svb-web-payments/integration$ grep -r "\sit(" * |  wc</t>
  </si>
  <si>
    <t>Mur Service OOBA</t>
  </si>
  <si>
    <t xml:space="preserve"> results</t>
  </si>
  <si>
    <t>Component Test</t>
  </si>
  <si>
    <t>utB</t>
  </si>
  <si>
    <t>Application Level</t>
  </si>
  <si>
    <t>Mock and Backend</t>
  </si>
  <si>
    <t>Oct 3, 2016</t>
  </si>
  <si>
    <t>Mur Service BankInfo</t>
  </si>
  <si>
    <t xml:space="preserve">2d 2h </t>
  </si>
  <si>
    <t>20 results</t>
  </si>
  <si>
    <t>Protractor E2E Integration tests</t>
  </si>
  <si>
    <t>Notes:</t>
  </si>
  <si>
    <t>Column E "int" represents repository count of integration or component level tests</t>
  </si>
  <si>
    <t>These tests are all writtin Java and run against *.jars hosted on the GlassFish/Jersey/Grizzly2 web app test environment</t>
  </si>
  <si>
    <t>1)</t>
  </si>
  <si>
    <t>2)</t>
  </si>
  <si>
    <t>There should be a change of the repo names so that they are all Mur Service &lt;function/feature&gt;  vs mur client service and one other</t>
  </si>
  <si>
    <t>3)</t>
  </si>
  <si>
    <t>Application Front End</t>
  </si>
  <si>
    <t>Manual
Releases</t>
  </si>
  <si>
    <t>Test Cases
Count</t>
  </si>
  <si>
    <t>Oct 12 2016</t>
  </si>
  <si>
    <t xml:space="preserve">14min </t>
  </si>
  <si>
    <t>19 results</t>
  </si>
  <si>
    <t>Oct 18 2016</t>
  </si>
  <si>
    <t>B34  Prot E2E Integration test is both ../integration/mock &amp; ../integration/scenarios</t>
  </si>
  <si>
    <t xml:space="preserve">26min </t>
  </si>
  <si>
    <t>Oct 28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</si>
</sst>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%"/>
  </numFmts>
  <fonts count="13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  <font>
      <strike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6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10" borderId="21" xfId="0" applyFont="1" applyFill="1" applyBorder="1" applyAlignment="1"/>
    <xf numFmtId="0" fontId="0" fillId="10" borderId="0" xfId="0" applyFont="1" applyFill="1" applyAlignment="1"/>
    <xf numFmtId="0" fontId="0" fillId="10" borderId="22" xfId="0" applyFont="1" applyFill="1" applyBorder="1" applyAlignment="1">
      <alignment horizontal="center"/>
    </xf>
    <xf numFmtId="49" fontId="0" fillId="10" borderId="23" xfId="0" applyNumberFormat="1" applyFont="1" applyFill="1" applyBorder="1" applyAlignment="1">
      <alignment horizontal="center"/>
    </xf>
    <xf numFmtId="0" fontId="0" fillId="11" borderId="7" xfId="0" applyFont="1" applyFill="1" applyBorder="1" applyAlignment="1"/>
    <xf numFmtId="0" fontId="0" fillId="11" borderId="8" xfId="0" applyFont="1" applyFill="1" applyBorder="1" applyAlignment="1"/>
    <xf numFmtId="0" fontId="0" fillId="11" borderId="9" xfId="0" applyFont="1" applyFill="1" applyBorder="1" applyAlignment="1">
      <alignment horizontal="center"/>
    </xf>
    <xf numFmtId="0" fontId="0" fillId="11" borderId="24" xfId="0" applyFont="1" applyFill="1" applyBorder="1" applyAlignment="1"/>
    <xf numFmtId="0" fontId="0" fillId="0" borderId="1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3" xfId="0" applyFont="1" applyBorder="1" applyAlignment="1">
      <alignment horizontal="center"/>
    </xf>
    <xf numFmtId="10" fontId="0" fillId="0" borderId="27" xfId="0" applyNumberFormat="1" applyFont="1" applyBorder="1" applyAlignment="1"/>
    <xf numFmtId="0" fontId="0" fillId="12" borderId="28" xfId="0" applyFont="1" applyFill="1" applyBorder="1" applyAlignment="1"/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 applyAlignment="1">
      <alignment horizontal="center"/>
    </xf>
    <xf numFmtId="10" fontId="0" fillId="12" borderId="32" xfId="0" applyNumberFormat="1" applyFont="1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10" borderId="6" xfId="0" applyFont="1" applyFill="1" applyBorder="1" applyAlignment="1">
      <alignment horizontal="center"/>
    </xf>
    <xf numFmtId="49" fontId="0" fillId="10" borderId="6" xfId="0" applyNumberFormat="1" applyFont="1" applyFill="1" applyBorder="1" applyAlignment="1">
      <alignment horizontal="center"/>
    </xf>
    <xf numFmtId="0" fontId="0" fillId="11" borderId="9" xfId="0" applyFont="1" applyFill="1" applyBorder="1" applyAlignment="1"/>
    <xf numFmtId="10" fontId="0" fillId="0" borderId="13" xfId="0" applyNumberFormat="1" applyFont="1" applyBorder="1" applyAlignment="1"/>
    <xf numFmtId="10" fontId="0" fillId="12" borderId="31" xfId="0" applyNumberFormat="1" applyFont="1" applyFill="1" applyBorder="1" applyAlignment="1"/>
    <xf numFmtId="0" fontId="0" fillId="0" borderId="9" xfId="0" applyFont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8" fontId="4" fillId="0" borderId="0" xfId="1" applyNumberForma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7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connections" Target="connections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54</xdr:row>
      <xdr:rowOff>0</xdr:rowOff>
    </xdr:from>
    <xdr:to>
      <xdr:col>14</xdr:col>
      <xdr:colOff>420296</xdr:colOff>
      <xdr:row>76</xdr:row>
      <xdr:rowOff>117232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309" y="10033000"/>
          <a:ext cx="2178756" cy="377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MarkSonarQubeMuranoTestOutput" headers="0" connectionId="25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MarkSonarQubeMuranoTestOutput" headers="0" connectionId="26" autoFormatId="0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MarkSonarQubeMuranoTestOutput" headers="0" connectionId="27" autoFormatId="0" applyNumberFormats="0" applyBorderFormats="0" applyFontFormats="0" applyPatternFormats="0" applyAlignmentFormats="0" applyWidthHeightFormats="1"/>
</file>

<file path=xl/queryTables/queryTable28.xml><?xml version="1.0" encoding="utf-8"?>
<queryTable xmlns="http://schemas.openxmlformats.org/spreadsheetml/2006/main" name="MarkSonarQubeMuranoTestOutput" headers="0" connectionId="28" autoFormatId="0" applyNumberFormats="0" applyBorderFormats="0" applyFontFormats="0" applyPatternFormats="0" applyAlignmentFormats="0" applyWidthHeightFormats="1"/>
</file>

<file path=xl/queryTables/queryTable29.xml><?xml version="1.0" encoding="utf-8"?>
<queryTable xmlns="http://schemas.openxmlformats.org/spreadsheetml/2006/main" name="MarkSonarQubeMuranoTestOutput" headers="0" connectionId="30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33" autoFormatId="0" applyNumberFormats="0" applyBorderFormats="0" applyFontFormats="0" applyPatternFormats="0" applyAlignmentFormats="0" applyWidthHeightFormats="1"/>
</file>

<file path=xl/queryTables/queryTable30.xml><?xml version="1.0" encoding="utf-8"?>
<queryTable xmlns="http://schemas.openxmlformats.org/spreadsheetml/2006/main" name="MarkSonarQubeMuranoTestOutput" headers="0" connectionId="31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2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25477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2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3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31805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queryTable" Target="../queryTables/queryTable3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4"/>
  <sheetViews>
    <sheetView topLeftCell="F24" zoomScale="130" zoomScaleNormal="130" zoomScalePageLayoutView="130" workbookViewId="0">
      <selection activeCell="V59" sqref="V59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17" ht="13" customHeight="1">
      <c r="A49" s="2"/>
      <c r="B49" s="2"/>
      <c r="C49" s="2"/>
      <c r="G49" t="s">
        <v>182</v>
      </c>
      <c r="I49" t="s">
        <v>183</v>
      </c>
    </row>
    <row r="50" spans="1:17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17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17" ht="13" customHeight="1">
      <c r="A52" s="2"/>
      <c r="B52" s="2"/>
      <c r="C52" s="2"/>
      <c r="I52" t="s">
        <v>186</v>
      </c>
    </row>
    <row r="53" spans="1:17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17" ht="13" customHeight="1">
      <c r="A54" s="7" t="s">
        <v>5</v>
      </c>
      <c r="B54" s="7"/>
      <c r="C54" s="7"/>
      <c r="D54" s="6"/>
      <c r="G54" s="60"/>
    </row>
    <row r="55" spans="1:17" ht="13" customHeight="1">
      <c r="A55" s="9" t="s">
        <v>151</v>
      </c>
      <c r="B55" s="9"/>
      <c r="C55" s="9"/>
      <c r="D55" s="6"/>
      <c r="G55" s="60"/>
      <c r="Q55" t="s">
        <v>317</v>
      </c>
    </row>
    <row r="56" spans="1:17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  <c r="Q56" t="s">
        <v>318</v>
      </c>
    </row>
    <row r="57" spans="1:17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  <c r="Q57" t="s">
        <v>319</v>
      </c>
    </row>
    <row r="58" spans="1:17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  <c r="Q58" t="s">
        <v>320</v>
      </c>
    </row>
    <row r="59" spans="1:17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  <c r="Q59" t="s">
        <v>321</v>
      </c>
    </row>
    <row r="60" spans="1:17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17" ht="13" customHeight="1">
      <c r="A61" s="10" t="s">
        <v>11</v>
      </c>
      <c r="B61" s="10">
        <v>265</v>
      </c>
      <c r="C61" s="2"/>
      <c r="Q61" t="s">
        <v>322</v>
      </c>
    </row>
    <row r="62" spans="1:17" ht="13" customHeight="1">
      <c r="A62" s="2"/>
      <c r="B62" s="2"/>
      <c r="C62" s="2"/>
      <c r="Q62" t="s">
        <v>323</v>
      </c>
    </row>
    <row r="63" spans="1:17" ht="13" customHeight="1">
      <c r="A63" s="2" t="s">
        <v>12</v>
      </c>
      <c r="B63" s="2"/>
      <c r="C63" s="12">
        <f>SUM(C53:C62)</f>
        <v>1214</v>
      </c>
    </row>
    <row r="64" spans="1:17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56" t="s">
        <v>164</v>
      </c>
      <c r="V4" s="157"/>
      <c r="W4" s="157"/>
      <c r="X4" s="157"/>
      <c r="Y4" s="158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59"/>
      <c r="V5" s="160"/>
      <c r="W5" s="160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56" t="s">
        <v>164</v>
      </c>
      <c r="V4" s="157"/>
      <c r="W4" s="157"/>
      <c r="X4" s="157"/>
      <c r="Y4" s="158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59"/>
      <c r="V5" s="160"/>
      <c r="W5" s="160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56" t="s">
        <v>164</v>
      </c>
      <c r="V25" s="157"/>
      <c r="W25" s="157"/>
      <c r="X25" s="157"/>
      <c r="Y25" s="158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59"/>
      <c r="V26" s="160"/>
      <c r="W26" s="160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56" t="s">
        <v>164</v>
      </c>
      <c r="V4" s="157"/>
      <c r="W4" s="157"/>
      <c r="X4" s="157"/>
      <c r="Y4" s="158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59"/>
      <c r="V5" s="160"/>
      <c r="W5" s="160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56" t="s">
        <v>164</v>
      </c>
      <c r="V4" s="157"/>
      <c r="W4" s="157"/>
      <c r="X4" s="157"/>
      <c r="Y4" s="158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59"/>
      <c r="V5" s="160"/>
      <c r="W5" s="160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56" t="s">
        <v>164</v>
      </c>
      <c r="V4" s="157"/>
      <c r="W4" s="157"/>
      <c r="X4" s="157"/>
      <c r="Y4" s="158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59"/>
      <c r="V5" s="160"/>
      <c r="W5" s="160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56" t="s">
        <v>164</v>
      </c>
      <c r="V4" s="157"/>
      <c r="W4" s="157"/>
      <c r="X4" s="157"/>
      <c r="Y4" s="158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59"/>
      <c r="V5" s="160"/>
      <c r="W5" s="160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56" t="s">
        <v>164</v>
      </c>
      <c r="V4" s="157"/>
      <c r="W4" s="157"/>
      <c r="X4" s="157"/>
      <c r="Y4" s="158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59"/>
      <c r="V5" s="160"/>
      <c r="W5" s="160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56" t="s">
        <v>164</v>
      </c>
      <c r="V4" s="157"/>
      <c r="W4" s="157"/>
      <c r="X4" s="157"/>
      <c r="Y4" s="158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59"/>
      <c r="V5" s="160"/>
      <c r="W5" s="160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56" t="s">
        <v>164</v>
      </c>
      <c r="V4" s="157"/>
      <c r="W4" s="157"/>
      <c r="X4" s="157"/>
      <c r="Y4" s="158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59"/>
      <c r="V5" s="160"/>
      <c r="W5" s="160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56" t="s">
        <v>164</v>
      </c>
      <c r="V4" s="157"/>
      <c r="W4" s="157"/>
      <c r="X4" s="157"/>
      <c r="Y4" s="158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59"/>
      <c r="V5" s="160"/>
      <c r="W5" s="160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5" t="s">
        <v>267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56" t="s">
        <v>164</v>
      </c>
      <c r="V4" s="157"/>
      <c r="W4" s="157"/>
      <c r="X4" s="157"/>
      <c r="Y4" s="158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59"/>
      <c r="V5" s="160"/>
      <c r="W5" s="160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5" t="s">
        <v>270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Q27" sqref="Q27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55" t="s">
        <v>270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10" sqref="S10"/>
    </sheetView>
  </sheetViews>
  <sheetFormatPr baseColWidth="10" defaultRowHeight="14" x14ac:dyDescent="0"/>
  <cols>
    <col min="1" max="1" width="10.5" customWidth="1"/>
    <col min="2" max="2" width="26.6640625" customWidth="1"/>
    <col min="3" max="3" width="4.5" customWidth="1"/>
    <col min="4" max="4" width="5.1640625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  <col min="21" max="21" width="17.5" style="14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551</v>
      </c>
      <c r="S2" s="14"/>
    </row>
    <row r="3" spans="1:19" ht="16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6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80">
        <v>31</v>
      </c>
      <c r="D10" s="80">
        <v>377</v>
      </c>
      <c r="E10" s="80" t="s">
        <v>132</v>
      </c>
      <c r="F10" s="26">
        <v>0.54236111111111118</v>
      </c>
      <c r="G10" s="25">
        <v>0.77</v>
      </c>
      <c r="H10" s="25">
        <v>0.51700000000000002</v>
      </c>
      <c r="I10" s="80">
        <v>0</v>
      </c>
      <c r="J10" s="80">
        <v>0</v>
      </c>
      <c r="K10" s="80">
        <v>1</v>
      </c>
      <c r="L10" s="80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80">
        <v>18</v>
      </c>
      <c r="D11" s="80">
        <v>172</v>
      </c>
      <c r="E11" s="80">
        <v>0</v>
      </c>
      <c r="F11" s="26">
        <v>0.54027777777777775</v>
      </c>
      <c r="G11" s="25">
        <v>0.93300000000000005</v>
      </c>
      <c r="H11" s="25">
        <v>0.9</v>
      </c>
      <c r="I11" s="80">
        <v>0</v>
      </c>
      <c r="J11" s="80">
        <v>0</v>
      </c>
      <c r="K11" s="80">
        <v>0</v>
      </c>
      <c r="L11" s="80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80">
        <v>13</v>
      </c>
      <c r="D12" s="80">
        <v>218</v>
      </c>
      <c r="E12" s="80">
        <v>0</v>
      </c>
      <c r="F12" s="26">
        <v>0.54166666666666663</v>
      </c>
      <c r="G12" s="25">
        <v>0.99099999999999999</v>
      </c>
      <c r="H12" s="25">
        <v>0.92900000000000005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1302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80">
        <v>0</v>
      </c>
      <c r="F13" s="24">
        <v>42552</v>
      </c>
      <c r="G13" s="25">
        <v>0.91700000000000004</v>
      </c>
      <c r="H13" s="25">
        <v>0.81599999999999995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Web Core UI</v>
      </c>
      <c r="R13" s="14">
        <f t="shared" si="2"/>
        <v>91</v>
      </c>
    </row>
    <row r="14" spans="1:19" ht="16" customHeight="1">
      <c r="A14" s="20"/>
      <c r="B14" s="22" t="s">
        <v>121</v>
      </c>
      <c r="C14" s="31">
        <v>440</v>
      </c>
      <c r="D14" s="23">
        <v>9864</v>
      </c>
      <c r="E14" s="80" t="s">
        <v>253</v>
      </c>
      <c r="F14" s="24">
        <v>42559</v>
      </c>
      <c r="G14" s="25">
        <v>0.90900000000000003</v>
      </c>
      <c r="H14" s="25">
        <v>0.79700000000000004</v>
      </c>
      <c r="I14" s="80">
        <v>0</v>
      </c>
      <c r="J14" s="80">
        <v>0</v>
      </c>
      <c r="K14" s="80">
        <v>1</v>
      </c>
      <c r="L14" s="80">
        <v>1</v>
      </c>
      <c r="N14" s="14"/>
      <c r="P14" s="14"/>
      <c r="Q14" s="14" t="str">
        <f t="shared" si="1"/>
        <v>Mur Web Payment</v>
      </c>
      <c r="R14" s="14">
        <f t="shared" si="2"/>
        <v>440</v>
      </c>
      <c r="S14" s="14">
        <f>SUM(R13:R14)</f>
        <v>531</v>
      </c>
    </row>
    <row r="15" spans="1:19" ht="16" customHeight="1">
      <c r="A15" s="155" t="s">
        <v>270</v>
      </c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N15" s="14"/>
      <c r="P15" s="14"/>
      <c r="Q15" s="14"/>
      <c r="R15" s="14"/>
    </row>
    <row r="16" spans="1:19">
      <c r="B16" t="s">
        <v>272</v>
      </c>
      <c r="N16" s="14"/>
      <c r="P16" s="14"/>
      <c r="Q16" s="14"/>
      <c r="R16" s="14"/>
      <c r="S16" s="14"/>
    </row>
    <row r="17" spans="2:20">
      <c r="B17" t="s">
        <v>273</v>
      </c>
    </row>
    <row r="18" spans="2:20" ht="15" thickBot="1"/>
    <row r="19" spans="2:20" ht="15" thickBot="1">
      <c r="B19" t="s">
        <v>175</v>
      </c>
      <c r="C19">
        <v>91</v>
      </c>
      <c r="D19" s="59" t="s">
        <v>160</v>
      </c>
      <c r="E19" t="s">
        <v>233</v>
      </c>
      <c r="N19" s="81" t="s">
        <v>164</v>
      </c>
      <c r="O19" s="82"/>
      <c r="P19" s="82"/>
      <c r="Q19" s="82"/>
      <c r="R19" s="83"/>
    </row>
    <row r="20" spans="2:20">
      <c r="D20" s="58" t="s">
        <v>228</v>
      </c>
      <c r="N20" s="84"/>
      <c r="O20" s="85"/>
      <c r="P20" s="85"/>
      <c r="Q20" s="37" t="s">
        <v>165</v>
      </c>
      <c r="R20" s="64" t="s">
        <v>282</v>
      </c>
    </row>
    <row r="21" spans="2:20">
      <c r="B21" t="s">
        <v>174</v>
      </c>
      <c r="C21">
        <v>440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2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8.9903181189488243E-2</v>
      </c>
    </row>
    <row r="23" spans="2:20">
      <c r="B23" t="s">
        <v>227</v>
      </c>
      <c r="C23" t="s">
        <v>278</v>
      </c>
      <c r="L23" s="14"/>
      <c r="N23" s="93" t="s">
        <v>167</v>
      </c>
      <c r="O23" s="94" t="s">
        <v>168</v>
      </c>
      <c r="P23" s="95" t="s">
        <v>190</v>
      </c>
      <c r="Q23" s="51">
        <f>C29</f>
        <v>134</v>
      </c>
      <c r="R23" s="92">
        <f t="shared" si="3"/>
        <v>6.1779621945597052E-2</v>
      </c>
    </row>
    <row r="24" spans="2:20">
      <c r="C24" t="s">
        <v>279</v>
      </c>
      <c r="L24" s="14"/>
      <c r="N24" s="93"/>
      <c r="O24" s="94"/>
      <c r="P24" s="95" t="s">
        <v>191</v>
      </c>
      <c r="Q24" s="51">
        <f>C30</f>
        <v>7</v>
      </c>
      <c r="R24" s="92">
        <f t="shared" si="3"/>
        <v>3.2272936837252188E-3</v>
      </c>
      <c r="S24" s="14"/>
      <c r="T24" s="14"/>
    </row>
    <row r="25" spans="2:20">
      <c r="C25" t="s">
        <v>230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231</v>
      </c>
      <c r="L26" s="14"/>
      <c r="M26" s="14"/>
      <c r="N26" s="93"/>
      <c r="O26" s="94" t="s">
        <v>9</v>
      </c>
      <c r="P26" s="95" t="s">
        <v>170</v>
      </c>
      <c r="Q26" s="51">
        <f>S12</f>
        <v>1302</v>
      </c>
      <c r="R26" s="92">
        <f t="shared" si="3"/>
        <v>0.60027662517289071</v>
      </c>
      <c r="S26" s="14"/>
      <c r="T26" s="14"/>
    </row>
    <row r="27" spans="2:20">
      <c r="C27" t="s">
        <v>232</v>
      </c>
      <c r="L27" s="14"/>
      <c r="M27" s="14"/>
      <c r="N27" s="93"/>
      <c r="O27" s="94"/>
      <c r="P27" s="95" t="s">
        <v>171</v>
      </c>
      <c r="Q27" s="51">
        <f>S14</f>
        <v>531</v>
      </c>
      <c r="R27" s="92">
        <f t="shared" si="3"/>
        <v>0.24481327800829875</v>
      </c>
      <c r="S27" s="14"/>
      <c r="T27" s="14"/>
    </row>
    <row r="28" spans="2:20">
      <c r="M28" s="14"/>
      <c r="N28" s="93"/>
      <c r="O28" s="94"/>
      <c r="P28" s="95"/>
      <c r="Q28" s="51"/>
      <c r="R28" s="96"/>
      <c r="S28" s="14"/>
      <c r="T28" s="14"/>
    </row>
    <row r="29" spans="2:20">
      <c r="B29" t="s">
        <v>276</v>
      </c>
      <c r="C29">
        <v>134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2:20" ht="15" thickBot="1">
      <c r="B30" t="s">
        <v>277</v>
      </c>
      <c r="C30">
        <v>7</v>
      </c>
      <c r="D30" s="59" t="s">
        <v>160</v>
      </c>
      <c r="E30" t="s">
        <v>275</v>
      </c>
      <c r="N30" s="97"/>
      <c r="O30" s="98"/>
      <c r="P30" s="99"/>
      <c r="Q30" s="56">
        <f>SUM(Q22:Q27)</f>
        <v>2169</v>
      </c>
      <c r="R30" s="100">
        <f>SUM(R22:R27)</f>
        <v>1</v>
      </c>
    </row>
    <row r="32" spans="2:20">
      <c r="C32">
        <f>C29</f>
        <v>134</v>
      </c>
      <c r="D32" t="s">
        <v>245</v>
      </c>
    </row>
    <row r="33" spans="3:21" ht="15">
      <c r="C33">
        <f>C29-C30</f>
        <v>127</v>
      </c>
      <c r="D33" t="s">
        <v>246</v>
      </c>
      <c r="U33" s="72"/>
    </row>
    <row r="34" spans="3:21">
      <c r="O34"/>
      <c r="U34"/>
    </row>
  </sheetData>
  <mergeCells count="1">
    <mergeCell ref="A15:L1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N24" sqref="N24"/>
    </sheetView>
  </sheetViews>
  <sheetFormatPr baseColWidth="10" defaultRowHeight="14" x14ac:dyDescent="0"/>
  <cols>
    <col min="1" max="1" width="7.6640625" bestFit="1" customWidth="1"/>
    <col min="2" max="2" width="37.33203125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553</v>
      </c>
      <c r="S2" s="14"/>
    </row>
    <row r="3" spans="1:19" ht="16" customHeight="1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6" customHeight="1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101">
        <v>31</v>
      </c>
      <c r="D10" s="101">
        <v>377</v>
      </c>
      <c r="E10" s="101" t="s">
        <v>132</v>
      </c>
      <c r="F10" s="24">
        <v>42564</v>
      </c>
      <c r="G10" s="25">
        <v>0.77</v>
      </c>
      <c r="H10" s="25">
        <v>0.51700000000000002</v>
      </c>
      <c r="I10" s="101">
        <v>0</v>
      </c>
      <c r="J10" s="101">
        <v>0</v>
      </c>
      <c r="K10" s="101">
        <v>1</v>
      </c>
      <c r="L10" s="101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101">
        <v>18</v>
      </c>
      <c r="D11" s="101">
        <v>172</v>
      </c>
      <c r="E11" s="101">
        <v>0</v>
      </c>
      <c r="F11" s="24">
        <v>42564</v>
      </c>
      <c r="G11" s="25">
        <v>0.93300000000000005</v>
      </c>
      <c r="H11" s="25">
        <v>0.9</v>
      </c>
      <c r="I11" s="101">
        <v>0</v>
      </c>
      <c r="J11" s="101">
        <v>0</v>
      </c>
      <c r="K11" s="101">
        <v>0</v>
      </c>
      <c r="L11" s="101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101">
        <v>13</v>
      </c>
      <c r="D12" s="101">
        <v>218</v>
      </c>
      <c r="E12" s="101">
        <v>0</v>
      </c>
      <c r="F12" s="24">
        <v>42564</v>
      </c>
      <c r="G12" s="25">
        <v>0.99099999999999999</v>
      </c>
      <c r="H12" s="25">
        <v>0.92900000000000005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1305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101">
        <v>0</v>
      </c>
      <c r="F13" s="24">
        <v>42566</v>
      </c>
      <c r="G13" s="25">
        <v>0.91700000000000004</v>
      </c>
      <c r="H13" s="25">
        <v>0.81599999999999995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Web Core UI</v>
      </c>
      <c r="R13" s="14">
        <f t="shared" si="2"/>
        <v>91</v>
      </c>
      <c r="S13" s="14"/>
    </row>
    <row r="14" spans="1:19" ht="16" customHeight="1">
      <c r="A14" s="20"/>
      <c r="B14" s="22" t="s">
        <v>121</v>
      </c>
      <c r="C14" s="31">
        <v>460</v>
      </c>
      <c r="D14" s="23">
        <v>9864</v>
      </c>
      <c r="E14" s="101" t="s">
        <v>253</v>
      </c>
      <c r="F14" s="24">
        <v>42566</v>
      </c>
      <c r="G14" s="25">
        <v>0.90900000000000003</v>
      </c>
      <c r="H14" s="25">
        <v>0.79700000000000004</v>
      </c>
      <c r="I14" s="101">
        <v>0</v>
      </c>
      <c r="J14" s="101">
        <v>0</v>
      </c>
      <c r="K14" s="101">
        <v>1</v>
      </c>
      <c r="L14" s="101">
        <v>1</v>
      </c>
      <c r="N14" s="14"/>
      <c r="P14" s="14"/>
      <c r="Q14" s="14" t="str">
        <f t="shared" si="1"/>
        <v>Mur Web Payment</v>
      </c>
      <c r="R14" s="14">
        <f t="shared" si="2"/>
        <v>460</v>
      </c>
      <c r="S14" s="14">
        <f>SUM(R13:R14)</f>
        <v>551</v>
      </c>
    </row>
    <row r="15" spans="1:19" ht="16" customHeight="1">
      <c r="A15" s="2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N15" s="14"/>
      <c r="P15" s="14"/>
      <c r="Q15" s="14"/>
      <c r="R15" s="14"/>
      <c r="S15" s="14"/>
    </row>
    <row r="16" spans="1:19">
      <c r="A16" s="20"/>
      <c r="B16" t="s">
        <v>272</v>
      </c>
      <c r="N16" s="14"/>
      <c r="P16" s="14"/>
      <c r="Q16" s="14"/>
      <c r="R16" s="14"/>
      <c r="S16" s="14"/>
    </row>
    <row r="17" spans="1:20">
      <c r="A17" s="101" t="s">
        <v>283</v>
      </c>
      <c r="B17" t="s">
        <v>273</v>
      </c>
    </row>
    <row r="18" spans="1:20" ht="15" thickBot="1"/>
    <row r="19" spans="1:20" ht="15" thickBot="1">
      <c r="B19" t="s">
        <v>175</v>
      </c>
      <c r="C19">
        <v>91</v>
      </c>
      <c r="D19" s="59" t="s">
        <v>160</v>
      </c>
      <c r="E19" t="s">
        <v>233</v>
      </c>
      <c r="N19" s="102" t="s">
        <v>164</v>
      </c>
      <c r="O19" s="103"/>
      <c r="P19" s="103"/>
      <c r="Q19" s="103"/>
      <c r="R19" s="104"/>
    </row>
    <row r="20" spans="1:20">
      <c r="D20" s="58" t="s">
        <v>228</v>
      </c>
      <c r="N20" s="105"/>
      <c r="O20" s="106"/>
      <c r="P20" s="106"/>
      <c r="Q20" s="37" t="s">
        <v>165</v>
      </c>
      <c r="R20" s="64" t="s">
        <v>284</v>
      </c>
    </row>
    <row r="21" spans="1:20">
      <c r="B21" t="s">
        <v>174</v>
      </c>
      <c r="C21">
        <v>460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1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8.8315217391304351E-2</v>
      </c>
    </row>
    <row r="23" spans="1:20">
      <c r="B23" t="s">
        <v>227</v>
      </c>
      <c r="C23" t="s">
        <v>278</v>
      </c>
      <c r="N23" s="93" t="s">
        <v>167</v>
      </c>
      <c r="O23" s="94" t="s">
        <v>168</v>
      </c>
      <c r="P23" s="95" t="s">
        <v>190</v>
      </c>
      <c r="Q23" s="51">
        <f>C29</f>
        <v>150</v>
      </c>
      <c r="R23" s="92">
        <f t="shared" si="3"/>
        <v>6.7934782608695649E-2</v>
      </c>
    </row>
    <row r="24" spans="1:20">
      <c r="C24" t="s">
        <v>279</v>
      </c>
      <c r="N24" s="93"/>
      <c r="O24" s="94"/>
      <c r="P24" s="95" t="s">
        <v>191</v>
      </c>
      <c r="Q24" s="51">
        <f>C30</f>
        <v>7</v>
      </c>
      <c r="R24" s="92">
        <f t="shared" si="3"/>
        <v>3.170289855072464E-3</v>
      </c>
      <c r="S24" s="14"/>
      <c r="T24" s="14"/>
    </row>
    <row r="25" spans="1:20">
      <c r="C25" t="s">
        <v>230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231</v>
      </c>
      <c r="M26" s="14"/>
      <c r="N26" s="93"/>
      <c r="O26" s="94" t="s">
        <v>9</v>
      </c>
      <c r="P26" s="95" t="s">
        <v>170</v>
      </c>
      <c r="Q26" s="51">
        <f>S12</f>
        <v>1305</v>
      </c>
      <c r="R26" s="92">
        <f t="shared" si="3"/>
        <v>0.59103260869565222</v>
      </c>
      <c r="S26" s="14"/>
      <c r="T26" s="14"/>
    </row>
    <row r="27" spans="1:20">
      <c r="C27" t="s">
        <v>232</v>
      </c>
      <c r="M27" s="14"/>
      <c r="N27" s="93"/>
      <c r="O27" s="94"/>
      <c r="P27" s="95" t="s">
        <v>171</v>
      </c>
      <c r="Q27" s="51">
        <f>S14</f>
        <v>551</v>
      </c>
      <c r="R27" s="92">
        <f t="shared" si="3"/>
        <v>0.24954710144927536</v>
      </c>
      <c r="S27" s="14"/>
      <c r="T27" s="14"/>
    </row>
    <row r="28" spans="1:20">
      <c r="M28" s="14"/>
      <c r="N28" s="93"/>
      <c r="O28" s="94"/>
      <c r="P28" s="95"/>
      <c r="Q28" s="51"/>
      <c r="R28" s="96"/>
      <c r="S28" s="14"/>
      <c r="T28" s="14"/>
    </row>
    <row r="29" spans="1:20">
      <c r="B29" t="s">
        <v>276</v>
      </c>
      <c r="C29">
        <v>150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1:20" ht="15" thickBot="1">
      <c r="B30" t="s">
        <v>277</v>
      </c>
      <c r="C30">
        <v>7</v>
      </c>
      <c r="D30" s="59" t="s">
        <v>160</v>
      </c>
      <c r="E30" t="s">
        <v>275</v>
      </c>
      <c r="M30" s="14"/>
      <c r="N30" s="97"/>
      <c r="O30" s="98"/>
      <c r="P30" s="99"/>
      <c r="Q30" s="56">
        <f>SUM(Q22:Q27)</f>
        <v>2208</v>
      </c>
      <c r="R30" s="100">
        <f>SUM(R22:R27)</f>
        <v>1</v>
      </c>
    </row>
    <row r="32" spans="1:20">
      <c r="C32">
        <f>C29</f>
        <v>150</v>
      </c>
      <c r="D32" t="s">
        <v>245</v>
      </c>
    </row>
    <row r="33" spans="3:15">
      <c r="C33">
        <f>C29-C30</f>
        <v>143</v>
      </c>
      <c r="D33" t="s">
        <v>246</v>
      </c>
    </row>
    <row r="34" spans="3:15"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S10" sqref="S10"/>
    </sheetView>
  </sheetViews>
  <sheetFormatPr baseColWidth="10" defaultRowHeight="14" x14ac:dyDescent="0"/>
  <cols>
    <col min="1" max="1" width="3.83203125" bestFit="1" customWidth="1"/>
    <col min="2" max="2" width="23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3" ht="44" customHeight="1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6" customHeight="1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6" customHeight="1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6" customHeight="1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6" customHeight="1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6" customHeight="1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6" customHeight="1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6" customHeight="1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6" customHeight="1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6" customHeight="1">
      <c r="A10" s="19"/>
      <c r="B10" s="22"/>
      <c r="C10" s="107"/>
      <c r="D10" s="107"/>
      <c r="E10" s="107"/>
      <c r="F10" s="107"/>
      <c r="G10" s="24"/>
      <c r="H10" s="25"/>
      <c r="I10" s="25"/>
      <c r="J10" s="107"/>
      <c r="K10" s="107"/>
      <c r="L10" s="107"/>
      <c r="M10" s="107"/>
    </row>
    <row r="11" spans="1:13" ht="16" customHeight="1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6" customHeight="1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6" customHeight="1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6" customHeight="1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6" customHeight="1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55" t="s">
        <v>285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1" r:id="rId9" tooltip="mur-java-lib-monitoring"/>
    <hyperlink ref="B12" r:id="rId10" tooltip="mur-java-lib-exception"/>
    <hyperlink ref="B13" r:id="rId11" tooltip="mur-java-lib-mappers"/>
    <hyperlink ref="B14" r:id="rId12" tooltip="svb-web-core-ui"/>
    <hyperlink ref="B15" r:id="rId13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T13" sqref="T13"/>
    </sheetView>
  </sheetViews>
  <sheetFormatPr baseColWidth="10" defaultColWidth="7.83203125" defaultRowHeight="15" customHeight="1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0" customWidth="1"/>
    <col min="20" max="20" width="5.1640625" bestFit="1" customWidth="1"/>
    <col min="21" max="21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287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1" si="0">C1</f>
        <v xml:space="preserve">UTs </v>
      </c>
      <c r="S1" s="14" t="str">
        <f t="shared" si="0"/>
        <v>Int</v>
      </c>
      <c r="T1" s="14"/>
    </row>
    <row r="2" spans="1:20" ht="16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ref="R2:R15" si="1">C2</f>
        <v>557</v>
      </c>
      <c r="S2" s="14">
        <f t="shared" ref="S2:S15" si="2">D2</f>
        <v>102</v>
      </c>
      <c r="T2" s="14"/>
    </row>
    <row r="3" spans="1:20" ht="16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1"/>
        <v>183</v>
      </c>
      <c r="S3" s="14">
        <f t="shared" si="2"/>
        <v>30</v>
      </c>
      <c r="T3" s="14"/>
    </row>
    <row r="4" spans="1:20" ht="16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1"/>
        <v>132</v>
      </c>
      <c r="S4" s="14">
        <f t="shared" si="2"/>
        <v>0</v>
      </c>
      <c r="T4" s="14"/>
    </row>
    <row r="5" spans="1:20" ht="16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>
        <f t="shared" si="1"/>
        <v>114</v>
      </c>
      <c r="S5" s="14">
        <f t="shared" si="2"/>
        <v>0</v>
      </c>
      <c r="T5" s="14"/>
    </row>
    <row r="6" spans="1:20" ht="16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si="1"/>
        <v>75</v>
      </c>
      <c r="S6" s="14">
        <f t="shared" si="2"/>
        <v>0</v>
      </c>
      <c r="T6" s="14"/>
    </row>
    <row r="7" spans="1:20" ht="16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69</v>
      </c>
      <c r="S7" s="14">
        <f t="shared" si="2"/>
        <v>16</v>
      </c>
      <c r="T7" s="14"/>
    </row>
    <row r="8" spans="1:20" ht="16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61</v>
      </c>
      <c r="S8" s="14">
        <f t="shared" si="2"/>
        <v>11</v>
      </c>
      <c r="T8" s="14"/>
    </row>
    <row r="9" spans="1:20" ht="16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59</v>
      </c>
      <c r="S9" s="14">
        <f t="shared" si="2"/>
        <v>0</v>
      </c>
      <c r="T9" s="14"/>
    </row>
    <row r="10" spans="1:20" ht="16" customHeight="1">
      <c r="A10" s="20"/>
      <c r="B10" s="22" t="s">
        <v>126</v>
      </c>
      <c r="C10" s="108">
        <v>36</v>
      </c>
      <c r="D10" s="108"/>
      <c r="E10" s="108">
        <v>195</v>
      </c>
      <c r="F10" s="108">
        <v>0</v>
      </c>
      <c r="G10" s="24">
        <v>42573</v>
      </c>
      <c r="H10" s="25">
        <v>0.98599999999999999</v>
      </c>
      <c r="I10" s="25">
        <v>1</v>
      </c>
      <c r="J10" s="108">
        <v>0</v>
      </c>
      <c r="K10" s="108">
        <v>0</v>
      </c>
      <c r="L10" s="108">
        <v>0</v>
      </c>
      <c r="M10" s="108">
        <v>0</v>
      </c>
      <c r="O10" s="14" t="s">
        <v>264</v>
      </c>
      <c r="P10" s="14">
        <v>0</v>
      </c>
      <c r="Q10" s="14"/>
      <c r="R10" s="14">
        <f t="shared" si="1"/>
        <v>36</v>
      </c>
      <c r="S10" s="14">
        <f t="shared" si="2"/>
        <v>0</v>
      </c>
      <c r="T10" s="14"/>
    </row>
    <row r="11" spans="1:20" ht="16" customHeight="1">
      <c r="A11" s="20"/>
      <c r="B11" s="22" t="s">
        <v>131</v>
      </c>
      <c r="C11" s="108">
        <v>31</v>
      </c>
      <c r="D11" s="108"/>
      <c r="E11" s="108">
        <v>377</v>
      </c>
      <c r="F11" s="108" t="s">
        <v>132</v>
      </c>
      <c r="G11" s="24">
        <v>42573</v>
      </c>
      <c r="H11" s="25">
        <v>0.77</v>
      </c>
      <c r="I11" s="25">
        <v>0.51700000000000002</v>
      </c>
      <c r="J11" s="108">
        <v>0</v>
      </c>
      <c r="K11" s="108">
        <v>0</v>
      </c>
      <c r="L11" s="108">
        <v>1</v>
      </c>
      <c r="M11" s="108">
        <v>0</v>
      </c>
      <c r="O11" s="14"/>
      <c r="Q11" s="14"/>
      <c r="R11" s="14">
        <f t="shared" si="1"/>
        <v>31</v>
      </c>
      <c r="S11" s="14">
        <f t="shared" si="2"/>
        <v>0</v>
      </c>
      <c r="T11" s="14"/>
    </row>
    <row r="12" spans="1:20" ht="16" customHeight="1">
      <c r="A12" s="20"/>
      <c r="B12" s="22" t="s">
        <v>125</v>
      </c>
      <c r="C12" s="108">
        <v>18</v>
      </c>
      <c r="D12" s="108"/>
      <c r="E12" s="108">
        <v>172</v>
      </c>
      <c r="F12" s="108">
        <v>0</v>
      </c>
      <c r="G12" s="24">
        <v>42573</v>
      </c>
      <c r="H12" s="25">
        <v>0.93300000000000005</v>
      </c>
      <c r="I12" s="25">
        <v>0.9</v>
      </c>
      <c r="J12" s="108">
        <v>0</v>
      </c>
      <c r="K12" s="108">
        <v>0</v>
      </c>
      <c r="L12" s="108">
        <v>0</v>
      </c>
      <c r="M12" s="108">
        <v>0</v>
      </c>
      <c r="O12" s="14"/>
      <c r="Q12" s="14"/>
      <c r="R12" s="14">
        <f t="shared" si="1"/>
        <v>18</v>
      </c>
      <c r="S12" s="14">
        <f t="shared" si="2"/>
        <v>0</v>
      </c>
      <c r="T12" s="14"/>
    </row>
    <row r="13" spans="1:20" ht="16" customHeight="1">
      <c r="A13" s="20"/>
      <c r="B13" s="22" t="s">
        <v>130</v>
      </c>
      <c r="C13" s="108">
        <v>13</v>
      </c>
      <c r="D13" s="108"/>
      <c r="E13" s="108">
        <v>218</v>
      </c>
      <c r="F13" s="108">
        <v>0</v>
      </c>
      <c r="G13" s="24">
        <v>42573</v>
      </c>
      <c r="H13" s="25">
        <v>0.99099999999999999</v>
      </c>
      <c r="I13" s="25">
        <v>0.92900000000000005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>
        <f t="shared" si="1"/>
        <v>13</v>
      </c>
      <c r="S13" s="14">
        <f t="shared" si="2"/>
        <v>0</v>
      </c>
      <c r="T13" s="14">
        <f>SUM(R2:R13)</f>
        <v>1348</v>
      </c>
    </row>
    <row r="14" spans="1:20" ht="16" customHeight="1">
      <c r="A14" s="20"/>
      <c r="B14" s="22" t="s">
        <v>116</v>
      </c>
      <c r="C14" s="31">
        <v>91</v>
      </c>
      <c r="D14" s="31"/>
      <c r="E14" s="23">
        <v>3041</v>
      </c>
      <c r="F14" s="108">
        <v>0</v>
      </c>
      <c r="G14" s="24">
        <v>42566</v>
      </c>
      <c r="H14" s="25">
        <v>0.91700000000000004</v>
      </c>
      <c r="I14" s="25">
        <v>0.81599999999999995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 t="shared" si="1"/>
        <v>91</v>
      </c>
      <c r="S14" s="14">
        <f t="shared" si="2"/>
        <v>0</v>
      </c>
      <c r="T14" s="14"/>
    </row>
    <row r="15" spans="1:20" ht="16" customHeight="1">
      <c r="A15" s="20"/>
      <c r="B15" s="22" t="s">
        <v>121</v>
      </c>
      <c r="C15" s="31">
        <v>460</v>
      </c>
      <c r="D15" s="31"/>
      <c r="E15" s="23">
        <v>9864</v>
      </c>
      <c r="F15" s="108" t="s">
        <v>253</v>
      </c>
      <c r="G15" s="24">
        <v>42566</v>
      </c>
      <c r="H15" s="25">
        <v>0.90900000000000003</v>
      </c>
      <c r="I15" s="25">
        <v>0.79700000000000004</v>
      </c>
      <c r="J15" s="108">
        <v>0</v>
      </c>
      <c r="K15" s="108">
        <v>0</v>
      </c>
      <c r="L15" s="108">
        <v>1</v>
      </c>
      <c r="M15" s="108">
        <v>1</v>
      </c>
      <c r="O15" s="14"/>
      <c r="Q15" s="14"/>
      <c r="R15" s="14">
        <f t="shared" si="1"/>
        <v>460</v>
      </c>
      <c r="S15" s="14">
        <f t="shared" si="2"/>
        <v>0</v>
      </c>
      <c r="T15" s="14">
        <f>SUM(R14:R15)</f>
        <v>551</v>
      </c>
    </row>
    <row r="16" spans="1:20" ht="15" customHeight="1">
      <c r="A16" s="155" t="s">
        <v>285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O16" s="14"/>
      <c r="Q16" s="14"/>
      <c r="R16" s="14"/>
      <c r="S16" s="14"/>
      <c r="T16" s="14"/>
    </row>
    <row r="17" spans="2:21" ht="15" customHeight="1">
      <c r="B17" t="s">
        <v>272</v>
      </c>
      <c r="R17" s="14"/>
      <c r="S17" s="14"/>
    </row>
    <row r="18" spans="2:21" ht="15" customHeight="1" thickBot="1">
      <c r="B18" t="s">
        <v>273</v>
      </c>
    </row>
    <row r="19" spans="2:21" ht="15" customHeight="1" thickBot="1">
      <c r="O19" s="109" t="s">
        <v>164</v>
      </c>
      <c r="P19" s="110"/>
      <c r="Q19" s="110"/>
      <c r="R19" s="110"/>
      <c r="S19" s="111"/>
    </row>
    <row r="20" spans="2:21" ht="15" customHeight="1">
      <c r="B20" t="s">
        <v>175</v>
      </c>
      <c r="C20">
        <v>91</v>
      </c>
      <c r="D20" s="59" t="s">
        <v>160</v>
      </c>
      <c r="E20" t="s">
        <v>233</v>
      </c>
      <c r="O20" s="112"/>
      <c r="P20" s="113"/>
      <c r="Q20" s="113"/>
      <c r="R20" s="37" t="s">
        <v>165</v>
      </c>
      <c r="S20" s="64" t="s">
        <v>324</v>
      </c>
    </row>
    <row r="21" spans="2:21" ht="15" customHeight="1">
      <c r="D21" s="58" t="s">
        <v>228</v>
      </c>
      <c r="O21" s="86"/>
      <c r="P21" s="87"/>
      <c r="Q21" s="87"/>
      <c r="R21" s="41" t="s">
        <v>2</v>
      </c>
      <c r="S21" s="88"/>
    </row>
    <row r="22" spans="2:21" ht="15" customHeight="1">
      <c r="B22" t="s">
        <v>174</v>
      </c>
      <c r="C22">
        <v>460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R22/$R$30</f>
        <v>8.6898395721925134E-2</v>
      </c>
    </row>
    <row r="23" spans="2:21" ht="15" customHeight="1">
      <c r="D23" s="58"/>
      <c r="O23" s="93" t="s">
        <v>167</v>
      </c>
      <c r="P23" s="94" t="s">
        <v>168</v>
      </c>
      <c r="Q23" s="95" t="s">
        <v>190</v>
      </c>
      <c r="R23" s="51">
        <f>C30</f>
        <v>143</v>
      </c>
      <c r="S23" s="92">
        <f t="shared" ref="S23:S27" si="3">R23/$R$30</f>
        <v>6.3725490196078427E-2</v>
      </c>
    </row>
    <row r="24" spans="2:21" ht="15" customHeight="1">
      <c r="B24" t="s">
        <v>227</v>
      </c>
      <c r="C24" t="s">
        <v>278</v>
      </c>
      <c r="O24" s="93"/>
      <c r="P24" s="94"/>
      <c r="Q24" s="95" t="s">
        <v>191</v>
      </c>
      <c r="R24" s="51">
        <f>C31</f>
        <v>7</v>
      </c>
      <c r="S24" s="92">
        <f t="shared" si="3"/>
        <v>3.1194295900178253E-3</v>
      </c>
      <c r="T24" s="14"/>
      <c r="U24" s="14"/>
    </row>
    <row r="25" spans="2:21" ht="15" customHeight="1">
      <c r="C25" t="s">
        <v>279</v>
      </c>
      <c r="N25" s="14"/>
      <c r="O25" s="93"/>
      <c r="P25" s="94" t="s">
        <v>169</v>
      </c>
      <c r="Q25" s="95"/>
      <c r="R25" s="51">
        <v>0</v>
      </c>
      <c r="S25" s="92">
        <f t="shared" si="3"/>
        <v>0</v>
      </c>
      <c r="T25" s="14"/>
      <c r="U25" s="14"/>
    </row>
    <row r="26" spans="2:21" ht="15" customHeight="1">
      <c r="C26" t="s">
        <v>230</v>
      </c>
      <c r="N26" s="14"/>
      <c r="O26" s="93"/>
      <c r="P26" s="94" t="s">
        <v>9</v>
      </c>
      <c r="Q26" s="95" t="s">
        <v>170</v>
      </c>
      <c r="R26" s="51">
        <f>T13</f>
        <v>1348</v>
      </c>
      <c r="S26" s="92">
        <f t="shared" si="3"/>
        <v>0.60071301247771836</v>
      </c>
      <c r="T26" s="14"/>
      <c r="U26" s="14"/>
    </row>
    <row r="27" spans="2:21" ht="15" customHeight="1">
      <c r="C27" t="s">
        <v>231</v>
      </c>
      <c r="N27" s="14"/>
      <c r="O27" s="93"/>
      <c r="P27" s="94"/>
      <c r="Q27" s="95" t="s">
        <v>171</v>
      </c>
      <c r="R27" s="51">
        <f>T15</f>
        <v>551</v>
      </c>
      <c r="S27" s="92">
        <f t="shared" si="3"/>
        <v>0.24554367201426025</v>
      </c>
      <c r="T27" s="14"/>
      <c r="U27" s="14"/>
    </row>
    <row r="28" spans="2:21" ht="15" customHeight="1">
      <c r="C28" t="s">
        <v>232</v>
      </c>
      <c r="N28" s="14"/>
      <c r="O28" s="93"/>
      <c r="P28" s="94"/>
      <c r="Q28" s="95"/>
      <c r="R28" s="51"/>
      <c r="S28" s="96"/>
      <c r="T28" s="14"/>
      <c r="U28" s="14"/>
    </row>
    <row r="29" spans="2:21" ht="15" customHeight="1">
      <c r="N29" s="14"/>
      <c r="O29" s="93"/>
      <c r="P29" s="94"/>
      <c r="Q29" s="95"/>
      <c r="R29" s="51"/>
      <c r="S29" s="96"/>
    </row>
    <row r="30" spans="2:21" ht="15" customHeight="1" thickBot="1">
      <c r="B30" t="s">
        <v>276</v>
      </c>
      <c r="C30">
        <v>143</v>
      </c>
      <c r="D30" s="59" t="s">
        <v>160</v>
      </c>
      <c r="E30" t="s">
        <v>274</v>
      </c>
      <c r="O30" s="97"/>
      <c r="P30" s="98"/>
      <c r="Q30" s="99"/>
      <c r="R30" s="56">
        <f>SUM(R22:R27)</f>
        <v>2244</v>
      </c>
      <c r="S30" s="100">
        <f>SUM(S22:S27)</f>
        <v>1</v>
      </c>
    </row>
    <row r="31" spans="2:21" ht="15" customHeight="1">
      <c r="B31" t="s">
        <v>277</v>
      </c>
      <c r="C31">
        <v>7</v>
      </c>
      <c r="D31" s="59" t="s">
        <v>160</v>
      </c>
      <c r="E31" t="s">
        <v>275</v>
      </c>
    </row>
    <row r="34" spans="4:16" ht="15" customHeight="1">
      <c r="P34"/>
    </row>
    <row r="38" spans="4:16" ht="15" customHeight="1">
      <c r="D38" t="s">
        <v>288</v>
      </c>
    </row>
    <row r="39" spans="4:16" ht="15" customHeight="1">
      <c r="D39" t="s">
        <v>289</v>
      </c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S10" sqref="S1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2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6" customHeight="1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6" customHeight="1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6" customHeight="1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6" customHeight="1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6" customHeight="1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6" customHeight="1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6" customHeight="1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6" customHeight="1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6" customHeight="1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6" customHeight="1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6" customHeight="1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6" customHeight="1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6" customHeight="1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6" customHeight="1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55" t="s">
        <v>285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290</v>
      </c>
      <c r="C23" s="114">
        <v>142</v>
      </c>
      <c r="D23" s="23">
        <v>2575</v>
      </c>
      <c r="E23" s="114" t="s">
        <v>291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292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293</v>
      </c>
      <c r="C25" s="114">
        <v>14</v>
      </c>
      <c r="D25" s="114">
        <v>503</v>
      </c>
      <c r="E25" s="114" t="s">
        <v>294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295</v>
      </c>
    </row>
    <row r="35" spans="2:3" ht="15">
      <c r="B35" s="22"/>
      <c r="C35" t="s">
        <v>301</v>
      </c>
    </row>
    <row r="36" spans="2:3" ht="15">
      <c r="B36" s="22"/>
      <c r="C36" t="s">
        <v>302</v>
      </c>
    </row>
    <row r="37" spans="2:3" ht="15">
      <c r="B37" s="22"/>
      <c r="C37" t="s">
        <v>303</v>
      </c>
    </row>
    <row r="38" spans="2:3" ht="15">
      <c r="B38" s="22"/>
    </row>
    <row r="39" spans="2:3" ht="15">
      <c r="B39" s="22"/>
      <c r="C39" t="s">
        <v>304</v>
      </c>
    </row>
    <row r="40" spans="2:3" ht="15">
      <c r="B40" s="22"/>
      <c r="C40" t="s">
        <v>305</v>
      </c>
    </row>
    <row r="41" spans="2:3" ht="15">
      <c r="B41" s="22"/>
      <c r="C41" t="s">
        <v>306</v>
      </c>
    </row>
    <row r="42" spans="2:3" ht="15">
      <c r="B42" s="22"/>
      <c r="C42" t="s">
        <v>307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295</v>
      </c>
    </row>
    <row r="46" spans="2:3" ht="15">
      <c r="B46" s="22"/>
      <c r="C46" t="s">
        <v>301</v>
      </c>
    </row>
    <row r="47" spans="2:3" ht="15">
      <c r="B47" s="22"/>
      <c r="C47" t="s">
        <v>302</v>
      </c>
    </row>
    <row r="48" spans="2:3" ht="15">
      <c r="B48" s="22"/>
      <c r="C48" t="s">
        <v>303</v>
      </c>
    </row>
    <row r="49" spans="2:3" ht="15">
      <c r="B49" s="22"/>
      <c r="C49" t="s">
        <v>308</v>
      </c>
    </row>
    <row r="50" spans="2:3" ht="15">
      <c r="B50" s="22"/>
    </row>
    <row r="51" spans="2:3" ht="15">
      <c r="B51" s="22"/>
      <c r="C51" t="s">
        <v>305</v>
      </c>
    </row>
    <row r="52" spans="2:3" ht="15">
      <c r="B52" s="22"/>
      <c r="C52" t="s">
        <v>306</v>
      </c>
    </row>
    <row r="53" spans="2:3" ht="15">
      <c r="B53" s="22"/>
      <c r="C53" t="s">
        <v>309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313</v>
      </c>
    </row>
    <row r="58" spans="2:3" ht="15">
      <c r="B58" s="22"/>
      <c r="C58" t="s">
        <v>311</v>
      </c>
    </row>
    <row r="59" spans="2:3" ht="15">
      <c r="B59" s="22"/>
      <c r="C59" t="s">
        <v>312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295</v>
      </c>
    </row>
    <row r="63" spans="2:3" ht="15">
      <c r="B63" s="22"/>
      <c r="C63" t="s">
        <v>296</v>
      </c>
    </row>
    <row r="64" spans="2:3" ht="15">
      <c r="B64" s="22"/>
      <c r="C64" t="s">
        <v>297</v>
      </c>
    </row>
    <row r="65" spans="2:3" ht="15">
      <c r="B65" s="22"/>
      <c r="C65" t="s">
        <v>298</v>
      </c>
    </row>
    <row r="66" spans="2:3" ht="15">
      <c r="B66" s="22"/>
      <c r="C66" t="s">
        <v>299</v>
      </c>
    </row>
    <row r="67" spans="2:3" ht="15">
      <c r="B67" s="22"/>
      <c r="C67" t="s">
        <v>300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310</v>
      </c>
    </row>
    <row r="71" spans="2:3" ht="15">
      <c r="B71" s="22"/>
      <c r="C71" t="s">
        <v>311</v>
      </c>
    </row>
    <row r="72" spans="2:3" ht="15">
      <c r="B72" s="22"/>
      <c r="C72" t="s">
        <v>312</v>
      </c>
    </row>
    <row r="73" spans="2:3" ht="15">
      <c r="B73" s="22"/>
      <c r="C73" t="s">
        <v>314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295</v>
      </c>
    </row>
    <row r="77" spans="2:3" ht="15">
      <c r="B77" s="22"/>
      <c r="C77" t="s">
        <v>301</v>
      </c>
    </row>
    <row r="78" spans="2:3" ht="15">
      <c r="B78" s="22"/>
      <c r="C78" t="s">
        <v>302</v>
      </c>
    </row>
    <row r="79" spans="2:3" ht="15">
      <c r="B79" s="22"/>
      <c r="C79" t="s">
        <v>303</v>
      </c>
    </row>
    <row r="80" spans="2:3" ht="15">
      <c r="B80" s="22"/>
      <c r="C80" t="s">
        <v>308</v>
      </c>
    </row>
    <row r="81" spans="2:3" ht="15">
      <c r="B81" s="22"/>
      <c r="C81" t="s">
        <v>305</v>
      </c>
    </row>
    <row r="82" spans="2:3" ht="15">
      <c r="B82" s="22"/>
      <c r="C82" t="s">
        <v>306</v>
      </c>
    </row>
    <row r="83" spans="2:3" ht="15">
      <c r="B83" s="22"/>
      <c r="C83" t="s">
        <v>309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295</v>
      </c>
    </row>
    <row r="87" spans="2:3" ht="15">
      <c r="B87" s="22"/>
      <c r="C87" t="s">
        <v>301</v>
      </c>
    </row>
    <row r="88" spans="2:3" ht="15">
      <c r="B88" s="22"/>
      <c r="C88" t="s">
        <v>302</v>
      </c>
    </row>
    <row r="89" spans="2:3" ht="15">
      <c r="B89" s="22"/>
      <c r="C89" t="s">
        <v>303</v>
      </c>
    </row>
    <row r="90" spans="2:3" ht="15">
      <c r="B90" s="22"/>
      <c r="C90" t="s">
        <v>308</v>
      </c>
    </row>
    <row r="91" spans="2:3" ht="15">
      <c r="B91" s="22"/>
    </row>
    <row r="92" spans="2:3" ht="15">
      <c r="B92" s="22"/>
      <c r="C92" t="s">
        <v>305</v>
      </c>
    </row>
    <row r="93" spans="2:3" ht="15">
      <c r="B93" s="22"/>
      <c r="C93" t="s">
        <v>306</v>
      </c>
    </row>
    <row r="94" spans="2:3" ht="15">
      <c r="B94" s="22"/>
      <c r="C94" t="s">
        <v>309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310</v>
      </c>
    </row>
    <row r="98" spans="2:3" ht="15">
      <c r="B98" s="22"/>
      <c r="C98" t="s">
        <v>311</v>
      </c>
    </row>
    <row r="99" spans="2:3" ht="15">
      <c r="B99" s="22"/>
      <c r="C99" t="s">
        <v>312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310</v>
      </c>
    </row>
    <row r="103" spans="2:3" ht="15">
      <c r="B103" s="22"/>
      <c r="C103" t="s">
        <v>311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310</v>
      </c>
    </row>
    <row r="107" spans="2:3" ht="15">
      <c r="B107" s="22"/>
      <c r="C107" t="s">
        <v>311</v>
      </c>
    </row>
    <row r="108" spans="2:3" ht="15">
      <c r="B108" s="22"/>
      <c r="C108" t="s">
        <v>312</v>
      </c>
    </row>
    <row r="109" spans="2:3" ht="15">
      <c r="B109" s="22"/>
      <c r="C109" t="s">
        <v>315</v>
      </c>
    </row>
    <row r="110" spans="2:3" ht="15">
      <c r="B110" s="22"/>
      <c r="C110" t="s">
        <v>316</v>
      </c>
    </row>
    <row r="111" spans="2:3" ht="15">
      <c r="B111" s="22"/>
      <c r="C111" t="s">
        <v>314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310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310</v>
      </c>
    </row>
    <row r="118" spans="2:3" ht="15">
      <c r="B118" s="22"/>
      <c r="C118" t="s">
        <v>311</v>
      </c>
    </row>
    <row r="119" spans="2:3" ht="15">
      <c r="B119" s="22"/>
      <c r="C119" t="s">
        <v>312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S22" sqref="S22"/>
    </sheetView>
  </sheetViews>
  <sheetFormatPr baseColWidth="10" defaultColWidth="7.83203125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2.1640625" customWidth="1"/>
    <col min="20" max="20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" si="0">C1</f>
        <v xml:space="preserve">UTs </v>
      </c>
      <c r="S1" s="14"/>
      <c r="T1" s="14"/>
    </row>
    <row r="2" spans="1:20" ht="16" customHeight="1">
      <c r="A2" s="20"/>
      <c r="B2" s="22" t="s">
        <v>119</v>
      </c>
      <c r="C2" s="115">
        <v>578</v>
      </c>
      <c r="D2" s="23">
        <v>6199</v>
      </c>
      <c r="E2" s="115" t="s">
        <v>149</v>
      </c>
      <c r="F2" s="24">
        <v>42600</v>
      </c>
      <c r="G2" s="25">
        <v>0.95499999999999996</v>
      </c>
      <c r="H2" s="25">
        <v>0.90800000000000003</v>
      </c>
      <c r="I2" s="115">
        <v>0</v>
      </c>
      <c r="J2" s="115">
        <v>0</v>
      </c>
      <c r="K2" s="115">
        <v>2</v>
      </c>
      <c r="L2" s="115">
        <v>0</v>
      </c>
      <c r="O2" s="14"/>
      <c r="Q2" s="14"/>
      <c r="R2" s="14">
        <f t="shared" ref="R2:R15" si="1">C2</f>
        <v>578</v>
      </c>
      <c r="S2" s="14"/>
      <c r="T2" s="14"/>
    </row>
    <row r="3" spans="1:20" ht="16" customHeight="1">
      <c r="A3" s="20"/>
      <c r="B3" s="22" t="s">
        <v>117</v>
      </c>
      <c r="C3" s="115">
        <v>194</v>
      </c>
      <c r="D3" s="23">
        <v>1760</v>
      </c>
      <c r="E3" s="115" t="s">
        <v>129</v>
      </c>
      <c r="F3" s="24">
        <v>42599</v>
      </c>
      <c r="G3" s="25">
        <v>0.93500000000000005</v>
      </c>
      <c r="H3" s="25">
        <v>0.92500000000000004</v>
      </c>
      <c r="I3" s="115">
        <v>0</v>
      </c>
      <c r="J3" s="115">
        <v>0</v>
      </c>
      <c r="K3" s="115">
        <v>2</v>
      </c>
      <c r="L3" s="115">
        <v>2</v>
      </c>
      <c r="O3" s="14" t="s">
        <v>265</v>
      </c>
      <c r="P3" s="14">
        <v>26</v>
      </c>
      <c r="Q3" s="14"/>
      <c r="R3" s="14">
        <f t="shared" si="1"/>
        <v>194</v>
      </c>
      <c r="S3" s="14"/>
      <c r="T3" s="14"/>
    </row>
    <row r="4" spans="1:20" ht="16" customHeight="1">
      <c r="A4" s="20"/>
      <c r="B4" s="22" t="s">
        <v>128</v>
      </c>
      <c r="C4" s="115">
        <v>132</v>
      </c>
      <c r="D4" s="115">
        <v>861</v>
      </c>
      <c r="E4" s="115" t="s">
        <v>226</v>
      </c>
      <c r="F4" s="24">
        <v>42599</v>
      </c>
      <c r="G4" s="25">
        <v>0.96199999999999997</v>
      </c>
      <c r="H4" s="25">
        <v>0.92600000000000005</v>
      </c>
      <c r="I4" s="115">
        <v>0</v>
      </c>
      <c r="J4" s="115">
        <v>0</v>
      </c>
      <c r="K4" s="115">
        <v>2</v>
      </c>
      <c r="L4" s="115">
        <v>0</v>
      </c>
      <c r="O4" s="14" t="s">
        <v>258</v>
      </c>
      <c r="P4" s="14">
        <v>150</v>
      </c>
      <c r="Q4" s="14"/>
      <c r="R4" s="14">
        <f t="shared" si="1"/>
        <v>132</v>
      </c>
      <c r="S4" s="14"/>
      <c r="T4" s="14"/>
    </row>
    <row r="5" spans="1:20" ht="16" customHeight="1">
      <c r="A5" s="20"/>
      <c r="B5" s="22" t="s">
        <v>114</v>
      </c>
      <c r="C5" s="115">
        <v>114</v>
      </c>
      <c r="D5" s="23">
        <v>1573</v>
      </c>
      <c r="E5" s="115" t="s">
        <v>255</v>
      </c>
      <c r="F5" s="24">
        <v>42597</v>
      </c>
      <c r="G5" s="25">
        <v>0.96</v>
      </c>
      <c r="H5" s="25">
        <v>0.93200000000000005</v>
      </c>
      <c r="I5" s="115">
        <v>0</v>
      </c>
      <c r="J5" s="115">
        <v>0</v>
      </c>
      <c r="K5" s="115">
        <v>0</v>
      </c>
      <c r="L5" s="115">
        <v>1</v>
      </c>
      <c r="O5" s="14" t="s">
        <v>259</v>
      </c>
      <c r="P5" s="14">
        <v>3</v>
      </c>
      <c r="Q5" s="14"/>
      <c r="R5" s="14">
        <f t="shared" si="1"/>
        <v>114</v>
      </c>
      <c r="S5" s="14"/>
      <c r="T5" s="14"/>
    </row>
    <row r="6" spans="1:20" ht="16" customHeight="1">
      <c r="A6" s="20"/>
      <c r="B6" s="22" t="s">
        <v>133</v>
      </c>
      <c r="C6" s="115">
        <v>76</v>
      </c>
      <c r="D6" s="115">
        <v>563</v>
      </c>
      <c r="E6" s="115" t="s">
        <v>248</v>
      </c>
      <c r="F6" s="24">
        <v>42599</v>
      </c>
      <c r="G6" s="25">
        <v>0.95699999999999996</v>
      </c>
      <c r="H6" s="25">
        <v>0.93300000000000005</v>
      </c>
      <c r="I6" s="115">
        <v>0</v>
      </c>
      <c r="J6" s="115">
        <v>0</v>
      </c>
      <c r="K6" s="115">
        <v>1</v>
      </c>
      <c r="L6" s="115">
        <v>0</v>
      </c>
      <c r="O6" s="14" t="s">
        <v>260</v>
      </c>
      <c r="P6" s="14">
        <v>3</v>
      </c>
      <c r="Q6" s="14"/>
      <c r="R6" s="14">
        <f t="shared" si="1"/>
        <v>76</v>
      </c>
      <c r="S6" s="14"/>
      <c r="T6" s="14"/>
    </row>
    <row r="7" spans="1:20" ht="16" customHeight="1">
      <c r="A7" s="20"/>
      <c r="B7" s="22" t="s">
        <v>123</v>
      </c>
      <c r="C7" s="115">
        <v>69</v>
      </c>
      <c r="D7" s="115">
        <v>839</v>
      </c>
      <c r="E7" s="115" t="s">
        <v>124</v>
      </c>
      <c r="F7" s="24">
        <v>42597</v>
      </c>
      <c r="G7" s="25">
        <v>0.90300000000000002</v>
      </c>
      <c r="H7" s="25">
        <v>0.82399999999999995</v>
      </c>
      <c r="I7" s="115">
        <v>0</v>
      </c>
      <c r="J7" s="115">
        <v>0</v>
      </c>
      <c r="K7" s="115">
        <v>2</v>
      </c>
      <c r="L7" s="115">
        <v>0</v>
      </c>
      <c r="O7" s="14" t="s">
        <v>268</v>
      </c>
      <c r="P7" s="14">
        <v>11</v>
      </c>
      <c r="Q7" s="14"/>
      <c r="R7" s="14">
        <f t="shared" si="1"/>
        <v>69</v>
      </c>
      <c r="S7" s="14"/>
      <c r="T7" s="14"/>
    </row>
    <row r="8" spans="1:20" ht="16" customHeight="1">
      <c r="A8" s="20"/>
      <c r="B8" s="22" t="s">
        <v>139</v>
      </c>
      <c r="C8" s="115">
        <v>61</v>
      </c>
      <c r="D8" s="115">
        <v>693</v>
      </c>
      <c r="E8" s="115" t="s">
        <v>150</v>
      </c>
      <c r="F8" s="24">
        <v>42577</v>
      </c>
      <c r="G8" s="25">
        <v>0.91600000000000004</v>
      </c>
      <c r="H8" s="25">
        <v>0.94399999999999995</v>
      </c>
      <c r="I8" s="115">
        <v>0</v>
      </c>
      <c r="J8" s="115">
        <v>0</v>
      </c>
      <c r="K8" s="115">
        <v>0</v>
      </c>
      <c r="L8" s="115">
        <v>0</v>
      </c>
      <c r="O8" s="14" t="s">
        <v>262</v>
      </c>
      <c r="P8" s="14">
        <v>2</v>
      </c>
      <c r="Q8" s="14"/>
      <c r="R8" s="14">
        <f t="shared" si="1"/>
        <v>61</v>
      </c>
      <c r="S8" s="14"/>
      <c r="T8" s="14"/>
    </row>
    <row r="9" spans="1:20" ht="16" customHeight="1">
      <c r="A9" s="20"/>
      <c r="B9" s="22" t="s">
        <v>127</v>
      </c>
      <c r="C9" s="115">
        <v>59</v>
      </c>
      <c r="D9" s="115">
        <v>344</v>
      </c>
      <c r="E9" s="115">
        <v>0</v>
      </c>
      <c r="F9" s="24">
        <v>42599</v>
      </c>
      <c r="G9" s="25">
        <v>0.92200000000000004</v>
      </c>
      <c r="H9" s="25">
        <v>0.97699999999999998</v>
      </c>
      <c r="I9" s="115">
        <v>0</v>
      </c>
      <c r="J9" s="115">
        <v>0</v>
      </c>
      <c r="K9" s="115">
        <v>0</v>
      </c>
      <c r="L9" s="115">
        <v>0</v>
      </c>
      <c r="O9" s="14" t="s">
        <v>263</v>
      </c>
      <c r="P9" s="14">
        <v>0</v>
      </c>
      <c r="Q9" s="14"/>
      <c r="R9" s="14">
        <f t="shared" si="1"/>
        <v>59</v>
      </c>
      <c r="S9" s="14"/>
      <c r="T9" s="14"/>
    </row>
    <row r="10" spans="1:20" ht="16" customHeight="1">
      <c r="A10" s="20"/>
      <c r="B10" s="22" t="s">
        <v>126</v>
      </c>
      <c r="C10" s="115">
        <v>36</v>
      </c>
      <c r="D10" s="115">
        <v>195</v>
      </c>
      <c r="E10" s="115">
        <v>0</v>
      </c>
      <c r="F10" s="24">
        <v>42599</v>
      </c>
      <c r="G10" s="25">
        <v>0.98599999999999999</v>
      </c>
      <c r="H10" s="25">
        <v>1</v>
      </c>
      <c r="I10" s="115">
        <v>0</v>
      </c>
      <c r="J10" s="115">
        <v>0</v>
      </c>
      <c r="K10" s="115">
        <v>0</v>
      </c>
      <c r="L10" s="115">
        <v>0</v>
      </c>
      <c r="O10" s="14" t="s">
        <v>264</v>
      </c>
      <c r="P10" s="14">
        <v>0</v>
      </c>
      <c r="Q10" s="14"/>
      <c r="R10" s="14">
        <f t="shared" si="1"/>
        <v>36</v>
      </c>
      <c r="S10" s="14"/>
      <c r="T10" s="14"/>
    </row>
    <row r="11" spans="1:20" ht="16" customHeight="1">
      <c r="A11" s="20"/>
      <c r="B11" s="22" t="s">
        <v>131</v>
      </c>
      <c r="C11" s="115">
        <v>31</v>
      </c>
      <c r="D11" s="115">
        <v>377</v>
      </c>
      <c r="E11" s="115" t="s">
        <v>132</v>
      </c>
      <c r="F11" s="24">
        <v>42599</v>
      </c>
      <c r="G11" s="25">
        <v>0.77</v>
      </c>
      <c r="H11" s="25">
        <v>0.51700000000000002</v>
      </c>
      <c r="I11" s="115">
        <v>0</v>
      </c>
      <c r="J11" s="115">
        <v>0</v>
      </c>
      <c r="K11" s="115">
        <v>1</v>
      </c>
      <c r="L11" s="115">
        <v>0</v>
      </c>
      <c r="O11" s="14"/>
      <c r="Q11" s="14"/>
      <c r="R11" s="14">
        <f t="shared" si="1"/>
        <v>31</v>
      </c>
      <c r="S11" s="14"/>
      <c r="T11" s="14"/>
    </row>
    <row r="12" spans="1:20" ht="16" customHeight="1">
      <c r="A12" s="20"/>
      <c r="B12" s="22" t="s">
        <v>125</v>
      </c>
      <c r="C12" s="115">
        <v>18</v>
      </c>
      <c r="D12" s="115">
        <v>172</v>
      </c>
      <c r="E12" s="115">
        <v>0</v>
      </c>
      <c r="F12" s="24">
        <v>42599</v>
      </c>
      <c r="G12" s="25">
        <v>0.93300000000000005</v>
      </c>
      <c r="H12" s="25">
        <v>0.9</v>
      </c>
      <c r="I12" s="115">
        <v>0</v>
      </c>
      <c r="J12" s="115">
        <v>0</v>
      </c>
      <c r="K12" s="115">
        <v>0</v>
      </c>
      <c r="L12" s="115">
        <v>0</v>
      </c>
      <c r="O12" s="14"/>
      <c r="Q12" s="14"/>
      <c r="R12" s="14">
        <f t="shared" si="1"/>
        <v>18</v>
      </c>
      <c r="S12" s="14"/>
      <c r="T12" s="14"/>
    </row>
    <row r="13" spans="1:20" ht="16" customHeight="1">
      <c r="A13" s="20"/>
      <c r="B13" s="22" t="s">
        <v>130</v>
      </c>
      <c r="C13" s="115">
        <v>13</v>
      </c>
      <c r="D13" s="115">
        <v>218</v>
      </c>
      <c r="E13" s="115">
        <v>0</v>
      </c>
      <c r="F13" s="24">
        <v>42599</v>
      </c>
      <c r="G13" s="25">
        <v>0.99099999999999999</v>
      </c>
      <c r="H13" s="25">
        <v>0.92900000000000005</v>
      </c>
      <c r="I13" s="115">
        <v>0</v>
      </c>
      <c r="J13" s="115">
        <v>0</v>
      </c>
      <c r="K13" s="115">
        <v>0</v>
      </c>
      <c r="L13" s="115">
        <v>0</v>
      </c>
      <c r="O13" s="14"/>
      <c r="Q13" s="14"/>
      <c r="R13" s="14">
        <f t="shared" si="1"/>
        <v>13</v>
      </c>
      <c r="S13" s="14">
        <f>SUM(R2:R13)</f>
        <v>1381</v>
      </c>
    </row>
    <row r="14" spans="1:20" ht="16" customHeight="1">
      <c r="A14" s="20"/>
      <c r="B14" s="22" t="s">
        <v>116</v>
      </c>
      <c r="C14" s="31">
        <v>91</v>
      </c>
      <c r="D14" s="23">
        <v>3041</v>
      </c>
      <c r="E14" s="115">
        <v>0</v>
      </c>
      <c r="F14" s="24">
        <v>42578</v>
      </c>
      <c r="G14" s="25">
        <v>0.91700000000000004</v>
      </c>
      <c r="H14" s="25">
        <v>0.81599999999999995</v>
      </c>
      <c r="I14" s="115">
        <v>0</v>
      </c>
      <c r="J14" s="115">
        <v>0</v>
      </c>
      <c r="K14" s="115">
        <v>0</v>
      </c>
      <c r="L14" s="115">
        <v>0</v>
      </c>
      <c r="O14" s="14"/>
      <c r="Q14" s="14"/>
      <c r="R14" s="14">
        <f t="shared" si="1"/>
        <v>91</v>
      </c>
      <c r="S14" s="14"/>
      <c r="T14" s="14"/>
    </row>
    <row r="15" spans="1:20" ht="16" customHeight="1">
      <c r="A15" s="20"/>
      <c r="B15" s="22" t="s">
        <v>121</v>
      </c>
      <c r="C15" s="31">
        <v>460</v>
      </c>
      <c r="D15" s="23">
        <v>10113</v>
      </c>
      <c r="E15" s="115" t="s">
        <v>154</v>
      </c>
      <c r="F15" s="24">
        <v>42586</v>
      </c>
      <c r="G15" s="25">
        <v>0.89600000000000002</v>
      </c>
      <c r="H15" s="25">
        <v>0.77600000000000002</v>
      </c>
      <c r="I15" s="115">
        <v>0</v>
      </c>
      <c r="J15" s="115">
        <v>0</v>
      </c>
      <c r="K15" s="115">
        <v>0</v>
      </c>
      <c r="L15" s="115">
        <v>0</v>
      </c>
      <c r="O15" s="14"/>
      <c r="Q15" s="14"/>
      <c r="R15" s="14">
        <f t="shared" si="1"/>
        <v>460</v>
      </c>
      <c r="S15" s="14">
        <f>SUM(R14:R15)</f>
        <v>551</v>
      </c>
    </row>
    <row r="16" spans="1:20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O16" s="14"/>
      <c r="Q16" s="14"/>
      <c r="R16" s="14"/>
      <c r="S16" s="14"/>
      <c r="T16" s="14"/>
    </row>
    <row r="17" spans="2:20">
      <c r="B17" t="s">
        <v>272</v>
      </c>
      <c r="R17" s="14"/>
      <c r="S17" s="14"/>
    </row>
    <row r="18" spans="2:20" ht="15" thickBot="1">
      <c r="B18" t="s">
        <v>273</v>
      </c>
    </row>
    <row r="19" spans="2:20" ht="15" thickBot="1">
      <c r="O19" s="117" t="s">
        <v>164</v>
      </c>
      <c r="P19" s="118"/>
      <c r="Q19" s="118"/>
      <c r="R19" s="118"/>
      <c r="S19" s="119"/>
    </row>
    <row r="20" spans="2:20">
      <c r="B20" t="s">
        <v>175</v>
      </c>
      <c r="D20" s="59" t="s">
        <v>160</v>
      </c>
      <c r="E20" t="s">
        <v>233</v>
      </c>
      <c r="O20" s="120"/>
      <c r="P20" s="121"/>
      <c r="Q20" s="121"/>
      <c r="R20" s="37" t="s">
        <v>165</v>
      </c>
      <c r="S20" s="64" t="s">
        <v>325</v>
      </c>
    </row>
    <row r="21" spans="2:20">
      <c r="D21" s="58" t="s">
        <v>228</v>
      </c>
      <c r="O21" s="86"/>
      <c r="P21" s="87"/>
      <c r="Q21" s="87"/>
      <c r="R21" s="41" t="s">
        <v>2</v>
      </c>
      <c r="S21" s="88"/>
    </row>
    <row r="22" spans="2:20">
      <c r="B22" t="s">
        <v>174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R22/$R$29</f>
        <v>8.6245024325519684E-2</v>
      </c>
    </row>
    <row r="23" spans="2:20">
      <c r="D23" s="58"/>
      <c r="O23" s="93" t="s">
        <v>167</v>
      </c>
      <c r="P23" s="94" t="s">
        <v>168</v>
      </c>
      <c r="Q23" s="95" t="s">
        <v>190</v>
      </c>
      <c r="R23" s="51">
        <v>134</v>
      </c>
      <c r="S23" s="92">
        <f>R23/$R$29</f>
        <v>5.926581158779301E-2</v>
      </c>
    </row>
    <row r="24" spans="2:20">
      <c r="B24" t="s">
        <v>227</v>
      </c>
      <c r="C24" t="s">
        <v>278</v>
      </c>
      <c r="N24" s="14"/>
      <c r="O24" s="93"/>
      <c r="P24" s="94" t="s">
        <v>169</v>
      </c>
      <c r="Q24" s="95"/>
      <c r="R24" s="51">
        <v>0</v>
      </c>
      <c r="S24" s="92">
        <f>R24/$R$29</f>
        <v>0</v>
      </c>
      <c r="T24" s="14"/>
    </row>
    <row r="25" spans="2:20">
      <c r="C25" t="s">
        <v>279</v>
      </c>
      <c r="N25" s="14"/>
      <c r="O25" s="93"/>
      <c r="P25" s="94" t="s">
        <v>9</v>
      </c>
      <c r="Q25" s="95" t="s">
        <v>170</v>
      </c>
      <c r="R25" s="51">
        <f>S13</f>
        <v>1381</v>
      </c>
      <c r="S25" s="92">
        <f>R25/$R$29</f>
        <v>0.61079168509509063</v>
      </c>
      <c r="T25" s="14"/>
    </row>
    <row r="26" spans="2:20">
      <c r="C26" t="s">
        <v>230</v>
      </c>
      <c r="N26" s="14"/>
      <c r="O26" s="93"/>
      <c r="P26" s="94"/>
      <c r="Q26" s="95" t="s">
        <v>171</v>
      </c>
      <c r="R26" s="51">
        <f>S15</f>
        <v>551</v>
      </c>
      <c r="S26" s="92">
        <f>R26/$R$29</f>
        <v>0.24369747899159663</v>
      </c>
      <c r="T26" s="14"/>
    </row>
    <row r="27" spans="2:20">
      <c r="C27" t="s">
        <v>231</v>
      </c>
      <c r="N27" s="14"/>
      <c r="O27" s="93"/>
      <c r="P27" s="94"/>
      <c r="Q27" s="95"/>
      <c r="R27" s="51"/>
      <c r="S27" s="96"/>
      <c r="T27" s="14"/>
    </row>
    <row r="28" spans="2:20">
      <c r="C28" t="s">
        <v>232</v>
      </c>
      <c r="N28" s="14"/>
      <c r="O28" s="93"/>
      <c r="P28" s="94"/>
      <c r="Q28" s="95"/>
      <c r="R28" s="51"/>
      <c r="S28" s="96"/>
    </row>
    <row r="29" spans="2:20" ht="15" thickBot="1">
      <c r="O29" s="97"/>
      <c r="P29" s="98"/>
      <c r="Q29" s="99"/>
      <c r="R29" s="56">
        <f>SUM(R22:R26)</f>
        <v>2261</v>
      </c>
      <c r="S29" s="100">
        <f>SUM(S22:S26)</f>
        <v>1</v>
      </c>
    </row>
    <row r="30" spans="2:20" ht="19" customHeight="1">
      <c r="B30" s="122" t="s">
        <v>276</v>
      </c>
      <c r="C30" s="122"/>
      <c r="D30" s="123" t="s">
        <v>160</v>
      </c>
      <c r="E30" s="122" t="s">
        <v>274</v>
      </c>
      <c r="F30" s="122"/>
      <c r="G30" s="122"/>
      <c r="H30" s="122"/>
      <c r="I30" s="122"/>
      <c r="J30" s="122"/>
      <c r="K30" s="122"/>
      <c r="L30" s="122"/>
    </row>
    <row r="31" spans="2:20" ht="17" customHeight="1">
      <c r="B31" t="s">
        <v>277</v>
      </c>
      <c r="C31">
        <v>134</v>
      </c>
      <c r="D31" s="59" t="s">
        <v>160</v>
      </c>
      <c r="E31" t="s">
        <v>275</v>
      </c>
    </row>
    <row r="33" spans="3:16">
      <c r="D33" t="s">
        <v>245</v>
      </c>
      <c r="P33"/>
    </row>
    <row r="34" spans="3:16">
      <c r="C34">
        <f>C31</f>
        <v>134</v>
      </c>
      <c r="D34" t="s">
        <v>246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L1" workbookViewId="0">
      <selection activeCell="U38" sqref="U38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6.6640625" customWidth="1"/>
    <col min="16" max="16" width="17.1640625" customWidth="1"/>
    <col min="17" max="17" width="22.33203125" customWidth="1"/>
    <col min="18" max="18" width="19.1640625" customWidth="1"/>
    <col min="19" max="19" width="12.5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t="s">
        <v>266</v>
      </c>
      <c r="P1" t="s">
        <v>160</v>
      </c>
      <c r="Q1">
        <f>SUM(P3:P10)</f>
        <v>218</v>
      </c>
      <c r="R1" t="str">
        <f>C1</f>
        <v xml:space="preserve">UTs </v>
      </c>
    </row>
    <row r="2" spans="1:19" ht="16" customHeight="1">
      <c r="A2" s="20"/>
      <c r="B2" s="22" t="s">
        <v>119</v>
      </c>
      <c r="C2" s="116">
        <v>581</v>
      </c>
      <c r="D2" s="23">
        <v>6209</v>
      </c>
      <c r="E2" s="116" t="s">
        <v>149</v>
      </c>
      <c r="F2" s="24">
        <v>42632</v>
      </c>
      <c r="G2" s="25">
        <v>0.95199999999999996</v>
      </c>
      <c r="H2" s="25">
        <v>0.89600000000000002</v>
      </c>
      <c r="I2" s="116">
        <v>0</v>
      </c>
      <c r="J2" s="116">
        <v>0</v>
      </c>
      <c r="K2" s="116">
        <v>2</v>
      </c>
      <c r="L2" s="116">
        <v>0</v>
      </c>
      <c r="R2">
        <f t="shared" ref="R2:R16" si="0">C2</f>
        <v>581</v>
      </c>
    </row>
    <row r="3" spans="1:19" ht="16" customHeight="1">
      <c r="A3" s="20"/>
      <c r="B3" s="22" t="s">
        <v>117</v>
      </c>
      <c r="C3" s="116">
        <v>194</v>
      </c>
      <c r="D3" s="23">
        <v>1760</v>
      </c>
      <c r="E3" s="116" t="s">
        <v>129</v>
      </c>
      <c r="F3" s="24">
        <v>42632</v>
      </c>
      <c r="G3" s="25">
        <v>0.93500000000000005</v>
      </c>
      <c r="H3" s="25">
        <v>0.92500000000000004</v>
      </c>
      <c r="I3" s="116">
        <v>0</v>
      </c>
      <c r="J3" s="116">
        <v>0</v>
      </c>
      <c r="K3" s="116">
        <v>2</v>
      </c>
      <c r="L3" s="116">
        <v>2</v>
      </c>
      <c r="O3" t="s">
        <v>265</v>
      </c>
      <c r="P3">
        <v>26</v>
      </c>
      <c r="R3">
        <f t="shared" si="0"/>
        <v>194</v>
      </c>
    </row>
    <row r="4" spans="1:19" ht="16" customHeight="1">
      <c r="A4" s="20"/>
      <c r="B4" s="22" t="s">
        <v>128</v>
      </c>
      <c r="C4" s="116">
        <v>132</v>
      </c>
      <c r="D4" s="116">
        <v>861</v>
      </c>
      <c r="E4" s="116" t="s">
        <v>226</v>
      </c>
      <c r="F4" s="24">
        <v>42599</v>
      </c>
      <c r="G4" s="25">
        <v>0.96199999999999997</v>
      </c>
      <c r="H4" s="25">
        <v>0.92600000000000005</v>
      </c>
      <c r="I4" s="116">
        <v>0</v>
      </c>
      <c r="J4" s="116">
        <v>0</v>
      </c>
      <c r="K4" s="116">
        <v>2</v>
      </c>
      <c r="L4" s="116">
        <v>0</v>
      </c>
      <c r="O4" t="s">
        <v>258</v>
      </c>
      <c r="P4">
        <v>150</v>
      </c>
      <c r="R4">
        <f t="shared" si="0"/>
        <v>132</v>
      </c>
    </row>
    <row r="5" spans="1:19" ht="16" customHeight="1">
      <c r="A5" s="20"/>
      <c r="B5" s="22" t="s">
        <v>114</v>
      </c>
      <c r="C5" s="116">
        <v>114</v>
      </c>
      <c r="D5" s="23">
        <v>1577</v>
      </c>
      <c r="E5" s="116" t="s">
        <v>255</v>
      </c>
      <c r="F5" s="24">
        <v>42628</v>
      </c>
      <c r="G5" s="25">
        <v>0.96099999999999997</v>
      </c>
      <c r="H5" s="25">
        <v>0.93300000000000005</v>
      </c>
      <c r="I5" s="116">
        <v>0</v>
      </c>
      <c r="J5" s="116">
        <v>0</v>
      </c>
      <c r="K5" s="116">
        <v>0</v>
      </c>
      <c r="L5" s="116">
        <v>1</v>
      </c>
      <c r="O5" t="s">
        <v>259</v>
      </c>
      <c r="P5">
        <v>3</v>
      </c>
      <c r="R5">
        <f t="shared" si="0"/>
        <v>114</v>
      </c>
    </row>
    <row r="6" spans="1:19" ht="16" customHeight="1">
      <c r="A6" s="20"/>
      <c r="B6" s="22" t="s">
        <v>133</v>
      </c>
      <c r="C6" s="116">
        <v>76</v>
      </c>
      <c r="D6" s="116">
        <v>563</v>
      </c>
      <c r="E6" s="116" t="s">
        <v>248</v>
      </c>
      <c r="F6" s="24">
        <v>42599</v>
      </c>
      <c r="G6" s="25">
        <v>0.95699999999999996</v>
      </c>
      <c r="H6" s="25">
        <v>0.93300000000000005</v>
      </c>
      <c r="I6" s="116">
        <v>0</v>
      </c>
      <c r="J6" s="116">
        <v>0</v>
      </c>
      <c r="K6" s="116">
        <v>1</v>
      </c>
      <c r="L6" s="116">
        <v>0</v>
      </c>
      <c r="O6" t="s">
        <v>260</v>
      </c>
      <c r="P6">
        <v>3</v>
      </c>
      <c r="R6">
        <f t="shared" si="0"/>
        <v>76</v>
      </c>
    </row>
    <row r="7" spans="1:19" ht="16" customHeight="1">
      <c r="A7" s="20"/>
      <c r="B7" s="22" t="s">
        <v>123</v>
      </c>
      <c r="C7" s="116">
        <v>69</v>
      </c>
      <c r="D7" s="116">
        <v>839</v>
      </c>
      <c r="E7" s="116" t="s">
        <v>124</v>
      </c>
      <c r="F7" s="24">
        <v>42632</v>
      </c>
      <c r="G7" s="25">
        <v>0.90300000000000002</v>
      </c>
      <c r="H7" s="25">
        <v>0.82399999999999995</v>
      </c>
      <c r="I7" s="116">
        <v>0</v>
      </c>
      <c r="J7" s="116">
        <v>0</v>
      </c>
      <c r="K7" s="116">
        <v>2</v>
      </c>
      <c r="L7" s="116">
        <v>0</v>
      </c>
      <c r="O7" t="s">
        <v>268</v>
      </c>
      <c r="P7">
        <v>11</v>
      </c>
      <c r="R7">
        <f t="shared" si="0"/>
        <v>69</v>
      </c>
    </row>
    <row r="8" spans="1:19" ht="16" customHeight="1">
      <c r="A8" s="20"/>
      <c r="B8" s="22" t="s">
        <v>139</v>
      </c>
      <c r="C8" s="116">
        <v>61</v>
      </c>
      <c r="D8" s="116">
        <v>693</v>
      </c>
      <c r="E8" s="116" t="s">
        <v>150</v>
      </c>
      <c r="F8" s="24">
        <v>42632</v>
      </c>
      <c r="G8" s="25">
        <v>0.91600000000000004</v>
      </c>
      <c r="H8" s="25">
        <v>0.94399999999999995</v>
      </c>
      <c r="I8" s="116">
        <v>0</v>
      </c>
      <c r="J8" s="116">
        <v>0</v>
      </c>
      <c r="K8" s="116">
        <v>0</v>
      </c>
      <c r="L8" s="116">
        <v>0</v>
      </c>
      <c r="O8" t="s">
        <v>262</v>
      </c>
      <c r="P8">
        <v>25</v>
      </c>
      <c r="R8">
        <f t="shared" si="0"/>
        <v>61</v>
      </c>
    </row>
    <row r="9" spans="1:19" ht="16" customHeight="1">
      <c r="A9" s="20"/>
      <c r="B9" s="22" t="s">
        <v>127</v>
      </c>
      <c r="C9" s="116">
        <v>59</v>
      </c>
      <c r="D9" s="116">
        <v>344</v>
      </c>
      <c r="E9" s="116">
        <v>0</v>
      </c>
      <c r="F9" s="24">
        <v>42599</v>
      </c>
      <c r="G9" s="25">
        <v>0.92200000000000004</v>
      </c>
      <c r="H9" s="25">
        <v>0.97699999999999998</v>
      </c>
      <c r="I9" s="116">
        <v>0</v>
      </c>
      <c r="J9" s="116">
        <v>0</v>
      </c>
      <c r="K9" s="116">
        <v>0</v>
      </c>
      <c r="L9" s="116">
        <v>0</v>
      </c>
      <c r="O9" t="s">
        <v>263</v>
      </c>
      <c r="P9">
        <v>0</v>
      </c>
      <c r="R9">
        <f t="shared" si="0"/>
        <v>59</v>
      </c>
    </row>
    <row r="10" spans="1:19" ht="16" customHeight="1">
      <c r="A10" s="20"/>
      <c r="B10" s="22" t="s">
        <v>126</v>
      </c>
      <c r="C10" s="116">
        <v>36</v>
      </c>
      <c r="D10" s="116">
        <v>195</v>
      </c>
      <c r="E10" s="116">
        <v>0</v>
      </c>
      <c r="F10" s="24">
        <v>42599</v>
      </c>
      <c r="G10" s="25">
        <v>0.98599999999999999</v>
      </c>
      <c r="H10" s="25">
        <v>1</v>
      </c>
      <c r="I10" s="116">
        <v>0</v>
      </c>
      <c r="J10" s="116">
        <v>0</v>
      </c>
      <c r="K10" s="116">
        <v>0</v>
      </c>
      <c r="L10" s="116">
        <v>0</v>
      </c>
      <c r="O10" t="s">
        <v>264</v>
      </c>
      <c r="P10">
        <v>0</v>
      </c>
      <c r="R10">
        <f t="shared" si="0"/>
        <v>36</v>
      </c>
    </row>
    <row r="11" spans="1:19" ht="16" customHeight="1">
      <c r="A11" s="20"/>
      <c r="B11" s="22" t="s">
        <v>131</v>
      </c>
      <c r="C11" s="116">
        <v>31</v>
      </c>
      <c r="D11" s="116">
        <v>377</v>
      </c>
      <c r="E11" s="116" t="s">
        <v>132</v>
      </c>
      <c r="F11" s="24">
        <v>42599</v>
      </c>
      <c r="G11" s="25">
        <v>0.77</v>
      </c>
      <c r="H11" s="25">
        <v>0.51700000000000002</v>
      </c>
      <c r="I11" s="116">
        <v>0</v>
      </c>
      <c r="J11" s="116">
        <v>0</v>
      </c>
      <c r="K11" s="116">
        <v>1</v>
      </c>
      <c r="L11" s="116">
        <v>0</v>
      </c>
      <c r="R11">
        <f t="shared" si="0"/>
        <v>31</v>
      </c>
    </row>
    <row r="12" spans="1:19" ht="16" customHeight="1">
      <c r="A12" s="20"/>
      <c r="B12" s="22" t="s">
        <v>292</v>
      </c>
      <c r="C12" s="116">
        <v>31</v>
      </c>
      <c r="D12" s="116">
        <v>402</v>
      </c>
      <c r="E12" s="116" t="s">
        <v>150</v>
      </c>
      <c r="F12" s="24">
        <v>42629</v>
      </c>
      <c r="G12" s="25">
        <v>0.76</v>
      </c>
      <c r="H12" s="25">
        <v>0.7</v>
      </c>
      <c r="I12" s="116">
        <v>0</v>
      </c>
      <c r="J12" s="116">
        <v>0</v>
      </c>
      <c r="K12" s="116">
        <v>1</v>
      </c>
      <c r="L12" s="116">
        <v>0</v>
      </c>
      <c r="R12">
        <f t="shared" si="0"/>
        <v>31</v>
      </c>
    </row>
    <row r="13" spans="1:19" ht="16" customHeight="1">
      <c r="A13" s="20"/>
      <c r="B13" s="22" t="s">
        <v>125</v>
      </c>
      <c r="C13" s="116">
        <v>18</v>
      </c>
      <c r="D13" s="116">
        <v>172</v>
      </c>
      <c r="E13" s="116">
        <v>0</v>
      </c>
      <c r="F13" s="24">
        <v>42599</v>
      </c>
      <c r="G13" s="25">
        <v>0.93300000000000005</v>
      </c>
      <c r="H13" s="25">
        <v>0.9</v>
      </c>
      <c r="I13" s="116">
        <v>0</v>
      </c>
      <c r="J13" s="116">
        <v>0</v>
      </c>
      <c r="K13" s="116">
        <v>0</v>
      </c>
      <c r="L13" s="116">
        <v>0</v>
      </c>
      <c r="R13">
        <f t="shared" si="0"/>
        <v>18</v>
      </c>
    </row>
    <row r="14" spans="1:19" ht="16" customHeight="1">
      <c r="A14" s="20"/>
      <c r="B14" s="22" t="s">
        <v>130</v>
      </c>
      <c r="C14" s="116">
        <v>13</v>
      </c>
      <c r="D14" s="116">
        <v>218</v>
      </c>
      <c r="E14" s="116">
        <v>0</v>
      </c>
      <c r="F14" s="24">
        <v>42599</v>
      </c>
      <c r="G14" s="25">
        <v>0.99099999999999999</v>
      </c>
      <c r="H14" s="25">
        <v>0.92900000000000005</v>
      </c>
      <c r="I14" s="116">
        <v>0</v>
      </c>
      <c r="J14" s="116">
        <v>0</v>
      </c>
      <c r="K14" s="116">
        <v>0</v>
      </c>
      <c r="L14" s="116">
        <v>0</v>
      </c>
      <c r="R14">
        <f t="shared" si="0"/>
        <v>13</v>
      </c>
      <c r="S14">
        <f>SUM(R2:R14)</f>
        <v>1415</v>
      </c>
    </row>
    <row r="15" spans="1:19" ht="16" customHeight="1">
      <c r="A15" s="20"/>
      <c r="B15" s="22" t="s">
        <v>116</v>
      </c>
      <c r="C15" s="31">
        <f>C21</f>
        <v>91</v>
      </c>
      <c r="D15" s="23">
        <v>3041</v>
      </c>
      <c r="E15" s="116">
        <v>0</v>
      </c>
      <c r="F15" s="24">
        <v>42578</v>
      </c>
      <c r="G15" s="25">
        <v>0.91700000000000004</v>
      </c>
      <c r="H15" s="25">
        <v>0.81599999999999995</v>
      </c>
      <c r="I15" s="116">
        <v>0</v>
      </c>
      <c r="J15" s="116">
        <v>0</v>
      </c>
      <c r="K15" s="116">
        <v>0</v>
      </c>
      <c r="L15" s="116">
        <v>0</v>
      </c>
      <c r="R15">
        <f t="shared" si="0"/>
        <v>91</v>
      </c>
    </row>
    <row r="16" spans="1:19" ht="15">
      <c r="A16" s="20"/>
      <c r="B16" s="22" t="s">
        <v>121</v>
      </c>
      <c r="C16" s="31">
        <f>C23</f>
        <v>440</v>
      </c>
      <c r="D16" s="23">
        <v>10346</v>
      </c>
      <c r="E16" s="116" t="s">
        <v>154</v>
      </c>
      <c r="F16" s="26">
        <v>0.47847222222222219</v>
      </c>
      <c r="G16" s="25">
        <v>0.90100000000000002</v>
      </c>
      <c r="H16" s="25">
        <v>0.77500000000000002</v>
      </c>
      <c r="I16" s="116">
        <v>0</v>
      </c>
      <c r="J16" s="116">
        <v>0</v>
      </c>
      <c r="K16" s="116">
        <v>0</v>
      </c>
      <c r="L16" s="116">
        <v>0</v>
      </c>
      <c r="R16">
        <f t="shared" si="0"/>
        <v>440</v>
      </c>
      <c r="S16">
        <f>SUM(R15:R16)</f>
        <v>531</v>
      </c>
    </row>
    <row r="17" spans="1:19">
      <c r="A17" s="155" t="s">
        <v>267</v>
      </c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</row>
    <row r="18" spans="1:19" ht="15" thickBot="1">
      <c r="B18" t="s">
        <v>272</v>
      </c>
    </row>
    <row r="19" spans="1:19" ht="17" customHeight="1" thickBot="1">
      <c r="B19" t="s">
        <v>273</v>
      </c>
      <c r="O19" s="161" t="s">
        <v>164</v>
      </c>
      <c r="P19" s="162"/>
      <c r="Q19" s="162"/>
      <c r="R19" s="162"/>
      <c r="S19" s="163"/>
    </row>
    <row r="20" spans="1:19" ht="17" customHeight="1">
      <c r="O20" s="124"/>
      <c r="P20" s="125"/>
      <c r="Q20" s="125"/>
      <c r="R20" s="126" t="s">
        <v>165</v>
      </c>
      <c r="S20" s="127" t="s">
        <v>326</v>
      </c>
    </row>
    <row r="21" spans="1:19" ht="17" customHeight="1">
      <c r="B21" t="s">
        <v>175</v>
      </c>
      <c r="C21">
        <v>91</v>
      </c>
      <c r="D21" s="59" t="s">
        <v>160</v>
      </c>
      <c r="E21" t="s">
        <v>233</v>
      </c>
      <c r="O21" s="128"/>
      <c r="P21" s="129"/>
      <c r="Q21" s="129"/>
      <c r="R21" s="130" t="s">
        <v>2</v>
      </c>
      <c r="S21" s="131"/>
    </row>
    <row r="22" spans="1:19" ht="17" customHeight="1">
      <c r="D22" s="58" t="s">
        <v>228</v>
      </c>
      <c r="O22" s="132" t="s">
        <v>4</v>
      </c>
      <c r="P22" s="133"/>
      <c r="Q22" s="134"/>
      <c r="R22" s="135">
        <f>Q1</f>
        <v>218</v>
      </c>
      <c r="S22" s="136">
        <v>8.5599999999999996E-2</v>
      </c>
    </row>
    <row r="23" spans="1:19" ht="17" customHeight="1">
      <c r="B23" t="s">
        <v>174</v>
      </c>
      <c r="C23">
        <v>440</v>
      </c>
      <c r="D23" s="59" t="s">
        <v>160</v>
      </c>
      <c r="E23" t="s">
        <v>234</v>
      </c>
      <c r="O23" s="132" t="s">
        <v>167</v>
      </c>
      <c r="P23" s="133" t="s">
        <v>168</v>
      </c>
      <c r="Q23" s="134" t="s">
        <v>327</v>
      </c>
      <c r="R23" s="135">
        <f>C37</f>
        <v>134</v>
      </c>
      <c r="S23" s="136">
        <v>6.59E-2</v>
      </c>
    </row>
    <row r="24" spans="1:19" ht="17" customHeight="1">
      <c r="D24" s="58"/>
      <c r="O24" s="132"/>
      <c r="P24" s="133" t="s">
        <v>169</v>
      </c>
      <c r="Q24" s="134"/>
      <c r="R24" s="135">
        <v>0</v>
      </c>
      <c r="S24" s="136">
        <v>0</v>
      </c>
    </row>
    <row r="25" spans="1:19" ht="17" customHeight="1">
      <c r="B25" t="s">
        <v>227</v>
      </c>
      <c r="C25" t="s">
        <v>278</v>
      </c>
      <c r="O25" s="132"/>
      <c r="P25" s="133" t="s">
        <v>9</v>
      </c>
      <c r="Q25" s="134" t="s">
        <v>170</v>
      </c>
      <c r="R25" s="135">
        <f>S14</f>
        <v>1415</v>
      </c>
      <c r="S25" s="136">
        <v>0.60650000000000004</v>
      </c>
    </row>
    <row r="26" spans="1:19" ht="17" customHeight="1">
      <c r="C26" t="s">
        <v>279</v>
      </c>
      <c r="O26" s="132"/>
      <c r="P26" s="133"/>
      <c r="Q26" s="134" t="s">
        <v>171</v>
      </c>
      <c r="R26" s="135">
        <f>S16</f>
        <v>531</v>
      </c>
      <c r="S26" s="136">
        <v>0.24199999999999999</v>
      </c>
    </row>
    <row r="27" spans="1:19" ht="17" customHeight="1">
      <c r="C27" t="s">
        <v>230</v>
      </c>
      <c r="O27" s="132"/>
      <c r="P27" s="133"/>
      <c r="Q27" s="134"/>
      <c r="R27" s="135"/>
      <c r="S27" s="136"/>
    </row>
    <row r="28" spans="1:19" ht="17" customHeight="1">
      <c r="C28" t="s">
        <v>231</v>
      </c>
      <c r="O28" s="132"/>
      <c r="P28" s="133"/>
      <c r="Q28" s="134"/>
      <c r="R28" s="135"/>
      <c r="S28" s="136"/>
    </row>
    <row r="29" spans="1:19" ht="17" customHeight="1" thickBot="1">
      <c r="C29" t="s">
        <v>232</v>
      </c>
      <c r="O29" s="137"/>
      <c r="P29" s="138"/>
      <c r="Q29" s="139"/>
      <c r="R29" s="140">
        <f>SUM(R22:R26)</f>
        <v>2298</v>
      </c>
      <c r="S29" s="141">
        <v>1</v>
      </c>
    </row>
    <row r="31" spans="1:19">
      <c r="B31" s="122" t="s">
        <v>276</v>
      </c>
      <c r="C31" s="122"/>
      <c r="D31" s="123" t="s">
        <v>160</v>
      </c>
      <c r="E31" s="122" t="s">
        <v>274</v>
      </c>
      <c r="F31" s="122"/>
      <c r="G31" s="122"/>
      <c r="H31" s="122"/>
      <c r="I31" s="122"/>
      <c r="J31" s="122"/>
      <c r="K31" s="122"/>
      <c r="L31" s="122"/>
    </row>
    <row r="32" spans="1:19">
      <c r="B32" t="s">
        <v>277</v>
      </c>
      <c r="C32">
        <v>134</v>
      </c>
      <c r="D32" s="59" t="s">
        <v>160</v>
      </c>
      <c r="E32" t="s">
        <v>328</v>
      </c>
    </row>
    <row r="33" spans="3:4">
      <c r="D33" s="59"/>
    </row>
    <row r="34" spans="3:4">
      <c r="D34" s="59"/>
    </row>
    <row r="36" spans="3:4">
      <c r="D36" t="s">
        <v>245</v>
      </c>
    </row>
    <row r="37" spans="3:4">
      <c r="C37">
        <f>C32</f>
        <v>134</v>
      </c>
      <c r="D37" t="s">
        <v>246</v>
      </c>
    </row>
  </sheetData>
  <mergeCells count="2">
    <mergeCell ref="A17:L17"/>
    <mergeCell ref="O19:S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svb-service-client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T22" sqref="T22"/>
    </sheetView>
  </sheetViews>
  <sheetFormatPr baseColWidth="10" defaultRowHeight="14" x14ac:dyDescent="0"/>
  <cols>
    <col min="1" max="1" width="13.6640625" customWidth="1"/>
    <col min="2" max="2" width="23.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5.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t="s">
        <v>266</v>
      </c>
      <c r="R1" t="s">
        <v>160</v>
      </c>
      <c r="S1">
        <f>SUM(R3:R10)</f>
        <v>223</v>
      </c>
      <c r="T1" t="str">
        <f>C1</f>
        <v xml:space="preserve">UTs </v>
      </c>
    </row>
    <row r="2" spans="1:21" ht="15">
      <c r="A2" s="20"/>
      <c r="B2" s="22" t="s">
        <v>119</v>
      </c>
      <c r="C2" s="142">
        <v>581</v>
      </c>
      <c r="D2" s="143"/>
      <c r="E2" s="143">
        <v>123</v>
      </c>
      <c r="F2" s="23">
        <v>6209</v>
      </c>
      <c r="G2" s="142" t="s">
        <v>149</v>
      </c>
      <c r="H2" s="26">
        <v>0.52916666666666667</v>
      </c>
      <c r="I2" s="25">
        <v>0.95199999999999996</v>
      </c>
      <c r="J2" s="25">
        <v>0.89800000000000002</v>
      </c>
      <c r="K2" s="142">
        <v>0</v>
      </c>
      <c r="L2" s="142">
        <v>0</v>
      </c>
      <c r="M2" s="142">
        <v>2</v>
      </c>
      <c r="N2" s="142">
        <v>0</v>
      </c>
      <c r="T2">
        <f t="shared" ref="T2:T17" si="0">C2</f>
        <v>581</v>
      </c>
    </row>
    <row r="3" spans="1:21" ht="15">
      <c r="A3" s="20"/>
      <c r="B3" s="22" t="s">
        <v>117</v>
      </c>
      <c r="C3" s="142">
        <v>194</v>
      </c>
      <c r="D3" s="143"/>
      <c r="E3" s="143">
        <v>34</v>
      </c>
      <c r="F3" s="23">
        <v>1760</v>
      </c>
      <c r="G3" s="142" t="s">
        <v>129</v>
      </c>
      <c r="H3" s="26">
        <v>0.6020833333333333</v>
      </c>
      <c r="I3" s="25">
        <v>0.93500000000000005</v>
      </c>
      <c r="J3" s="25">
        <v>0.92500000000000004</v>
      </c>
      <c r="K3" s="142">
        <v>0</v>
      </c>
      <c r="L3" s="142">
        <v>0</v>
      </c>
      <c r="M3" s="142">
        <v>2</v>
      </c>
      <c r="N3" s="142">
        <v>2</v>
      </c>
      <c r="Q3" t="s">
        <v>265</v>
      </c>
      <c r="R3">
        <v>26</v>
      </c>
      <c r="T3">
        <f t="shared" si="0"/>
        <v>194</v>
      </c>
    </row>
    <row r="4" spans="1:21" ht="15">
      <c r="A4" s="20"/>
      <c r="B4" s="22" t="s">
        <v>128</v>
      </c>
      <c r="C4" s="142">
        <v>132</v>
      </c>
      <c r="D4" s="143"/>
      <c r="E4" s="143"/>
      <c r="F4" s="142">
        <v>871</v>
      </c>
      <c r="G4" s="142" t="s">
        <v>226</v>
      </c>
      <c r="H4" s="24">
        <v>42640</v>
      </c>
      <c r="I4" s="25">
        <v>0.95</v>
      </c>
      <c r="J4" s="25">
        <v>0.92600000000000005</v>
      </c>
      <c r="K4" s="142">
        <v>0</v>
      </c>
      <c r="L4" s="142">
        <v>0</v>
      </c>
      <c r="M4" s="142">
        <v>2</v>
      </c>
      <c r="N4" s="142">
        <v>0</v>
      </c>
      <c r="Q4" t="s">
        <v>258</v>
      </c>
      <c r="R4">
        <v>150</v>
      </c>
      <c r="T4">
        <f t="shared" si="0"/>
        <v>132</v>
      </c>
    </row>
    <row r="5" spans="1:21" ht="15">
      <c r="A5" s="20"/>
      <c r="B5" s="22" t="s">
        <v>114</v>
      </c>
      <c r="C5" s="142">
        <v>114</v>
      </c>
      <c r="D5" s="143"/>
      <c r="E5" s="143"/>
      <c r="F5" s="23">
        <v>1577</v>
      </c>
      <c r="G5" s="142" t="s">
        <v>255</v>
      </c>
      <c r="H5" s="24">
        <v>42640</v>
      </c>
      <c r="I5" s="25">
        <v>0.96099999999999997</v>
      </c>
      <c r="J5" s="25">
        <v>0.93300000000000005</v>
      </c>
      <c r="K5" s="142">
        <v>0</v>
      </c>
      <c r="L5" s="142">
        <v>0</v>
      </c>
      <c r="M5" s="142">
        <v>0</v>
      </c>
      <c r="N5" s="142">
        <v>1</v>
      </c>
      <c r="Q5" t="s">
        <v>259</v>
      </c>
      <c r="R5">
        <v>3</v>
      </c>
      <c r="T5">
        <f t="shared" si="0"/>
        <v>114</v>
      </c>
    </row>
    <row r="6" spans="1:21" ht="15">
      <c r="A6" s="20"/>
      <c r="B6" s="22" t="s">
        <v>133</v>
      </c>
      <c r="C6" s="142">
        <v>76</v>
      </c>
      <c r="D6" s="143"/>
      <c r="E6" s="143"/>
      <c r="F6" s="142">
        <v>563</v>
      </c>
      <c r="G6" s="142" t="s">
        <v>248</v>
      </c>
      <c r="H6" s="24">
        <v>42640</v>
      </c>
      <c r="I6" s="25">
        <v>0.95699999999999996</v>
      </c>
      <c r="J6" s="25">
        <v>0.93300000000000005</v>
      </c>
      <c r="K6" s="142">
        <v>0</v>
      </c>
      <c r="L6" s="142">
        <v>0</v>
      </c>
      <c r="M6" s="142">
        <v>1</v>
      </c>
      <c r="N6" s="142">
        <v>0</v>
      </c>
      <c r="Q6" t="s">
        <v>260</v>
      </c>
      <c r="R6">
        <v>3</v>
      </c>
      <c r="T6">
        <f t="shared" si="0"/>
        <v>76</v>
      </c>
    </row>
    <row r="7" spans="1:21" ht="15">
      <c r="A7" s="20"/>
      <c r="B7" s="22" t="s">
        <v>123</v>
      </c>
      <c r="C7" s="142">
        <v>69</v>
      </c>
      <c r="D7" s="143"/>
      <c r="E7" s="143"/>
      <c r="F7" s="142">
        <v>839</v>
      </c>
      <c r="G7" s="142" t="s">
        <v>124</v>
      </c>
      <c r="H7" s="26">
        <v>0.48194444444444445</v>
      </c>
      <c r="I7" s="25">
        <v>0.90300000000000002</v>
      </c>
      <c r="J7" s="25">
        <v>0.82399999999999995</v>
      </c>
      <c r="K7" s="142">
        <v>0</v>
      </c>
      <c r="L7" s="142">
        <v>0</v>
      </c>
      <c r="M7" s="142">
        <v>2</v>
      </c>
      <c r="N7" s="142">
        <v>0</v>
      </c>
      <c r="Q7" t="s">
        <v>268</v>
      </c>
      <c r="R7">
        <v>11</v>
      </c>
      <c r="T7">
        <f t="shared" si="0"/>
        <v>69</v>
      </c>
    </row>
    <row r="8" spans="1:21" ht="15">
      <c r="A8" s="20"/>
      <c r="B8" s="22" t="s">
        <v>139</v>
      </c>
      <c r="C8" s="142">
        <v>61</v>
      </c>
      <c r="D8" s="143"/>
      <c r="E8" s="143"/>
      <c r="F8" s="142">
        <v>693</v>
      </c>
      <c r="G8" s="142" t="s">
        <v>150</v>
      </c>
      <c r="H8" s="26">
        <v>0.65138888888888891</v>
      </c>
      <c r="I8" s="25">
        <v>0.91600000000000004</v>
      </c>
      <c r="J8" s="25">
        <v>0.94399999999999995</v>
      </c>
      <c r="K8" s="142">
        <v>0</v>
      </c>
      <c r="L8" s="142">
        <v>0</v>
      </c>
      <c r="M8" s="142">
        <v>0</v>
      </c>
      <c r="N8" s="142">
        <v>0</v>
      </c>
      <c r="Q8" t="s">
        <v>262</v>
      </c>
      <c r="R8">
        <v>25</v>
      </c>
      <c r="T8">
        <f t="shared" si="0"/>
        <v>61</v>
      </c>
    </row>
    <row r="9" spans="1:21" ht="15">
      <c r="A9" s="20"/>
      <c r="B9" s="22" t="s">
        <v>127</v>
      </c>
      <c r="C9" s="142">
        <v>59</v>
      </c>
      <c r="D9" s="143"/>
      <c r="E9" s="143"/>
      <c r="F9" s="142">
        <v>344</v>
      </c>
      <c r="G9" s="142">
        <v>0</v>
      </c>
      <c r="H9" s="24">
        <v>42640</v>
      </c>
      <c r="I9" s="25">
        <v>0.92200000000000004</v>
      </c>
      <c r="J9" s="25">
        <v>0.97699999999999998</v>
      </c>
      <c r="K9" s="142">
        <v>0</v>
      </c>
      <c r="L9" s="142">
        <v>0</v>
      </c>
      <c r="M9" s="142">
        <v>0</v>
      </c>
      <c r="N9" s="142">
        <v>0</v>
      </c>
      <c r="Q9" t="s">
        <v>263</v>
      </c>
      <c r="R9">
        <v>5</v>
      </c>
      <c r="T9">
        <f t="shared" si="0"/>
        <v>59</v>
      </c>
    </row>
    <row r="10" spans="1:21" ht="15">
      <c r="A10" s="20"/>
      <c r="B10" s="22" t="s">
        <v>292</v>
      </c>
      <c r="C10" s="142">
        <v>44</v>
      </c>
      <c r="D10" s="143"/>
      <c r="E10" s="143"/>
      <c r="F10" s="142">
        <v>573</v>
      </c>
      <c r="G10" s="142" t="s">
        <v>150</v>
      </c>
      <c r="H10" s="24">
        <v>42643</v>
      </c>
      <c r="I10" s="25">
        <v>0.86099999999999999</v>
      </c>
      <c r="J10" s="25">
        <v>0.86399999999999999</v>
      </c>
      <c r="K10" s="142">
        <v>0</v>
      </c>
      <c r="L10" s="142">
        <v>0</v>
      </c>
      <c r="M10" s="142">
        <v>1</v>
      </c>
      <c r="N10" s="142">
        <v>0</v>
      </c>
      <c r="Q10" t="s">
        <v>264</v>
      </c>
      <c r="R10">
        <v>0</v>
      </c>
      <c r="T10">
        <f t="shared" si="0"/>
        <v>44</v>
      </c>
    </row>
    <row r="11" spans="1:21" ht="15">
      <c r="A11" s="20"/>
      <c r="B11" s="22" t="s">
        <v>126</v>
      </c>
      <c r="C11" s="142">
        <v>36</v>
      </c>
      <c r="D11" s="143"/>
      <c r="E11" s="143"/>
      <c r="F11" s="142">
        <v>195</v>
      </c>
      <c r="G11" s="142">
        <v>0</v>
      </c>
      <c r="H11" s="24">
        <v>42640</v>
      </c>
      <c r="I11" s="25">
        <v>0.98599999999999999</v>
      </c>
      <c r="J11" s="25">
        <v>1</v>
      </c>
      <c r="K11" s="142">
        <v>0</v>
      </c>
      <c r="L11" s="142">
        <v>0</v>
      </c>
      <c r="M11" s="142">
        <v>0</v>
      </c>
      <c r="N11" s="142">
        <v>0</v>
      </c>
      <c r="T11">
        <f t="shared" si="0"/>
        <v>36</v>
      </c>
    </row>
    <row r="12" spans="1:21" ht="15">
      <c r="A12" s="20"/>
      <c r="B12" s="22" t="s">
        <v>131</v>
      </c>
      <c r="C12" s="142">
        <v>31</v>
      </c>
      <c r="D12" s="143"/>
      <c r="E12" s="143"/>
      <c r="F12" s="142">
        <v>378</v>
      </c>
      <c r="G12" s="142" t="s">
        <v>132</v>
      </c>
      <c r="H12" s="24">
        <v>42640</v>
      </c>
      <c r="I12" s="25">
        <v>0.77100000000000002</v>
      </c>
      <c r="J12" s="25">
        <v>0.51700000000000002</v>
      </c>
      <c r="K12" s="142">
        <v>0</v>
      </c>
      <c r="L12" s="142">
        <v>0</v>
      </c>
      <c r="M12" s="142">
        <v>1</v>
      </c>
      <c r="N12" s="142">
        <v>0</v>
      </c>
      <c r="T12">
        <f t="shared" si="0"/>
        <v>31</v>
      </c>
    </row>
    <row r="13" spans="1:21" ht="15">
      <c r="A13" s="20"/>
      <c r="B13" s="22" t="s">
        <v>329</v>
      </c>
      <c r="C13" s="142">
        <v>22</v>
      </c>
      <c r="D13" s="143"/>
      <c r="E13" s="143"/>
      <c r="F13" s="142">
        <v>318</v>
      </c>
      <c r="G13" s="142" t="s">
        <v>252</v>
      </c>
      <c r="H13" s="26">
        <v>0.69652777777777775</v>
      </c>
      <c r="I13" s="25">
        <v>0.84299999999999997</v>
      </c>
      <c r="J13" s="25">
        <v>0.8</v>
      </c>
      <c r="K13" s="142">
        <v>0</v>
      </c>
      <c r="L13" s="142">
        <v>0</v>
      </c>
      <c r="M13" s="142">
        <v>1</v>
      </c>
      <c r="N13" s="142">
        <v>2</v>
      </c>
      <c r="T13">
        <f t="shared" si="0"/>
        <v>22</v>
      </c>
    </row>
    <row r="14" spans="1:21" ht="15">
      <c r="A14" s="20"/>
      <c r="B14" s="22" t="s">
        <v>125</v>
      </c>
      <c r="C14" s="142">
        <v>18</v>
      </c>
      <c r="D14" s="143"/>
      <c r="E14" s="143"/>
      <c r="F14" s="142">
        <v>172</v>
      </c>
      <c r="G14" s="142">
        <v>0</v>
      </c>
      <c r="H14" s="24">
        <v>42640</v>
      </c>
      <c r="I14" s="25">
        <v>0.93300000000000005</v>
      </c>
      <c r="J14" s="25">
        <v>0.9</v>
      </c>
      <c r="K14" s="142">
        <v>0</v>
      </c>
      <c r="L14" s="142">
        <v>0</v>
      </c>
      <c r="M14" s="142">
        <v>0</v>
      </c>
      <c r="N14" s="142">
        <v>0</v>
      </c>
      <c r="T14">
        <f t="shared" si="0"/>
        <v>18</v>
      </c>
      <c r="U14">
        <f>SUM(T2:T15)</f>
        <v>1450</v>
      </c>
    </row>
    <row r="15" spans="1:21" ht="15">
      <c r="A15" s="20"/>
      <c r="B15" s="22" t="s">
        <v>130</v>
      </c>
      <c r="C15" s="142">
        <v>13</v>
      </c>
      <c r="D15" s="143"/>
      <c r="E15" s="143"/>
      <c r="F15" s="142">
        <v>218</v>
      </c>
      <c r="G15" s="142">
        <v>0</v>
      </c>
      <c r="H15" s="24">
        <v>42640</v>
      </c>
      <c r="I15" s="25">
        <v>0.99099999999999999</v>
      </c>
      <c r="J15" s="25">
        <v>0.92900000000000005</v>
      </c>
      <c r="K15" s="142">
        <v>0</v>
      </c>
      <c r="L15" s="142">
        <v>0</v>
      </c>
      <c r="M15" s="142">
        <v>0</v>
      </c>
      <c r="N15" s="142">
        <v>0</v>
      </c>
      <c r="T15">
        <f t="shared" si="0"/>
        <v>13</v>
      </c>
    </row>
    <row r="16" spans="1:21" ht="15">
      <c r="A16" s="20"/>
      <c r="B16" s="22" t="s">
        <v>116</v>
      </c>
      <c r="C16" s="31">
        <f>C22</f>
        <v>91</v>
      </c>
      <c r="D16" s="31"/>
      <c r="E16" s="31"/>
      <c r="F16" s="23">
        <v>3041</v>
      </c>
      <c r="G16" s="142">
        <v>0</v>
      </c>
      <c r="H16" s="24">
        <v>42578</v>
      </c>
      <c r="I16" s="25">
        <v>0.91700000000000004</v>
      </c>
      <c r="J16" s="25">
        <v>0.81599999999999995</v>
      </c>
      <c r="K16" s="142">
        <v>0</v>
      </c>
      <c r="L16" s="142">
        <v>0</v>
      </c>
      <c r="M16" s="142">
        <v>0</v>
      </c>
      <c r="N16" s="142">
        <v>0</v>
      </c>
      <c r="T16">
        <f t="shared" si="0"/>
        <v>91</v>
      </c>
      <c r="U16">
        <f>SUM(T16:T17)</f>
        <v>582</v>
      </c>
    </row>
    <row r="17" spans="1:21" ht="15">
      <c r="A17" s="20"/>
      <c r="B17" s="22" t="s">
        <v>121</v>
      </c>
      <c r="C17" s="31">
        <f>C24</f>
        <v>491</v>
      </c>
      <c r="D17" s="31"/>
      <c r="E17" s="31"/>
      <c r="F17" s="23">
        <v>10346</v>
      </c>
      <c r="G17" s="142" t="s">
        <v>154</v>
      </c>
      <c r="H17" s="26">
        <v>0.4368055555555555</v>
      </c>
      <c r="I17" s="25">
        <v>0.90100000000000002</v>
      </c>
      <c r="J17" s="25">
        <v>0.77500000000000002</v>
      </c>
      <c r="K17" s="142">
        <v>0</v>
      </c>
      <c r="L17" s="142">
        <v>0</v>
      </c>
      <c r="M17" s="142">
        <v>0</v>
      </c>
      <c r="N17" s="142">
        <v>0</v>
      </c>
      <c r="T17">
        <f t="shared" si="0"/>
        <v>491</v>
      </c>
    </row>
    <row r="18" spans="1:21" ht="15" thickBot="1">
      <c r="A18" s="155" t="s">
        <v>330</v>
      </c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</row>
    <row r="19" spans="1:21" ht="15" thickBot="1">
      <c r="B19" t="s">
        <v>272</v>
      </c>
      <c r="Q19" s="161" t="s">
        <v>164</v>
      </c>
      <c r="R19" s="162"/>
      <c r="S19" s="162"/>
      <c r="T19" s="162"/>
      <c r="U19" s="163"/>
    </row>
    <row r="20" spans="1:21">
      <c r="B20" t="s">
        <v>273</v>
      </c>
      <c r="Q20" s="124"/>
      <c r="R20" s="125"/>
      <c r="S20" s="125"/>
      <c r="T20" s="144" t="s">
        <v>165</v>
      </c>
      <c r="U20" s="145" t="s">
        <v>335</v>
      </c>
    </row>
    <row r="21" spans="1:21">
      <c r="Q21" s="128"/>
      <c r="R21" s="129"/>
      <c r="S21" s="129"/>
      <c r="T21" s="130" t="s">
        <v>2</v>
      </c>
      <c r="U21" s="146"/>
    </row>
    <row r="22" spans="1:21">
      <c r="B22" t="s">
        <v>175</v>
      </c>
      <c r="C22">
        <v>91</v>
      </c>
      <c r="F22" s="59" t="s">
        <v>160</v>
      </c>
      <c r="G22" t="s">
        <v>233</v>
      </c>
      <c r="Q22" s="132" t="s">
        <v>4</v>
      </c>
      <c r="R22" s="133"/>
      <c r="S22" s="134"/>
      <c r="T22" s="135">
        <f>S1</f>
        <v>223</v>
      </c>
      <c r="U22" s="147">
        <f>T22/$T$29</f>
        <v>9.1281211625051165E-2</v>
      </c>
    </row>
    <row r="23" spans="1:21">
      <c r="F23" s="58" t="s">
        <v>228</v>
      </c>
      <c r="Q23" s="132" t="s">
        <v>167</v>
      </c>
      <c r="R23" s="133" t="s">
        <v>333</v>
      </c>
      <c r="S23" s="134" t="s">
        <v>334</v>
      </c>
      <c r="T23" s="135">
        <f>C38</f>
        <v>188</v>
      </c>
      <c r="U23" s="147">
        <f t="shared" ref="U23:U27" si="1">T23/$T$29</f>
        <v>7.6954564060581251E-2</v>
      </c>
    </row>
    <row r="24" spans="1:21">
      <c r="B24" t="s">
        <v>174</v>
      </c>
      <c r="C24">
        <v>491</v>
      </c>
      <c r="F24" s="59" t="s">
        <v>160</v>
      </c>
      <c r="G24" t="s">
        <v>234</v>
      </c>
      <c r="Q24" s="132"/>
      <c r="R24" s="133" t="s">
        <v>169</v>
      </c>
      <c r="S24" s="134"/>
      <c r="T24" s="135">
        <v>0</v>
      </c>
      <c r="U24" s="147"/>
    </row>
    <row r="25" spans="1:21">
      <c r="F25" s="58"/>
      <c r="Q25" s="132"/>
      <c r="R25" s="133" t="s">
        <v>9</v>
      </c>
      <c r="S25" s="134" t="s">
        <v>170</v>
      </c>
      <c r="T25" s="135">
        <f>U14</f>
        <v>1450</v>
      </c>
      <c r="U25" s="147">
        <f t="shared" si="1"/>
        <v>0.59353254195661076</v>
      </c>
    </row>
    <row r="26" spans="1:21">
      <c r="B26" t="s">
        <v>227</v>
      </c>
      <c r="C26" t="s">
        <v>278</v>
      </c>
      <c r="Q26" s="132"/>
      <c r="R26" s="133" t="s">
        <v>331</v>
      </c>
      <c r="S26" s="134" t="s">
        <v>170</v>
      </c>
      <c r="T26" s="149"/>
      <c r="U26" s="147"/>
    </row>
    <row r="27" spans="1:21">
      <c r="C27" t="s">
        <v>279</v>
      </c>
      <c r="Q27" s="132"/>
      <c r="R27" s="133"/>
      <c r="S27" s="134" t="s">
        <v>171</v>
      </c>
      <c r="T27" s="135">
        <f>U16</f>
        <v>582</v>
      </c>
      <c r="U27" s="147">
        <f t="shared" si="1"/>
        <v>0.23823168235775685</v>
      </c>
    </row>
    <row r="28" spans="1:21">
      <c r="C28" t="s">
        <v>230</v>
      </c>
      <c r="Q28" s="132"/>
      <c r="R28" s="133"/>
      <c r="S28" s="134"/>
      <c r="T28" s="135"/>
      <c r="U28" s="147"/>
    </row>
    <row r="29" spans="1:21" ht="15" thickBot="1">
      <c r="C29" t="s">
        <v>231</v>
      </c>
      <c r="Q29" s="137"/>
      <c r="R29" s="138"/>
      <c r="S29" s="139"/>
      <c r="T29" s="140">
        <f>SUM(T22:T27)</f>
        <v>2443</v>
      </c>
      <c r="U29" s="148">
        <f>SUM(U22:U28)</f>
        <v>1</v>
      </c>
    </row>
    <row r="30" spans="1:21">
      <c r="C30" t="s">
        <v>232</v>
      </c>
    </row>
    <row r="32" spans="1:21">
      <c r="B32" s="122" t="s">
        <v>276</v>
      </c>
      <c r="C32" s="122"/>
      <c r="D32" s="122"/>
      <c r="E32" s="122"/>
      <c r="F32" s="123" t="s">
        <v>160</v>
      </c>
      <c r="G32" s="122" t="s">
        <v>274</v>
      </c>
      <c r="H32" s="122"/>
      <c r="I32" s="122"/>
      <c r="J32" s="122"/>
      <c r="K32" s="122"/>
      <c r="L32" s="122"/>
      <c r="M32" s="122"/>
      <c r="N32" s="122"/>
    </row>
    <row r="33" spans="2:7">
      <c r="B33" t="s">
        <v>277</v>
      </c>
      <c r="C33">
        <v>188</v>
      </c>
      <c r="F33" s="59" t="s">
        <v>160</v>
      </c>
      <c r="G33" t="s">
        <v>328</v>
      </c>
    </row>
    <row r="34" spans="2:7">
      <c r="F34" s="59"/>
    </row>
    <row r="35" spans="2:7">
      <c r="F35" s="59"/>
    </row>
    <row r="37" spans="2:7">
      <c r="F37" t="s">
        <v>245</v>
      </c>
    </row>
    <row r="38" spans="2:7">
      <c r="C38">
        <f>C33</f>
        <v>188</v>
      </c>
      <c r="F38" t="s">
        <v>246</v>
      </c>
    </row>
  </sheetData>
  <mergeCells count="2">
    <mergeCell ref="A18:N18"/>
    <mergeCell ref="Q19:U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ignoredErrors>
    <ignoredError sqref="T29:U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opLeftCell="K1" workbookViewId="0">
      <selection activeCell="S2" sqref="S2"/>
    </sheetView>
  </sheetViews>
  <sheetFormatPr baseColWidth="10" defaultRowHeight="14" x14ac:dyDescent="0"/>
  <cols>
    <col min="1" max="1" width="8" customWidth="1"/>
    <col min="2" max="2" width="29.8320312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53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0">
        <v>581</v>
      </c>
      <c r="D2" s="150"/>
      <c r="E2" s="150">
        <v>123</v>
      </c>
      <c r="F2" s="23">
        <v>6215</v>
      </c>
      <c r="G2" s="150" t="s">
        <v>149</v>
      </c>
      <c r="H2" s="26">
        <v>0.56319444444444444</v>
      </c>
      <c r="I2" s="25">
        <v>0.95199999999999996</v>
      </c>
      <c r="J2" s="25">
        <v>0.89800000000000002</v>
      </c>
      <c r="K2" s="150">
        <v>0</v>
      </c>
      <c r="L2" s="150">
        <v>0</v>
      </c>
      <c r="M2" s="150">
        <v>2</v>
      </c>
      <c r="N2" s="150">
        <v>0</v>
      </c>
      <c r="S2" s="59">
        <f>C2-E2</f>
        <v>458</v>
      </c>
      <c r="T2" s="59">
        <f t="shared" ref="T2:T18" si="0">E2</f>
        <v>123</v>
      </c>
    </row>
    <row r="3" spans="1:21" ht="15">
      <c r="A3" s="20"/>
      <c r="B3" s="22" t="s">
        <v>117</v>
      </c>
      <c r="C3" s="150">
        <v>194</v>
      </c>
      <c r="D3" s="150"/>
      <c r="E3" s="150">
        <v>34</v>
      </c>
      <c r="F3" s="23">
        <v>1760</v>
      </c>
      <c r="G3" s="150" t="s">
        <v>129</v>
      </c>
      <c r="H3" s="26">
        <v>0.54097222222222219</v>
      </c>
      <c r="I3" s="25">
        <v>0.93500000000000005</v>
      </c>
      <c r="J3" s="25">
        <v>0.92500000000000004</v>
      </c>
      <c r="K3" s="150">
        <v>0</v>
      </c>
      <c r="L3" s="150">
        <v>0</v>
      </c>
      <c r="M3" s="150">
        <v>2</v>
      </c>
      <c r="N3" s="150">
        <v>2</v>
      </c>
      <c r="Q3" t="s">
        <v>265</v>
      </c>
      <c r="R3">
        <v>13</v>
      </c>
      <c r="S3" s="59">
        <f t="shared" ref="S3:S18" si="1">C3-E3</f>
        <v>160</v>
      </c>
      <c r="T3" s="59">
        <f t="shared" si="0"/>
        <v>34</v>
      </c>
    </row>
    <row r="4" spans="1:21" ht="15">
      <c r="A4" s="20"/>
      <c r="B4" s="22" t="s">
        <v>128</v>
      </c>
      <c r="C4" s="150">
        <v>132</v>
      </c>
      <c r="D4" s="150"/>
      <c r="E4" s="150"/>
      <c r="F4" s="150">
        <v>871</v>
      </c>
      <c r="G4" s="150" t="s">
        <v>150</v>
      </c>
      <c r="H4" s="24">
        <v>42647</v>
      </c>
      <c r="I4" s="25">
        <v>0.95</v>
      </c>
      <c r="J4" s="25">
        <v>0.92600000000000005</v>
      </c>
      <c r="K4" s="150">
        <v>0</v>
      </c>
      <c r="L4" s="150">
        <v>0</v>
      </c>
      <c r="M4" s="150">
        <v>1</v>
      </c>
      <c r="N4" s="150">
        <v>0</v>
      </c>
      <c r="Q4" t="s">
        <v>258</v>
      </c>
      <c r="R4">
        <v>153</v>
      </c>
      <c r="S4" s="59">
        <f t="shared" si="1"/>
        <v>132</v>
      </c>
      <c r="T4" s="59">
        <f t="shared" si="0"/>
        <v>0</v>
      </c>
    </row>
    <row r="5" spans="1:21" ht="15">
      <c r="A5" s="20"/>
      <c r="B5" s="22" t="s">
        <v>114</v>
      </c>
      <c r="C5" s="150">
        <v>114</v>
      </c>
      <c r="D5" s="150"/>
      <c r="E5" s="150"/>
      <c r="F5" s="23">
        <v>1611</v>
      </c>
      <c r="G5" s="150" t="s">
        <v>255</v>
      </c>
      <c r="H5" s="24">
        <v>42649</v>
      </c>
      <c r="I5" s="25">
        <v>0.96299999999999997</v>
      </c>
      <c r="J5" s="25">
        <v>0.94899999999999995</v>
      </c>
      <c r="K5" s="150">
        <v>0</v>
      </c>
      <c r="L5" s="150">
        <v>0</v>
      </c>
      <c r="M5" s="150">
        <v>0</v>
      </c>
      <c r="N5" s="150">
        <v>1</v>
      </c>
      <c r="Q5" t="s">
        <v>259</v>
      </c>
      <c r="R5">
        <v>3</v>
      </c>
      <c r="S5" s="59">
        <f t="shared" si="1"/>
        <v>114</v>
      </c>
      <c r="T5" s="59">
        <f t="shared" si="0"/>
        <v>0</v>
      </c>
    </row>
    <row r="6" spans="1:21" ht="15">
      <c r="A6" s="20"/>
      <c r="B6" s="22" t="s">
        <v>133</v>
      </c>
      <c r="C6" s="150">
        <v>76</v>
      </c>
      <c r="D6" s="150"/>
      <c r="E6" s="150"/>
      <c r="F6" s="150">
        <v>563</v>
      </c>
      <c r="G6" s="150" t="s">
        <v>248</v>
      </c>
      <c r="H6" s="24">
        <v>42647</v>
      </c>
      <c r="I6" s="25">
        <v>0.95699999999999996</v>
      </c>
      <c r="J6" s="25">
        <v>0.93300000000000005</v>
      </c>
      <c r="K6" s="150">
        <v>0</v>
      </c>
      <c r="L6" s="150">
        <v>0</v>
      </c>
      <c r="M6" s="150">
        <v>1</v>
      </c>
      <c r="N6" s="150">
        <v>0</v>
      </c>
      <c r="Q6" t="s">
        <v>260</v>
      </c>
      <c r="R6">
        <v>4</v>
      </c>
      <c r="S6" s="59">
        <f t="shared" si="1"/>
        <v>76</v>
      </c>
      <c r="T6" s="59">
        <f t="shared" si="0"/>
        <v>0</v>
      </c>
    </row>
    <row r="7" spans="1:21" ht="15">
      <c r="A7" s="20"/>
      <c r="B7" s="22" t="s">
        <v>123</v>
      </c>
      <c r="C7" s="150">
        <v>69</v>
      </c>
      <c r="D7" s="150"/>
      <c r="E7" s="150">
        <v>16</v>
      </c>
      <c r="F7" s="150">
        <v>839</v>
      </c>
      <c r="G7" s="150" t="s">
        <v>124</v>
      </c>
      <c r="H7" s="24">
        <v>42646</v>
      </c>
      <c r="I7" s="25">
        <v>0.90300000000000002</v>
      </c>
      <c r="J7" s="25">
        <v>0.82399999999999995</v>
      </c>
      <c r="K7" s="150">
        <v>0</v>
      </c>
      <c r="L7" s="150">
        <v>0</v>
      </c>
      <c r="M7" s="150">
        <v>2</v>
      </c>
      <c r="N7" s="150">
        <v>0</v>
      </c>
      <c r="Q7" t="s">
        <v>268</v>
      </c>
      <c r="R7">
        <v>11</v>
      </c>
      <c r="S7" s="59">
        <f t="shared" si="1"/>
        <v>53</v>
      </c>
      <c r="T7" s="59">
        <f t="shared" si="0"/>
        <v>16</v>
      </c>
    </row>
    <row r="8" spans="1:21" ht="15">
      <c r="A8" s="20"/>
      <c r="B8" s="22" t="s">
        <v>139</v>
      </c>
      <c r="C8" s="150">
        <v>61</v>
      </c>
      <c r="D8" s="150"/>
      <c r="E8" s="150">
        <v>11</v>
      </c>
      <c r="F8" s="150">
        <v>693</v>
      </c>
      <c r="G8" s="150" t="s">
        <v>150</v>
      </c>
      <c r="H8" s="24">
        <v>42646</v>
      </c>
      <c r="I8" s="25">
        <v>0.91600000000000004</v>
      </c>
      <c r="J8" s="25">
        <v>0.94399999999999995</v>
      </c>
      <c r="K8" s="150">
        <v>0</v>
      </c>
      <c r="L8" s="150">
        <v>0</v>
      </c>
      <c r="M8" s="150">
        <v>0</v>
      </c>
      <c r="N8" s="150">
        <v>0</v>
      </c>
      <c r="Q8" t="s">
        <v>262</v>
      </c>
      <c r="R8">
        <v>27</v>
      </c>
      <c r="S8" s="59">
        <f t="shared" si="1"/>
        <v>50</v>
      </c>
      <c r="T8" s="59">
        <f t="shared" si="0"/>
        <v>11</v>
      </c>
    </row>
    <row r="9" spans="1:21" ht="15">
      <c r="A9" s="20"/>
      <c r="B9" s="22" t="s">
        <v>127</v>
      </c>
      <c r="C9" s="150">
        <v>59</v>
      </c>
      <c r="D9" s="150"/>
      <c r="E9" s="150"/>
      <c r="F9" s="150">
        <v>344</v>
      </c>
      <c r="G9" s="150">
        <v>0</v>
      </c>
      <c r="H9" s="24">
        <v>42647</v>
      </c>
      <c r="I9" s="25">
        <v>0.92200000000000004</v>
      </c>
      <c r="J9" s="25">
        <v>0.97699999999999998</v>
      </c>
      <c r="K9" s="150">
        <v>0</v>
      </c>
      <c r="L9" s="150">
        <v>0</v>
      </c>
      <c r="M9" s="150">
        <v>0</v>
      </c>
      <c r="N9" s="150">
        <v>0</v>
      </c>
      <c r="Q9" t="s">
        <v>263</v>
      </c>
      <c r="R9">
        <v>6</v>
      </c>
      <c r="S9" s="59">
        <f t="shared" si="1"/>
        <v>59</v>
      </c>
      <c r="T9" s="59">
        <f t="shared" si="0"/>
        <v>0</v>
      </c>
    </row>
    <row r="10" spans="1:21" ht="15">
      <c r="A10" s="20"/>
      <c r="B10" s="22" t="s">
        <v>292</v>
      </c>
      <c r="C10" s="150">
        <v>44</v>
      </c>
      <c r="D10" s="150"/>
      <c r="E10" s="150">
        <v>5</v>
      </c>
      <c r="F10" s="150">
        <v>573</v>
      </c>
      <c r="G10" s="150" t="s">
        <v>150</v>
      </c>
      <c r="H10" s="26">
        <v>0.46875</v>
      </c>
      <c r="I10" s="25">
        <v>0.86099999999999999</v>
      </c>
      <c r="J10" s="25">
        <v>0.86399999999999999</v>
      </c>
      <c r="K10" s="150">
        <v>0</v>
      </c>
      <c r="L10" s="150">
        <v>0</v>
      </c>
      <c r="M10" s="150">
        <v>1</v>
      </c>
      <c r="N10" s="150">
        <v>0</v>
      </c>
      <c r="Q10" t="s">
        <v>264</v>
      </c>
      <c r="R10">
        <v>0</v>
      </c>
      <c r="S10" s="59">
        <f t="shared" si="1"/>
        <v>39</v>
      </c>
      <c r="T10" s="59">
        <f t="shared" si="0"/>
        <v>5</v>
      </c>
    </row>
    <row r="11" spans="1:21" ht="15">
      <c r="A11" s="20"/>
      <c r="B11" s="22" t="s">
        <v>126</v>
      </c>
      <c r="C11" s="150">
        <v>36</v>
      </c>
      <c r="D11" s="150"/>
      <c r="E11" s="150"/>
      <c r="F11" s="150">
        <v>195</v>
      </c>
      <c r="G11" s="150">
        <v>0</v>
      </c>
      <c r="H11" s="24">
        <v>42647</v>
      </c>
      <c r="I11" s="25">
        <v>0.98599999999999999</v>
      </c>
      <c r="J11" s="25">
        <v>1</v>
      </c>
      <c r="K11" s="150">
        <v>0</v>
      </c>
      <c r="L11" s="150">
        <v>0</v>
      </c>
      <c r="M11" s="150">
        <v>0</v>
      </c>
      <c r="N11" s="150">
        <v>0</v>
      </c>
      <c r="S11" s="59">
        <f t="shared" si="1"/>
        <v>36</v>
      </c>
      <c r="T11" s="59">
        <f t="shared" si="0"/>
        <v>0</v>
      </c>
    </row>
    <row r="12" spans="1:21" ht="15">
      <c r="A12" s="20"/>
      <c r="B12" s="22" t="s">
        <v>131</v>
      </c>
      <c r="C12" s="150">
        <v>31</v>
      </c>
      <c r="D12" s="150"/>
      <c r="E12" s="150"/>
      <c r="F12" s="150">
        <v>378</v>
      </c>
      <c r="G12" s="150" t="s">
        <v>132</v>
      </c>
      <c r="H12" s="24">
        <v>42647</v>
      </c>
      <c r="I12" s="25">
        <v>0.77100000000000002</v>
      </c>
      <c r="J12" s="25">
        <v>0.51700000000000002</v>
      </c>
      <c r="K12" s="150">
        <v>0</v>
      </c>
      <c r="L12" s="150">
        <v>0</v>
      </c>
      <c r="M12" s="150">
        <v>1</v>
      </c>
      <c r="N12" s="150">
        <v>0</v>
      </c>
      <c r="S12" s="59">
        <f t="shared" si="1"/>
        <v>31</v>
      </c>
      <c r="T12" s="59">
        <f t="shared" si="0"/>
        <v>0</v>
      </c>
    </row>
    <row r="13" spans="1:21" ht="15">
      <c r="A13" s="20"/>
      <c r="B13" s="22" t="s">
        <v>329</v>
      </c>
      <c r="C13" s="150">
        <v>22</v>
      </c>
      <c r="D13" s="150"/>
      <c r="E13" s="150"/>
      <c r="F13" s="150">
        <v>318</v>
      </c>
      <c r="G13" s="150" t="s">
        <v>252</v>
      </c>
      <c r="H13" s="24">
        <v>42647</v>
      </c>
      <c r="I13" s="25">
        <v>0.84299999999999997</v>
      </c>
      <c r="J13" s="25">
        <v>0.8</v>
      </c>
      <c r="K13" s="150">
        <v>0</v>
      </c>
      <c r="L13" s="150">
        <v>0</v>
      </c>
      <c r="M13" s="150">
        <v>1</v>
      </c>
      <c r="N13" s="150">
        <v>2</v>
      </c>
      <c r="S13" s="59">
        <f t="shared" si="1"/>
        <v>22</v>
      </c>
      <c r="T13" s="59">
        <f t="shared" si="0"/>
        <v>0</v>
      </c>
    </row>
    <row r="14" spans="1:21" ht="15">
      <c r="A14" s="20"/>
      <c r="B14" s="22" t="s">
        <v>336</v>
      </c>
      <c r="C14" s="150">
        <v>22</v>
      </c>
      <c r="D14" s="150"/>
      <c r="E14" s="150">
        <v>8</v>
      </c>
      <c r="F14" s="150">
        <v>319</v>
      </c>
      <c r="G14" s="150" t="s">
        <v>150</v>
      </c>
      <c r="H14" s="24">
        <v>42654</v>
      </c>
      <c r="I14" s="25">
        <v>0.84399999999999997</v>
      </c>
      <c r="J14" s="25">
        <v>0.8</v>
      </c>
      <c r="K14" s="150">
        <v>0</v>
      </c>
      <c r="L14" s="150">
        <v>0</v>
      </c>
      <c r="M14" s="150">
        <v>1</v>
      </c>
      <c r="N14" s="150">
        <v>0</v>
      </c>
      <c r="S14" s="59">
        <f t="shared" si="1"/>
        <v>14</v>
      </c>
      <c r="T14" s="59">
        <f t="shared" si="0"/>
        <v>8</v>
      </c>
      <c r="U14">
        <f>SUM(S2:S16)</f>
        <v>1275</v>
      </c>
    </row>
    <row r="15" spans="1:21" ht="15">
      <c r="A15" s="20"/>
      <c r="B15" s="22" t="s">
        <v>125</v>
      </c>
      <c r="C15" s="150">
        <v>18</v>
      </c>
      <c r="D15" s="150"/>
      <c r="E15" s="150"/>
      <c r="F15" s="150">
        <v>172</v>
      </c>
      <c r="G15" s="150">
        <v>0</v>
      </c>
      <c r="H15" s="24">
        <v>42647</v>
      </c>
      <c r="I15" s="25">
        <v>0.93300000000000005</v>
      </c>
      <c r="J15" s="25">
        <v>0.9</v>
      </c>
      <c r="K15" s="150">
        <v>0</v>
      </c>
      <c r="L15" s="150">
        <v>0</v>
      </c>
      <c r="M15" s="150">
        <v>0</v>
      </c>
      <c r="N15" s="150">
        <v>0</v>
      </c>
      <c r="S15" s="59">
        <f t="shared" si="1"/>
        <v>18</v>
      </c>
      <c r="T15" s="59">
        <f t="shared" si="0"/>
        <v>0</v>
      </c>
      <c r="U15">
        <f>SUM(T2:T18)</f>
        <v>197</v>
      </c>
    </row>
    <row r="16" spans="1:21" ht="15">
      <c r="A16" s="20"/>
      <c r="B16" s="22" t="s">
        <v>130</v>
      </c>
      <c r="C16" s="150">
        <v>13</v>
      </c>
      <c r="D16" s="150"/>
      <c r="E16" s="150"/>
      <c r="F16" s="150">
        <v>218</v>
      </c>
      <c r="G16" s="150">
        <v>0</v>
      </c>
      <c r="H16" s="24">
        <v>42647</v>
      </c>
      <c r="I16" s="25">
        <v>0.99099999999999999</v>
      </c>
      <c r="J16" s="25">
        <v>0.92900000000000005</v>
      </c>
      <c r="K16" s="150">
        <v>0</v>
      </c>
      <c r="L16" s="150">
        <v>0</v>
      </c>
      <c r="M16" s="150">
        <v>0</v>
      </c>
      <c r="N16" s="150">
        <v>0</v>
      </c>
      <c r="S16" s="59">
        <f t="shared" si="1"/>
        <v>13</v>
      </c>
      <c r="T16" s="59">
        <f t="shared" si="0"/>
        <v>0</v>
      </c>
      <c r="U16">
        <f>SUM(S17:S18)</f>
        <v>582</v>
      </c>
    </row>
    <row r="17" spans="1:21" ht="15">
      <c r="A17" s="20"/>
      <c r="B17" s="22" t="s">
        <v>116</v>
      </c>
      <c r="C17" s="31">
        <v>91</v>
      </c>
      <c r="D17" s="31"/>
      <c r="E17" s="31"/>
      <c r="F17" s="23">
        <v>3041</v>
      </c>
      <c r="G17" s="150">
        <v>0</v>
      </c>
      <c r="H17" s="24">
        <v>42578</v>
      </c>
      <c r="I17" s="25">
        <v>0.91700000000000004</v>
      </c>
      <c r="J17" s="25">
        <v>0.81599999999999995</v>
      </c>
      <c r="K17" s="150">
        <v>0</v>
      </c>
      <c r="L17" s="150">
        <v>0</v>
      </c>
      <c r="M17" s="150">
        <v>0</v>
      </c>
      <c r="N17" s="150">
        <v>0</v>
      </c>
      <c r="R17">
        <f>SUM(R3:R10)</f>
        <v>217</v>
      </c>
      <c r="S17" s="59">
        <f t="shared" si="1"/>
        <v>91</v>
      </c>
      <c r="T17" s="59">
        <f t="shared" si="0"/>
        <v>0</v>
      </c>
    </row>
    <row r="18" spans="1:21" ht="18" customHeight="1">
      <c r="A18" s="19"/>
      <c r="B18" s="22" t="s">
        <v>121</v>
      </c>
      <c r="C18" s="31">
        <v>491</v>
      </c>
      <c r="D18" s="31"/>
      <c r="E18" s="31"/>
      <c r="F18" s="23">
        <v>10132</v>
      </c>
      <c r="G18" s="150" t="s">
        <v>337</v>
      </c>
      <c r="H18" s="24">
        <v>42607</v>
      </c>
      <c r="I18" s="25">
        <v>0.89800000000000002</v>
      </c>
      <c r="J18" s="25">
        <v>0.77800000000000002</v>
      </c>
      <c r="K18" s="150">
        <v>0</v>
      </c>
      <c r="L18" s="150">
        <v>0</v>
      </c>
      <c r="M18" s="150">
        <v>19</v>
      </c>
      <c r="N18" s="150">
        <v>104</v>
      </c>
      <c r="S18" s="59">
        <f t="shared" si="1"/>
        <v>491</v>
      </c>
      <c r="T18" s="59">
        <f t="shared" si="0"/>
        <v>0</v>
      </c>
    </row>
    <row r="19" spans="1:21">
      <c r="A19" s="150" t="s">
        <v>338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1" t="s">
        <v>164</v>
      </c>
      <c r="R22" s="162"/>
      <c r="S22" s="162"/>
      <c r="T22" s="162"/>
      <c r="U22" s="163"/>
    </row>
    <row r="23" spans="1:21">
      <c r="B23" t="s">
        <v>175</v>
      </c>
      <c r="C23">
        <v>91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350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217</v>
      </c>
      <c r="U25" s="147">
        <f>T25/$T$32</f>
        <v>8.8247254981699871E-2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7.6453843025620166E-2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1275</v>
      </c>
      <c r="U28" s="147">
        <f t="shared" si="2"/>
        <v>0.51850345668971132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197</v>
      </c>
      <c r="U29" s="147">
        <f t="shared" si="2"/>
        <v>8.0113867425782845E-2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582</v>
      </c>
      <c r="U30" s="147">
        <f t="shared" si="2"/>
        <v>0.23668157787718586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2459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  <row r="46" spans="1:14">
      <c r="A46" s="62"/>
    </row>
    <row r="47" spans="1:14">
      <c r="A47" s="62"/>
    </row>
    <row r="48" spans="1:14">
      <c r="A48" s="62"/>
    </row>
    <row r="49" spans="1:1">
      <c r="A49" s="62"/>
    </row>
    <row r="50" spans="1:1">
      <c r="A50" s="62"/>
    </row>
    <row r="51" spans="1:1">
      <c r="A51" s="62"/>
    </row>
    <row r="52" spans="1:1">
      <c r="A52" s="62"/>
    </row>
    <row r="53" spans="1:1">
      <c r="A53" s="62"/>
    </row>
    <row r="54" spans="1:1">
      <c r="A54" s="62"/>
    </row>
    <row r="55" spans="1:1">
      <c r="A55" s="62"/>
    </row>
    <row r="56" spans="1:1">
      <c r="A56" s="62"/>
    </row>
    <row r="57" spans="1:1">
      <c r="A57" s="62"/>
    </row>
    <row r="58" spans="1:1">
      <c r="A58" s="62"/>
    </row>
    <row r="59" spans="1:1">
      <c r="A59" s="62"/>
    </row>
    <row r="60" spans="1:1">
      <c r="A60" s="62"/>
    </row>
    <row r="61" spans="1:1">
      <c r="A61" s="62"/>
    </row>
    <row r="62" spans="1:1">
      <c r="A62" s="62"/>
    </row>
    <row r="63" spans="1:1">
      <c r="A63" s="62"/>
    </row>
    <row r="64" spans="1:1">
      <c r="A64" s="62"/>
    </row>
    <row r="65" spans="1:1">
      <c r="A65" s="62"/>
    </row>
    <row r="66" spans="1:1">
      <c r="A66" s="62"/>
    </row>
    <row r="67" spans="1:1">
      <c r="A67" s="62"/>
    </row>
    <row r="68" spans="1:1">
      <c r="A68" s="62"/>
    </row>
    <row r="69" spans="1:1">
      <c r="A69" s="62"/>
    </row>
    <row r="70" spans="1:1">
      <c r="A70" s="62"/>
    </row>
    <row r="71" spans="1:1">
      <c r="A71" s="62"/>
    </row>
    <row r="72" spans="1:1">
      <c r="A72" s="62"/>
    </row>
    <row r="73" spans="1:1">
      <c r="A73" s="62"/>
    </row>
    <row r="74" spans="1:1">
      <c r="A74" s="62"/>
    </row>
    <row r="75" spans="1:1">
      <c r="A75" s="62"/>
    </row>
    <row r="76" spans="1:1">
      <c r="A76" s="62"/>
    </row>
    <row r="77" spans="1:1">
      <c r="A77" s="62"/>
    </row>
    <row r="78" spans="1:1">
      <c r="A78" s="62"/>
    </row>
    <row r="79" spans="1:1">
      <c r="A79" s="62"/>
    </row>
    <row r="80" spans="1:1">
      <c r="A80" s="62"/>
    </row>
    <row r="81" spans="1:1">
      <c r="A81" s="62"/>
    </row>
    <row r="82" spans="1:1">
      <c r="A82" s="62"/>
    </row>
    <row r="83" spans="1:1">
      <c r="A83" s="62"/>
    </row>
    <row r="84" spans="1:1">
      <c r="A84" s="62"/>
    </row>
    <row r="85" spans="1:1">
      <c r="A85" s="62"/>
    </row>
    <row r="86" spans="1:1">
      <c r="A86" s="62"/>
    </row>
    <row r="87" spans="1:1">
      <c r="A87" s="62"/>
    </row>
    <row r="88" spans="1:1">
      <c r="A88" s="62"/>
    </row>
    <row r="89" spans="1:1">
      <c r="A89" s="62"/>
    </row>
    <row r="90" spans="1:1">
      <c r="A90" s="62"/>
    </row>
    <row r="91" spans="1:1">
      <c r="A91" s="62"/>
    </row>
    <row r="92" spans="1:1">
      <c r="A92" s="62"/>
    </row>
    <row r="93" spans="1:1">
      <c r="A93" s="62"/>
    </row>
    <row r="94" spans="1:1">
      <c r="A94" s="62"/>
    </row>
    <row r="95" spans="1:1">
      <c r="A95" s="62"/>
    </row>
    <row r="96" spans="1:1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  <row r="155" spans="1:1">
      <c r="A155" s="62"/>
    </row>
    <row r="156" spans="1:1">
      <c r="A156" s="62"/>
    </row>
    <row r="157" spans="1:1">
      <c r="A157" s="62"/>
    </row>
    <row r="158" spans="1:1">
      <c r="A158" s="62"/>
    </row>
    <row r="159" spans="1:1">
      <c r="A159" s="62"/>
    </row>
    <row r="160" spans="1:1">
      <c r="A160" s="62"/>
    </row>
    <row r="161" spans="1:1">
      <c r="A161" s="62"/>
    </row>
    <row r="162" spans="1:1">
      <c r="A162" s="62"/>
    </row>
    <row r="163" spans="1:1">
      <c r="A163" s="62"/>
    </row>
    <row r="164" spans="1:1">
      <c r="A164" s="62"/>
    </row>
    <row r="165" spans="1:1">
      <c r="A165" s="62"/>
    </row>
    <row r="166" spans="1:1">
      <c r="A166" s="62"/>
    </row>
    <row r="167" spans="1:1">
      <c r="A167" s="62"/>
    </row>
    <row r="168" spans="1:1">
      <c r="A168" s="62"/>
    </row>
    <row r="169" spans="1:1">
      <c r="A169" s="62"/>
    </row>
    <row r="170" spans="1:1">
      <c r="A170" s="62"/>
    </row>
    <row r="171" spans="1:1">
      <c r="A171" s="62"/>
    </row>
    <row r="172" spans="1:1">
      <c r="A172" s="62"/>
    </row>
  </sheetData>
  <mergeCells count="1"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svb-service-bankinfo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U32 S4:T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selection activeCell="T28" sqref="T28:T29"/>
    </sheetView>
  </sheetViews>
  <sheetFormatPr baseColWidth="10" defaultRowHeight="14" x14ac:dyDescent="0"/>
  <cols>
    <col min="1" max="1" width="9.6640625" customWidth="1"/>
    <col min="2" max="2" width="29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2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2" ht="15">
      <c r="A2" s="20"/>
      <c r="B2" s="22" t="s">
        <v>119</v>
      </c>
      <c r="C2" s="151">
        <v>591</v>
      </c>
      <c r="D2" s="151">
        <v>608</v>
      </c>
      <c r="E2" s="151">
        <v>124</v>
      </c>
      <c r="F2" s="23">
        <v>6330</v>
      </c>
      <c r="G2" s="151" t="s">
        <v>149</v>
      </c>
      <c r="H2" s="26">
        <v>0.74722222222222223</v>
      </c>
      <c r="I2" s="25">
        <v>0.94599999999999995</v>
      </c>
      <c r="J2" s="25">
        <v>0.89800000000000002</v>
      </c>
      <c r="K2" s="151">
        <v>0</v>
      </c>
      <c r="L2" s="151">
        <v>0</v>
      </c>
      <c r="M2" s="151">
        <v>2</v>
      </c>
      <c r="N2" s="151">
        <v>0</v>
      </c>
      <c r="S2" s="59">
        <f>C2-E2</f>
        <v>467</v>
      </c>
      <c r="T2" s="59">
        <f t="shared" ref="T2:T16" si="0">E2</f>
        <v>124</v>
      </c>
      <c r="V2">
        <v>84</v>
      </c>
    </row>
    <row r="3" spans="1:22" ht="15">
      <c r="A3" s="20"/>
      <c r="B3" s="22" t="s">
        <v>117</v>
      </c>
      <c r="C3" s="151">
        <v>210</v>
      </c>
      <c r="D3" s="151">
        <v>239</v>
      </c>
      <c r="E3" s="151">
        <v>40</v>
      </c>
      <c r="F3" s="23">
        <v>1760</v>
      </c>
      <c r="G3" s="151" t="s">
        <v>129</v>
      </c>
      <c r="H3" s="26">
        <v>0.69097222222222221</v>
      </c>
      <c r="I3" s="25">
        <v>0.93500000000000005</v>
      </c>
      <c r="J3" s="25">
        <v>0.92500000000000004</v>
      </c>
      <c r="K3" s="151">
        <v>0</v>
      </c>
      <c r="L3" s="151">
        <v>0</v>
      </c>
      <c r="M3" s="151">
        <v>2</v>
      </c>
      <c r="N3" s="151">
        <v>2</v>
      </c>
      <c r="Q3" t="s">
        <v>265</v>
      </c>
      <c r="R3">
        <v>14</v>
      </c>
      <c r="S3" s="59">
        <f t="shared" ref="S3:S16" si="1">C3-E3</f>
        <v>170</v>
      </c>
      <c r="T3" s="59">
        <f t="shared" si="0"/>
        <v>40</v>
      </c>
      <c r="V3">
        <v>60</v>
      </c>
    </row>
    <row r="4" spans="1:22" ht="15">
      <c r="A4" s="19"/>
      <c r="B4" s="22" t="s">
        <v>329</v>
      </c>
      <c r="C4" s="151">
        <v>172</v>
      </c>
      <c r="D4" s="151">
        <v>165</v>
      </c>
      <c r="E4" s="151">
        <v>39</v>
      </c>
      <c r="F4" s="23">
        <v>2230</v>
      </c>
      <c r="G4" s="151" t="s">
        <v>150</v>
      </c>
      <c r="H4" s="24">
        <v>42660</v>
      </c>
      <c r="I4" s="25">
        <v>0.92500000000000004</v>
      </c>
      <c r="J4" s="25">
        <v>0.84399999999999997</v>
      </c>
      <c r="K4" s="151">
        <v>0</v>
      </c>
      <c r="L4" s="151">
        <v>0</v>
      </c>
      <c r="M4" s="151">
        <v>1</v>
      </c>
      <c r="N4" s="151">
        <v>0</v>
      </c>
      <c r="Q4" t="s">
        <v>258</v>
      </c>
      <c r="R4">
        <v>153</v>
      </c>
      <c r="S4" s="59">
        <f t="shared" si="1"/>
        <v>133</v>
      </c>
      <c r="T4" s="59">
        <f t="shared" si="0"/>
        <v>39</v>
      </c>
      <c r="V4">
        <v>21</v>
      </c>
    </row>
    <row r="5" spans="1:22" ht="15">
      <c r="A5" s="20"/>
      <c r="B5" s="22" t="s">
        <v>128</v>
      </c>
      <c r="C5" s="151">
        <v>132</v>
      </c>
      <c r="D5" s="151">
        <v>134</v>
      </c>
      <c r="E5" s="151"/>
      <c r="F5" s="151">
        <v>871</v>
      </c>
      <c r="G5" s="151" t="s">
        <v>150</v>
      </c>
      <c r="H5" s="24">
        <v>42660</v>
      </c>
      <c r="I5" s="25">
        <v>0.95</v>
      </c>
      <c r="J5" s="25">
        <v>0.92600000000000005</v>
      </c>
      <c r="K5" s="151">
        <v>0</v>
      </c>
      <c r="L5" s="151">
        <v>0</v>
      </c>
      <c r="M5" s="151">
        <v>1</v>
      </c>
      <c r="N5" s="151">
        <v>0</v>
      </c>
      <c r="Q5" t="s">
        <v>259</v>
      </c>
      <c r="R5">
        <v>3</v>
      </c>
      <c r="S5" s="59">
        <f t="shared" si="1"/>
        <v>132</v>
      </c>
      <c r="T5" s="59">
        <f t="shared" si="0"/>
        <v>0</v>
      </c>
      <c r="V5">
        <v>134</v>
      </c>
    </row>
    <row r="6" spans="1:22" ht="15">
      <c r="A6" s="20"/>
      <c r="B6" s="22" t="s">
        <v>114</v>
      </c>
      <c r="C6" s="151">
        <v>114</v>
      </c>
      <c r="D6" s="151">
        <v>115</v>
      </c>
      <c r="E6" s="151"/>
      <c r="F6" s="23">
        <v>1607</v>
      </c>
      <c r="G6" s="151" t="s">
        <v>255</v>
      </c>
      <c r="H6" s="26">
        <v>0.73749999999999993</v>
      </c>
      <c r="I6" s="25">
        <v>0.96299999999999997</v>
      </c>
      <c r="J6" s="25">
        <v>0.94899999999999995</v>
      </c>
      <c r="K6" s="151">
        <v>0</v>
      </c>
      <c r="L6" s="151">
        <v>0</v>
      </c>
      <c r="M6" s="151">
        <v>0</v>
      </c>
      <c r="N6" s="151">
        <v>1</v>
      </c>
      <c r="Q6" t="s">
        <v>260</v>
      </c>
      <c r="R6">
        <v>4</v>
      </c>
      <c r="S6" s="59">
        <f t="shared" si="1"/>
        <v>114</v>
      </c>
      <c r="T6" s="59">
        <f t="shared" si="0"/>
        <v>0</v>
      </c>
      <c r="V6">
        <v>36</v>
      </c>
    </row>
    <row r="7" spans="1:22" ht="15">
      <c r="A7" s="19"/>
      <c r="B7" s="22" t="s">
        <v>133</v>
      </c>
      <c r="C7" s="151">
        <v>82</v>
      </c>
      <c r="D7" s="151">
        <v>84</v>
      </c>
      <c r="E7" s="151"/>
      <c r="F7" s="151">
        <v>677</v>
      </c>
      <c r="G7" s="151" t="s">
        <v>351</v>
      </c>
      <c r="H7" s="24">
        <v>42660</v>
      </c>
      <c r="I7" s="25">
        <v>0.96199999999999997</v>
      </c>
      <c r="J7" s="25">
        <v>0.93500000000000005</v>
      </c>
      <c r="K7" s="151">
        <v>0</v>
      </c>
      <c r="L7" s="151">
        <v>0</v>
      </c>
      <c r="M7" s="151">
        <v>1</v>
      </c>
      <c r="N7" s="151">
        <v>1</v>
      </c>
      <c r="Q7" t="s">
        <v>268</v>
      </c>
      <c r="R7">
        <v>11</v>
      </c>
      <c r="S7" s="59">
        <f t="shared" si="1"/>
        <v>82</v>
      </c>
      <c r="T7" s="59">
        <f t="shared" si="0"/>
        <v>0</v>
      </c>
      <c r="V7">
        <v>18</v>
      </c>
    </row>
    <row r="8" spans="1:22" ht="15">
      <c r="A8" s="20"/>
      <c r="B8" s="22" t="s">
        <v>123</v>
      </c>
      <c r="C8" s="151">
        <v>69</v>
      </c>
      <c r="D8" s="151">
        <v>80</v>
      </c>
      <c r="E8" s="151">
        <v>16</v>
      </c>
      <c r="F8" s="151">
        <v>839</v>
      </c>
      <c r="G8" s="151" t="s">
        <v>124</v>
      </c>
      <c r="H8" s="24">
        <v>42657</v>
      </c>
      <c r="I8" s="25">
        <v>0.90300000000000002</v>
      </c>
      <c r="J8" s="25">
        <v>0.82399999999999995</v>
      </c>
      <c r="K8" s="151">
        <v>0</v>
      </c>
      <c r="L8" s="151">
        <v>0</v>
      </c>
      <c r="M8" s="151">
        <v>2</v>
      </c>
      <c r="N8" s="151">
        <v>0</v>
      </c>
      <c r="Q8" t="s">
        <v>262</v>
      </c>
      <c r="R8">
        <v>27</v>
      </c>
      <c r="S8" s="59">
        <f t="shared" si="1"/>
        <v>53</v>
      </c>
      <c r="T8" s="59">
        <f t="shared" si="0"/>
        <v>16</v>
      </c>
      <c r="V8">
        <v>32</v>
      </c>
    </row>
    <row r="9" spans="1:22" ht="15">
      <c r="A9" s="20"/>
      <c r="B9" s="22" t="s">
        <v>139</v>
      </c>
      <c r="C9" s="151">
        <v>61</v>
      </c>
      <c r="D9" s="151">
        <v>77</v>
      </c>
      <c r="E9" s="151">
        <v>11</v>
      </c>
      <c r="F9" s="151">
        <v>693</v>
      </c>
      <c r="G9" s="151" t="s">
        <v>150</v>
      </c>
      <c r="H9" s="24">
        <v>42660</v>
      </c>
      <c r="I9" s="25">
        <v>0.91600000000000004</v>
      </c>
      <c r="J9" s="25">
        <v>0.94399999999999995</v>
      </c>
      <c r="K9" s="151">
        <v>0</v>
      </c>
      <c r="L9" s="151">
        <v>0</v>
      </c>
      <c r="M9" s="151">
        <v>0</v>
      </c>
      <c r="N9" s="151">
        <v>0</v>
      </c>
      <c r="Q9" t="s">
        <v>263</v>
      </c>
      <c r="R9">
        <v>7</v>
      </c>
      <c r="S9" s="59">
        <f t="shared" si="1"/>
        <v>50</v>
      </c>
      <c r="T9" s="59">
        <f t="shared" si="0"/>
        <v>11</v>
      </c>
    </row>
    <row r="10" spans="1:22" ht="15">
      <c r="A10" s="20"/>
      <c r="B10" s="22" t="s">
        <v>127</v>
      </c>
      <c r="C10" s="151">
        <v>59</v>
      </c>
      <c r="D10" s="151">
        <v>60</v>
      </c>
      <c r="E10" s="151"/>
      <c r="F10" s="151">
        <v>344</v>
      </c>
      <c r="G10" s="151">
        <v>0</v>
      </c>
      <c r="H10" s="24">
        <v>42660</v>
      </c>
      <c r="I10" s="25">
        <v>0.92200000000000004</v>
      </c>
      <c r="J10" s="25">
        <v>0.97699999999999998</v>
      </c>
      <c r="K10" s="151">
        <v>0</v>
      </c>
      <c r="L10" s="151">
        <v>0</v>
      </c>
      <c r="M10" s="151">
        <v>0</v>
      </c>
      <c r="N10" s="151">
        <v>0</v>
      </c>
      <c r="Q10" t="s">
        <v>264</v>
      </c>
      <c r="R10">
        <v>0</v>
      </c>
      <c r="S10" s="59">
        <f t="shared" si="1"/>
        <v>59</v>
      </c>
      <c r="T10" s="59">
        <f t="shared" si="0"/>
        <v>0</v>
      </c>
    </row>
    <row r="11" spans="1:22" ht="15">
      <c r="A11" s="20"/>
      <c r="B11" s="22" t="s">
        <v>292</v>
      </c>
      <c r="C11" s="151">
        <v>44</v>
      </c>
      <c r="D11" s="151">
        <v>38</v>
      </c>
      <c r="E11" s="151">
        <v>5</v>
      </c>
      <c r="F11" s="151">
        <v>573</v>
      </c>
      <c r="G11" s="151" t="s">
        <v>150</v>
      </c>
      <c r="H11" s="24">
        <v>42657</v>
      </c>
      <c r="I11" s="25">
        <v>0.86099999999999999</v>
      </c>
      <c r="J11" s="25">
        <v>0.86399999999999999</v>
      </c>
      <c r="K11" s="151">
        <v>0</v>
      </c>
      <c r="L11" s="151">
        <v>0</v>
      </c>
      <c r="M11" s="151">
        <v>1</v>
      </c>
      <c r="N11" s="151">
        <v>0</v>
      </c>
      <c r="S11" s="59">
        <f t="shared" si="1"/>
        <v>39</v>
      </c>
      <c r="T11" s="59">
        <f t="shared" si="0"/>
        <v>5</v>
      </c>
    </row>
    <row r="12" spans="1:22" ht="15">
      <c r="A12" s="20"/>
      <c r="B12" s="22" t="s">
        <v>336</v>
      </c>
      <c r="C12" s="151">
        <v>41</v>
      </c>
      <c r="D12" s="151">
        <v>48</v>
      </c>
      <c r="E12" s="151">
        <v>4</v>
      </c>
      <c r="F12" s="151">
        <v>567</v>
      </c>
      <c r="G12" s="151" t="s">
        <v>150</v>
      </c>
      <c r="H12" s="24">
        <v>42657</v>
      </c>
      <c r="I12" s="25">
        <v>0.89800000000000002</v>
      </c>
      <c r="J12" s="25">
        <v>0.85</v>
      </c>
      <c r="K12" s="151">
        <v>0</v>
      </c>
      <c r="L12" s="151">
        <v>0</v>
      </c>
      <c r="M12" s="151">
        <v>1</v>
      </c>
      <c r="N12" s="151">
        <v>0</v>
      </c>
      <c r="S12" s="59">
        <f t="shared" si="1"/>
        <v>37</v>
      </c>
      <c r="T12" s="59">
        <f t="shared" si="0"/>
        <v>4</v>
      </c>
    </row>
    <row r="13" spans="1:22" ht="15">
      <c r="A13" s="20"/>
      <c r="B13" s="22" t="s">
        <v>126</v>
      </c>
      <c r="C13" s="151">
        <v>36</v>
      </c>
      <c r="D13" s="151">
        <v>36</v>
      </c>
      <c r="E13" s="151"/>
      <c r="F13" s="151">
        <v>195</v>
      </c>
      <c r="G13" s="151">
        <v>0</v>
      </c>
      <c r="H13" s="24">
        <v>42660</v>
      </c>
      <c r="I13" s="25">
        <v>0.98599999999999999</v>
      </c>
      <c r="J13" s="25">
        <v>1</v>
      </c>
      <c r="K13" s="151">
        <v>0</v>
      </c>
      <c r="L13" s="151">
        <v>0</v>
      </c>
      <c r="M13" s="151">
        <v>0</v>
      </c>
      <c r="N13" s="151">
        <v>0</v>
      </c>
      <c r="S13" s="59">
        <f t="shared" si="1"/>
        <v>36</v>
      </c>
      <c r="T13" s="59">
        <f t="shared" si="0"/>
        <v>0</v>
      </c>
    </row>
    <row r="14" spans="1:22" ht="15">
      <c r="A14" s="20"/>
      <c r="B14" s="22" t="s">
        <v>131</v>
      </c>
      <c r="C14" s="151">
        <v>31</v>
      </c>
      <c r="D14" s="151">
        <v>32</v>
      </c>
      <c r="E14" s="151"/>
      <c r="F14" s="151">
        <v>378</v>
      </c>
      <c r="G14" s="151" t="s">
        <v>132</v>
      </c>
      <c r="H14" s="24">
        <v>42660</v>
      </c>
      <c r="I14" s="25">
        <v>0.77100000000000002</v>
      </c>
      <c r="J14" s="25">
        <v>0.51700000000000002</v>
      </c>
      <c r="K14" s="151">
        <v>0</v>
      </c>
      <c r="L14" s="151">
        <v>0</v>
      </c>
      <c r="M14" s="151">
        <v>1</v>
      </c>
      <c r="N14" s="151">
        <v>0</v>
      </c>
      <c r="S14" s="59">
        <f t="shared" si="1"/>
        <v>31</v>
      </c>
      <c r="T14" s="59">
        <f t="shared" si="0"/>
        <v>0</v>
      </c>
      <c r="U14">
        <f>SUM(S2:S16)</f>
        <v>1434</v>
      </c>
    </row>
    <row r="15" spans="1:22" ht="15">
      <c r="A15" s="20"/>
      <c r="B15" s="22" t="s">
        <v>125</v>
      </c>
      <c r="C15" s="151">
        <v>18</v>
      </c>
      <c r="D15" s="151">
        <v>21</v>
      </c>
      <c r="E15" s="151"/>
      <c r="F15" s="151">
        <v>172</v>
      </c>
      <c r="G15" s="151">
        <v>0</v>
      </c>
      <c r="H15" s="24">
        <v>42660</v>
      </c>
      <c r="I15" s="25">
        <v>0.93300000000000005</v>
      </c>
      <c r="J15" s="25">
        <v>0.9</v>
      </c>
      <c r="K15" s="151">
        <v>0</v>
      </c>
      <c r="L15" s="151">
        <v>0</v>
      </c>
      <c r="M15" s="151">
        <v>0</v>
      </c>
      <c r="N15" s="151">
        <v>0</v>
      </c>
      <c r="S15" s="59">
        <f t="shared" si="1"/>
        <v>18</v>
      </c>
      <c r="T15" s="59">
        <f t="shared" si="0"/>
        <v>0</v>
      </c>
      <c r="U15">
        <f>SUM(T2:T18)</f>
        <v>239</v>
      </c>
    </row>
    <row r="16" spans="1:22" ht="15">
      <c r="A16" s="20"/>
      <c r="B16" s="22" t="s">
        <v>130</v>
      </c>
      <c r="C16" s="151">
        <v>13</v>
      </c>
      <c r="D16" s="151">
        <v>18</v>
      </c>
      <c r="E16" s="151"/>
      <c r="F16" s="151">
        <v>218</v>
      </c>
      <c r="G16" s="151">
        <v>0</v>
      </c>
      <c r="H16" s="24">
        <v>42660</v>
      </c>
      <c r="I16" s="25">
        <v>0.99099999999999999</v>
      </c>
      <c r="J16" s="25">
        <v>0.92900000000000005</v>
      </c>
      <c r="K16" s="151">
        <v>0</v>
      </c>
      <c r="L16" s="151">
        <v>0</v>
      </c>
      <c r="M16" s="151">
        <v>0</v>
      </c>
      <c r="N16" s="151">
        <v>0</v>
      </c>
      <c r="S16" s="59">
        <f t="shared" si="1"/>
        <v>13</v>
      </c>
      <c r="T16" s="59">
        <f t="shared" si="0"/>
        <v>0</v>
      </c>
      <c r="U16">
        <f>SUM(S17:S18)</f>
        <v>576</v>
      </c>
    </row>
    <row r="17" spans="1:21" ht="15">
      <c r="A17" s="20"/>
      <c r="B17" s="22" t="s">
        <v>116</v>
      </c>
      <c r="C17" s="31">
        <v>85</v>
      </c>
      <c r="D17" s="31"/>
      <c r="E17" s="31"/>
      <c r="F17" s="23">
        <v>3041</v>
      </c>
      <c r="G17" s="151">
        <v>0</v>
      </c>
      <c r="H17" s="24">
        <v>42578</v>
      </c>
      <c r="I17" s="25">
        <v>0.91700000000000004</v>
      </c>
      <c r="J17" s="25">
        <v>0.81599999999999995</v>
      </c>
      <c r="K17" s="151">
        <v>0</v>
      </c>
      <c r="L17" s="151">
        <v>0</v>
      </c>
      <c r="M17" s="151">
        <v>0</v>
      </c>
      <c r="N17" s="151">
        <v>0</v>
      </c>
      <c r="R17">
        <f>SUM(R3:R10)</f>
        <v>219</v>
      </c>
      <c r="S17" s="59">
        <f t="shared" ref="S17:S18" si="2">C17</f>
        <v>85</v>
      </c>
      <c r="T17" s="59"/>
    </row>
    <row r="18" spans="1:21" ht="15">
      <c r="A18" s="19"/>
      <c r="B18" s="22" t="s">
        <v>121</v>
      </c>
      <c r="C18" s="31">
        <v>491</v>
      </c>
      <c r="D18" s="31"/>
      <c r="E18" s="31"/>
      <c r="F18" s="23">
        <v>10132</v>
      </c>
      <c r="G18" s="151" t="s">
        <v>337</v>
      </c>
      <c r="H18" s="24">
        <v>42607</v>
      </c>
      <c r="I18" s="25">
        <v>0.89800000000000002</v>
      </c>
      <c r="J18" s="25">
        <v>0.77800000000000002</v>
      </c>
      <c r="K18" s="151">
        <v>0</v>
      </c>
      <c r="L18" s="151">
        <v>0</v>
      </c>
      <c r="M18" s="151">
        <v>19</v>
      </c>
      <c r="N18" s="151">
        <v>104</v>
      </c>
      <c r="S18" s="59">
        <f t="shared" si="2"/>
        <v>491</v>
      </c>
      <c r="T18" s="59"/>
    </row>
    <row r="19" spans="1:21">
      <c r="A19" s="155" t="s">
        <v>352</v>
      </c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1" t="s">
        <v>164</v>
      </c>
      <c r="R22" s="162"/>
      <c r="S22" s="162"/>
      <c r="T22" s="162"/>
      <c r="U22" s="163"/>
    </row>
    <row r="23" spans="1:21">
      <c r="B23" t="s">
        <v>175</v>
      </c>
      <c r="C23">
        <v>85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353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8.2454819277108432E-2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3">T26/$T$32</f>
        <v>7.0783132530120488E-2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1434</v>
      </c>
      <c r="U28" s="147">
        <f t="shared" si="3"/>
        <v>0.53990963855421692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239</v>
      </c>
      <c r="U29" s="147">
        <f t="shared" si="3"/>
        <v>8.9984939759036139E-2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576</v>
      </c>
      <c r="U30" s="147">
        <f t="shared" si="3"/>
        <v>0.21686746987951808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2656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  <c r="B40" t="s">
        <v>354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T4:T16 S17:S18 S4:S16 U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3" workbookViewId="0">
      <selection activeCell="I16" sqref="I16"/>
    </sheetView>
  </sheetViews>
  <sheetFormatPr baseColWidth="10" defaultRowHeight="14" x14ac:dyDescent="0"/>
  <cols>
    <col min="1" max="1" width="9.5" customWidth="1"/>
    <col min="2" max="2" width="30.33203125" customWidth="1"/>
    <col min="3" max="3" width="4.33203125" bestFit="1" customWidth="1"/>
    <col min="4" max="4" width="4.33203125" customWidth="1"/>
    <col min="5" max="5" width="5.16406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4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4">
        <v>591</v>
      </c>
      <c r="D2" s="154"/>
      <c r="E2" s="154">
        <v>127</v>
      </c>
      <c r="F2" s="23">
        <v>6330</v>
      </c>
      <c r="G2" s="154" t="s">
        <v>149</v>
      </c>
      <c r="H2" s="26">
        <v>0.6791666666666667</v>
      </c>
      <c r="I2" s="25">
        <v>0.94599999999999995</v>
      </c>
      <c r="J2" s="25">
        <v>0.89800000000000002</v>
      </c>
      <c r="K2" s="154">
        <v>0</v>
      </c>
      <c r="L2" s="154">
        <v>0</v>
      </c>
      <c r="M2" s="154">
        <v>2</v>
      </c>
      <c r="N2" s="154">
        <v>0</v>
      </c>
      <c r="S2" s="59">
        <f>C2-E2</f>
        <v>464</v>
      </c>
      <c r="T2" s="59">
        <f t="shared" ref="T2:T16" si="0">E2</f>
        <v>127</v>
      </c>
    </row>
    <row r="3" spans="1:21" ht="15">
      <c r="A3" s="20"/>
      <c r="B3" s="22" t="s">
        <v>117</v>
      </c>
      <c r="C3" s="154">
        <v>194</v>
      </c>
      <c r="D3" s="154"/>
      <c r="E3" s="154">
        <v>40</v>
      </c>
      <c r="F3" s="23">
        <v>1760</v>
      </c>
      <c r="G3" s="154" t="s">
        <v>129</v>
      </c>
      <c r="H3" s="26">
        <v>0.53472222222222221</v>
      </c>
      <c r="I3" s="25">
        <v>0.93500000000000005</v>
      </c>
      <c r="J3" s="25">
        <v>0.92500000000000004</v>
      </c>
      <c r="K3" s="154">
        <v>0</v>
      </c>
      <c r="L3" s="154">
        <v>0</v>
      </c>
      <c r="M3" s="154">
        <v>2</v>
      </c>
      <c r="N3" s="154">
        <v>2</v>
      </c>
      <c r="Q3" t="s">
        <v>265</v>
      </c>
      <c r="R3">
        <v>14</v>
      </c>
      <c r="S3" s="59">
        <f t="shared" ref="S3:S18" si="1">C3-E3</f>
        <v>154</v>
      </c>
      <c r="T3" s="59">
        <f t="shared" si="0"/>
        <v>40</v>
      </c>
    </row>
    <row r="4" spans="1:21" ht="15">
      <c r="A4" s="19"/>
      <c r="B4" s="22" t="s">
        <v>329</v>
      </c>
      <c r="C4" s="154">
        <v>172</v>
      </c>
      <c r="D4" s="154"/>
      <c r="E4" s="154">
        <v>43</v>
      </c>
      <c r="F4" s="23">
        <v>2233</v>
      </c>
      <c r="G4" s="154" t="s">
        <v>150</v>
      </c>
      <c r="H4" s="24">
        <v>42667</v>
      </c>
      <c r="I4" s="25">
        <v>0.92200000000000004</v>
      </c>
      <c r="J4" s="25">
        <v>0.82599999999999996</v>
      </c>
      <c r="K4" s="154">
        <v>0</v>
      </c>
      <c r="L4" s="154">
        <v>0</v>
      </c>
      <c r="M4" s="154">
        <v>1</v>
      </c>
      <c r="N4" s="154">
        <v>0</v>
      </c>
      <c r="Q4" t="s">
        <v>258</v>
      </c>
      <c r="R4">
        <v>153</v>
      </c>
      <c r="S4" s="59">
        <f t="shared" si="1"/>
        <v>129</v>
      </c>
      <c r="T4" s="59">
        <f t="shared" si="0"/>
        <v>43</v>
      </c>
    </row>
    <row r="5" spans="1:21" ht="15">
      <c r="A5" s="20"/>
      <c r="B5" s="22" t="s">
        <v>128</v>
      </c>
      <c r="C5" s="154">
        <v>132</v>
      </c>
      <c r="D5" s="154"/>
      <c r="E5" s="154"/>
      <c r="F5" s="154">
        <v>871</v>
      </c>
      <c r="G5" s="154" t="s">
        <v>150</v>
      </c>
      <c r="H5" s="24">
        <v>42660</v>
      </c>
      <c r="I5" s="25">
        <v>0.95</v>
      </c>
      <c r="J5" s="25">
        <v>0.92600000000000005</v>
      </c>
      <c r="K5" s="154">
        <v>0</v>
      </c>
      <c r="L5" s="154">
        <v>0</v>
      </c>
      <c r="M5" s="154">
        <v>1</v>
      </c>
      <c r="N5" s="154">
        <v>0</v>
      </c>
      <c r="Q5" t="s">
        <v>259</v>
      </c>
      <c r="R5">
        <v>3</v>
      </c>
      <c r="S5" s="59">
        <f t="shared" si="1"/>
        <v>132</v>
      </c>
      <c r="T5" s="59">
        <f t="shared" si="0"/>
        <v>0</v>
      </c>
    </row>
    <row r="6" spans="1:21" ht="15">
      <c r="A6" s="20"/>
      <c r="B6" s="22" t="s">
        <v>114</v>
      </c>
      <c r="C6" s="154">
        <v>114</v>
      </c>
      <c r="D6" s="154"/>
      <c r="E6" s="154"/>
      <c r="F6" s="23">
        <v>1638</v>
      </c>
      <c r="G6" s="154" t="s">
        <v>355</v>
      </c>
      <c r="H6" s="24">
        <v>42667</v>
      </c>
      <c r="I6" s="25">
        <v>0.95799999999999996</v>
      </c>
      <c r="J6" s="25">
        <v>0.94199999999999995</v>
      </c>
      <c r="K6" s="154">
        <v>0</v>
      </c>
      <c r="L6" s="154">
        <v>0</v>
      </c>
      <c r="M6" s="154">
        <v>2</v>
      </c>
      <c r="N6" s="154">
        <v>1</v>
      </c>
      <c r="Q6" t="s">
        <v>260</v>
      </c>
      <c r="R6">
        <v>4</v>
      </c>
      <c r="S6" s="59">
        <f t="shared" si="1"/>
        <v>114</v>
      </c>
      <c r="T6" s="59">
        <f t="shared" si="0"/>
        <v>0</v>
      </c>
    </row>
    <row r="7" spans="1:21" ht="15">
      <c r="A7" s="19"/>
      <c r="B7" s="22" t="s">
        <v>133</v>
      </c>
      <c r="C7" s="154">
        <v>82</v>
      </c>
      <c r="D7" s="154"/>
      <c r="E7" s="154"/>
      <c r="F7" s="154">
        <v>677</v>
      </c>
      <c r="G7" s="154" t="s">
        <v>351</v>
      </c>
      <c r="H7" s="24">
        <v>42660</v>
      </c>
      <c r="I7" s="25">
        <v>0.96199999999999997</v>
      </c>
      <c r="J7" s="25">
        <v>0.93500000000000005</v>
      </c>
      <c r="K7" s="154">
        <v>0</v>
      </c>
      <c r="L7" s="154">
        <v>0</v>
      </c>
      <c r="M7" s="154">
        <v>1</v>
      </c>
      <c r="N7" s="154">
        <v>1</v>
      </c>
      <c r="Q7" t="s">
        <v>268</v>
      </c>
      <c r="R7">
        <v>11</v>
      </c>
      <c r="S7" s="59">
        <f t="shared" si="1"/>
        <v>82</v>
      </c>
      <c r="T7" s="59">
        <f t="shared" si="0"/>
        <v>0</v>
      </c>
    </row>
    <row r="8" spans="1:21" ht="15">
      <c r="A8" s="20"/>
      <c r="B8" s="22" t="s">
        <v>123</v>
      </c>
      <c r="C8" s="154">
        <v>69</v>
      </c>
      <c r="D8" s="154"/>
      <c r="E8" s="154">
        <v>16</v>
      </c>
      <c r="F8" s="154">
        <v>839</v>
      </c>
      <c r="G8" s="154" t="s">
        <v>124</v>
      </c>
      <c r="H8" s="24">
        <v>42657</v>
      </c>
      <c r="I8" s="25">
        <v>0.90300000000000002</v>
      </c>
      <c r="J8" s="25">
        <v>0.82399999999999995</v>
      </c>
      <c r="K8" s="154">
        <v>0</v>
      </c>
      <c r="L8" s="154">
        <v>0</v>
      </c>
      <c r="M8" s="154">
        <v>2</v>
      </c>
      <c r="N8" s="154">
        <v>0</v>
      </c>
      <c r="Q8" t="s">
        <v>262</v>
      </c>
      <c r="R8">
        <v>27</v>
      </c>
      <c r="S8" s="59">
        <f t="shared" si="1"/>
        <v>53</v>
      </c>
      <c r="T8" s="59">
        <f t="shared" si="0"/>
        <v>16</v>
      </c>
    </row>
    <row r="9" spans="1:21" ht="15">
      <c r="A9" s="20"/>
      <c r="B9" s="22" t="s">
        <v>139</v>
      </c>
      <c r="C9" s="154">
        <v>61</v>
      </c>
      <c r="D9" s="154"/>
      <c r="E9" s="154">
        <v>11</v>
      </c>
      <c r="F9" s="154">
        <v>693</v>
      </c>
      <c r="G9" s="154" t="s">
        <v>150</v>
      </c>
      <c r="H9" s="24">
        <v>42661</v>
      </c>
      <c r="I9" s="25">
        <v>0.91600000000000004</v>
      </c>
      <c r="J9" s="25">
        <v>0.94399999999999995</v>
      </c>
      <c r="K9" s="154">
        <v>0</v>
      </c>
      <c r="L9" s="154">
        <v>0</v>
      </c>
      <c r="M9" s="154">
        <v>0</v>
      </c>
      <c r="N9" s="154">
        <v>0</v>
      </c>
      <c r="Q9" t="s">
        <v>263</v>
      </c>
      <c r="R9">
        <v>7</v>
      </c>
      <c r="S9" s="59">
        <f t="shared" si="1"/>
        <v>50</v>
      </c>
      <c r="T9" s="59">
        <f t="shared" si="0"/>
        <v>11</v>
      </c>
    </row>
    <row r="10" spans="1:21" ht="15">
      <c r="A10" s="20"/>
      <c r="B10" s="22" t="s">
        <v>127</v>
      </c>
      <c r="C10" s="154">
        <v>59</v>
      </c>
      <c r="D10" s="154"/>
      <c r="E10" s="154"/>
      <c r="F10" s="154">
        <v>344</v>
      </c>
      <c r="G10" s="154">
        <v>0</v>
      </c>
      <c r="H10" s="24">
        <v>42660</v>
      </c>
      <c r="I10" s="25">
        <v>0.92200000000000004</v>
      </c>
      <c r="J10" s="25">
        <v>0.97699999999999998</v>
      </c>
      <c r="K10" s="154">
        <v>0</v>
      </c>
      <c r="L10" s="154">
        <v>0</v>
      </c>
      <c r="M10" s="154">
        <v>0</v>
      </c>
      <c r="N10" s="154">
        <v>0</v>
      </c>
      <c r="Q10" t="s">
        <v>264</v>
      </c>
      <c r="R10">
        <v>0</v>
      </c>
      <c r="S10" s="59">
        <f t="shared" si="1"/>
        <v>59</v>
      </c>
      <c r="T10" s="59">
        <f t="shared" si="0"/>
        <v>0</v>
      </c>
    </row>
    <row r="11" spans="1:21" ht="15">
      <c r="A11" s="20"/>
      <c r="B11" s="22" t="s">
        <v>292</v>
      </c>
      <c r="C11" s="154">
        <v>44</v>
      </c>
      <c r="D11" s="154"/>
      <c r="E11" s="154">
        <v>5</v>
      </c>
      <c r="F11" s="154">
        <v>573</v>
      </c>
      <c r="G11" s="154" t="s">
        <v>150</v>
      </c>
      <c r="H11" s="24">
        <v>42657</v>
      </c>
      <c r="I11" s="25">
        <v>0.86099999999999999</v>
      </c>
      <c r="J11" s="25">
        <v>0.86399999999999999</v>
      </c>
      <c r="K11" s="154">
        <v>0</v>
      </c>
      <c r="L11" s="154">
        <v>0</v>
      </c>
      <c r="M11" s="154">
        <v>1</v>
      </c>
      <c r="N11" s="154">
        <v>0</v>
      </c>
      <c r="S11" s="59">
        <f t="shared" si="1"/>
        <v>39</v>
      </c>
      <c r="T11" s="59">
        <f t="shared" si="0"/>
        <v>5</v>
      </c>
    </row>
    <row r="12" spans="1:21" ht="15">
      <c r="A12" s="20"/>
      <c r="B12" s="22" t="s">
        <v>336</v>
      </c>
      <c r="C12" s="154">
        <v>41</v>
      </c>
      <c r="D12" s="154"/>
      <c r="E12" s="154">
        <v>4</v>
      </c>
      <c r="F12" s="154">
        <v>567</v>
      </c>
      <c r="G12" s="154" t="s">
        <v>150</v>
      </c>
      <c r="H12" s="24">
        <v>42657</v>
      </c>
      <c r="I12" s="25">
        <v>0.89800000000000002</v>
      </c>
      <c r="J12" s="25">
        <v>0.85</v>
      </c>
      <c r="K12" s="154">
        <v>0</v>
      </c>
      <c r="L12" s="154">
        <v>0</v>
      </c>
      <c r="M12" s="154">
        <v>1</v>
      </c>
      <c r="N12" s="154">
        <v>0</v>
      </c>
      <c r="S12" s="59">
        <f t="shared" si="1"/>
        <v>37</v>
      </c>
      <c r="T12" s="59">
        <f t="shared" si="0"/>
        <v>4</v>
      </c>
    </row>
    <row r="13" spans="1:21" ht="15">
      <c r="A13" s="20"/>
      <c r="B13" s="22" t="s">
        <v>126</v>
      </c>
      <c r="C13" s="154">
        <v>36</v>
      </c>
      <c r="D13" s="154"/>
      <c r="E13" s="154"/>
      <c r="F13" s="154">
        <v>195</v>
      </c>
      <c r="G13" s="154">
        <v>0</v>
      </c>
      <c r="H13" s="24">
        <v>42660</v>
      </c>
      <c r="I13" s="25">
        <v>0.98599999999999999</v>
      </c>
      <c r="J13" s="25">
        <v>1</v>
      </c>
      <c r="K13" s="154">
        <v>0</v>
      </c>
      <c r="L13" s="154">
        <v>0</v>
      </c>
      <c r="M13" s="154">
        <v>0</v>
      </c>
      <c r="N13" s="154">
        <v>0</v>
      </c>
      <c r="S13" s="59">
        <f t="shared" si="1"/>
        <v>36</v>
      </c>
      <c r="T13" s="59">
        <f t="shared" si="0"/>
        <v>0</v>
      </c>
    </row>
    <row r="14" spans="1:21" ht="15">
      <c r="A14" s="20"/>
      <c r="B14" s="22" t="s">
        <v>131</v>
      </c>
      <c r="C14" s="154">
        <v>31</v>
      </c>
      <c r="D14" s="154"/>
      <c r="E14" s="154"/>
      <c r="F14" s="154">
        <v>378</v>
      </c>
      <c r="G14" s="154" t="s">
        <v>132</v>
      </c>
      <c r="H14" s="24">
        <v>42660</v>
      </c>
      <c r="I14" s="25">
        <v>0.77100000000000002</v>
      </c>
      <c r="J14" s="25">
        <v>0.51700000000000002</v>
      </c>
      <c r="K14" s="154">
        <v>0</v>
      </c>
      <c r="L14" s="154">
        <v>0</v>
      </c>
      <c r="M14" s="154">
        <v>1</v>
      </c>
      <c r="N14" s="154">
        <v>0</v>
      </c>
      <c r="S14" s="59">
        <f t="shared" si="1"/>
        <v>31</v>
      </c>
      <c r="T14" s="59">
        <f t="shared" si="0"/>
        <v>0</v>
      </c>
      <c r="U14">
        <f>SUM(S2:S16)</f>
        <v>1411</v>
      </c>
    </row>
    <row r="15" spans="1:21" ht="15">
      <c r="A15" s="20"/>
      <c r="B15" s="22" t="s">
        <v>125</v>
      </c>
      <c r="C15" s="154">
        <v>18</v>
      </c>
      <c r="D15" s="154"/>
      <c r="E15" s="154"/>
      <c r="F15" s="154">
        <v>172</v>
      </c>
      <c r="G15" s="154">
        <v>0</v>
      </c>
      <c r="H15" s="24">
        <v>42660</v>
      </c>
      <c r="I15" s="25">
        <v>0.93300000000000005</v>
      </c>
      <c r="J15" s="25">
        <v>0.9</v>
      </c>
      <c r="K15" s="154">
        <v>0</v>
      </c>
      <c r="L15" s="154">
        <v>0</v>
      </c>
      <c r="M15" s="154">
        <v>0</v>
      </c>
      <c r="N15" s="154">
        <v>0</v>
      </c>
      <c r="S15" s="59">
        <f t="shared" si="1"/>
        <v>18</v>
      </c>
      <c r="T15" s="59">
        <f t="shared" si="0"/>
        <v>0</v>
      </c>
      <c r="U15">
        <f>SUM(T2:T18)</f>
        <v>246</v>
      </c>
    </row>
    <row r="16" spans="1:21" ht="15">
      <c r="A16" s="20"/>
      <c r="B16" s="22" t="s">
        <v>130</v>
      </c>
      <c r="C16" s="154">
        <v>13</v>
      </c>
      <c r="D16" s="154"/>
      <c r="E16" s="154"/>
      <c r="F16" s="154">
        <v>218</v>
      </c>
      <c r="G16" s="154">
        <v>0</v>
      </c>
      <c r="H16" s="24">
        <v>42660</v>
      </c>
      <c r="I16" s="25">
        <v>0.99099999999999999</v>
      </c>
      <c r="J16" s="25">
        <v>0.92900000000000005</v>
      </c>
      <c r="K16" s="154">
        <v>0</v>
      </c>
      <c r="L16" s="154">
        <v>0</v>
      </c>
      <c r="M16" s="154">
        <v>0</v>
      </c>
      <c r="N16" s="154">
        <v>0</v>
      </c>
      <c r="S16" s="59">
        <f t="shared" si="1"/>
        <v>13</v>
      </c>
      <c r="T16" s="59">
        <f t="shared" si="0"/>
        <v>0</v>
      </c>
      <c r="U16">
        <f>SUM(S17:S18)</f>
        <v>604</v>
      </c>
    </row>
    <row r="17" spans="1:21" ht="15">
      <c r="A17" s="20"/>
      <c r="B17" s="22" t="s">
        <v>116</v>
      </c>
      <c r="C17" s="31">
        <f>C23</f>
        <v>113</v>
      </c>
      <c r="D17" s="31"/>
      <c r="E17" s="31"/>
      <c r="F17" s="23">
        <v>3041</v>
      </c>
      <c r="G17" s="154">
        <v>0</v>
      </c>
      <c r="H17" s="24">
        <v>42578</v>
      </c>
      <c r="I17" s="25">
        <v>0.91700000000000004</v>
      </c>
      <c r="J17" s="25">
        <v>0.81599999999999995</v>
      </c>
      <c r="K17" s="154">
        <v>0</v>
      </c>
      <c r="L17" s="154">
        <v>0</v>
      </c>
      <c r="M17" s="154">
        <v>0</v>
      </c>
      <c r="N17" s="154">
        <v>0</v>
      </c>
      <c r="R17">
        <f>SUM(R3:R10)</f>
        <v>219</v>
      </c>
      <c r="S17" s="59">
        <f t="shared" si="1"/>
        <v>113</v>
      </c>
      <c r="T17" s="59"/>
    </row>
    <row r="18" spans="1:21" ht="15">
      <c r="A18" s="20"/>
      <c r="B18" s="22" t="s">
        <v>121</v>
      </c>
      <c r="C18" s="31">
        <f>C25</f>
        <v>491</v>
      </c>
      <c r="D18" s="31"/>
      <c r="E18" s="31"/>
      <c r="F18" s="23">
        <v>10346</v>
      </c>
      <c r="G18" s="154" t="s">
        <v>154</v>
      </c>
      <c r="H18" s="24">
        <v>42663</v>
      </c>
      <c r="I18" s="25">
        <v>0.90100000000000002</v>
      </c>
      <c r="J18" s="25">
        <v>0.77500000000000002</v>
      </c>
      <c r="K18" s="154">
        <v>0</v>
      </c>
      <c r="L18" s="154">
        <v>0</v>
      </c>
      <c r="M18" s="154">
        <v>0</v>
      </c>
      <c r="N18" s="154">
        <v>0</v>
      </c>
      <c r="S18" s="59">
        <f t="shared" si="1"/>
        <v>491</v>
      </c>
      <c r="T18" s="59"/>
    </row>
    <row r="19" spans="1:21">
      <c r="A19" s="155" t="s">
        <v>330</v>
      </c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1" t="s">
        <v>164</v>
      </c>
      <c r="R22" s="162"/>
      <c r="S22" s="162"/>
      <c r="T22" s="162"/>
      <c r="U22" s="163"/>
    </row>
    <row r="23" spans="1:21">
      <c r="B23" t="s">
        <v>175</v>
      </c>
      <c r="C23">
        <v>113</v>
      </c>
      <c r="G23" s="59" t="s">
        <v>160</v>
      </c>
      <c r="H23" t="s">
        <v>233</v>
      </c>
      <c r="Q23" s="124"/>
      <c r="R23" s="125"/>
      <c r="S23" s="125"/>
      <c r="T23" s="144" t="s">
        <v>165</v>
      </c>
      <c r="U23" s="145" t="s">
        <v>356</v>
      </c>
    </row>
    <row r="24" spans="1:21">
      <c r="G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G25" s="59" t="s">
        <v>160</v>
      </c>
      <c r="H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8.20839580209895E-2</v>
      </c>
    </row>
    <row r="26" spans="1:21">
      <c r="G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7.0464767616191901E-2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1411</v>
      </c>
      <c r="U28" s="147">
        <f t="shared" si="2"/>
        <v>0.52886056971514239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246</v>
      </c>
      <c r="U29" s="147">
        <f t="shared" si="2"/>
        <v>9.2203898050974509E-2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604</v>
      </c>
      <c r="U30" s="147">
        <f t="shared" si="2"/>
        <v>0.22638680659670166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2668</v>
      </c>
      <c r="U32" s="148">
        <f>SUM(U25:U31)</f>
        <v>1</v>
      </c>
    </row>
    <row r="33" spans="1:17">
      <c r="B33" s="122" t="s">
        <v>276</v>
      </c>
      <c r="C33" s="122"/>
      <c r="D33" s="122"/>
      <c r="E33" s="122"/>
      <c r="F33" s="122"/>
      <c r="G33" s="123" t="s">
        <v>160</v>
      </c>
      <c r="H33" s="122" t="s">
        <v>274</v>
      </c>
      <c r="I33" s="122"/>
      <c r="J33" s="122"/>
      <c r="K33" s="122"/>
      <c r="L33" s="122"/>
      <c r="M33" s="122"/>
      <c r="N33" s="122"/>
    </row>
    <row r="34" spans="1:17">
      <c r="B34" t="s">
        <v>339</v>
      </c>
      <c r="C34">
        <v>188</v>
      </c>
      <c r="G34" s="59" t="s">
        <v>160</v>
      </c>
      <c r="H34" t="s">
        <v>328</v>
      </c>
    </row>
    <row r="36" spans="1:17">
      <c r="A36" s="62" t="s">
        <v>340</v>
      </c>
    </row>
    <row r="37" spans="1:17">
      <c r="A37" s="62" t="s">
        <v>343</v>
      </c>
      <c r="B37" t="s">
        <v>341</v>
      </c>
    </row>
    <row r="38" spans="1:17">
      <c r="A38" s="62"/>
      <c r="B38" t="s">
        <v>342</v>
      </c>
    </row>
    <row r="39" spans="1:17">
      <c r="A39" s="62" t="s">
        <v>344</v>
      </c>
      <c r="B39" t="s">
        <v>345</v>
      </c>
    </row>
    <row r="40" spans="1:17">
      <c r="A40" s="62" t="s">
        <v>346</v>
      </c>
      <c r="B40" t="s">
        <v>354</v>
      </c>
    </row>
    <row r="41" spans="1:17">
      <c r="A41" s="62"/>
      <c r="Q41">
        <v>100</v>
      </c>
    </row>
    <row r="42" spans="1:17">
      <c r="A42" s="62"/>
      <c r="Q42">
        <v>8.2100000000000009</v>
      </c>
    </row>
    <row r="43" spans="1:17">
      <c r="Q43">
        <v>7.05</v>
      </c>
    </row>
    <row r="44" spans="1:17">
      <c r="Q44">
        <v>52.89</v>
      </c>
    </row>
    <row r="45" spans="1:17">
      <c r="F45">
        <f>C5</f>
        <v>132</v>
      </c>
      <c r="Q45">
        <v>22.64</v>
      </c>
    </row>
    <row r="46" spans="1:17">
      <c r="F46">
        <f>C7</f>
        <v>82</v>
      </c>
      <c r="Q46">
        <f>Q41-SUM(Q42:Q45)</f>
        <v>9.2099999999999937</v>
      </c>
    </row>
    <row r="47" spans="1:17">
      <c r="F47">
        <f>C10</f>
        <v>59</v>
      </c>
    </row>
    <row r="48" spans="1:17">
      <c r="F48">
        <f>C13</f>
        <v>36</v>
      </c>
    </row>
    <row r="49" spans="6:6">
      <c r="F49">
        <f t="shared" ref="F49:F56" si="3">C14</f>
        <v>31</v>
      </c>
    </row>
    <row r="50" spans="6:6">
      <c r="F50">
        <f t="shared" si="3"/>
        <v>18</v>
      </c>
    </row>
    <row r="51" spans="6:6">
      <c r="F51">
        <f t="shared" si="3"/>
        <v>13</v>
      </c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</hyperlinks>
  <pageMargins left="0.75" right="0.75" top="1" bottom="1" header="0.5" footer="0.5"/>
  <ignoredErrors>
    <ignoredError sqref="T5:T16 S5:S19 U15 U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55" t="s">
        <v>98</v>
      </c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56" t="s">
        <v>164</v>
      </c>
      <c r="V4" s="157"/>
      <c r="W4" s="157"/>
      <c r="X4" s="157"/>
      <c r="Y4" s="158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59"/>
      <c r="V5" s="160"/>
      <c r="W5" s="160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55" t="s">
        <v>142</v>
      </c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How To</vt:lpstr>
      <vt:lpstr>believe I reported this</vt:lpstr>
      <vt:lpstr>SonarQube Data</vt:lpstr>
      <vt:lpstr>S2</vt:lpstr>
      <vt:lpstr>S3</vt:lpstr>
      <vt:lpstr>S4</vt:lpstr>
      <vt:lpstr>S7</vt:lpstr>
      <vt:lpstr>3.18</vt:lpstr>
      <vt:lpstr>3.18 ++</vt:lpstr>
      <vt:lpstr>3.25</vt:lpstr>
      <vt:lpstr>4.1</vt:lpstr>
      <vt:lpstr>4.8</vt:lpstr>
      <vt:lpstr>4.22</vt:lpstr>
      <vt:lpstr>5.1</vt:lpstr>
      <vt:lpstr>5.13</vt:lpstr>
      <vt:lpstr>5.6</vt:lpstr>
      <vt:lpstr>5.20</vt:lpstr>
      <vt:lpstr>6.17</vt:lpstr>
      <vt:lpstr>6.24</vt:lpstr>
      <vt:lpstr>7.1</vt:lpstr>
      <vt:lpstr>Layout Chg</vt:lpstr>
      <vt:lpstr>7.8</vt:lpstr>
      <vt:lpstr>7.15</vt:lpstr>
      <vt:lpstr>Unit&amp;Integration</vt:lpstr>
      <vt:lpstr>7.25</vt:lpstr>
      <vt:lpstr>humm</vt:lpstr>
      <vt:lpstr>8.19</vt:lpstr>
      <vt:lpstr>9.20</vt:lpstr>
      <vt:lpstr>10.3</vt:lpstr>
      <vt:lpstr>10.12</vt:lpstr>
      <vt:lpstr>10.18</vt:lpstr>
      <vt:lpstr>10.28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2016-10-29T00:06:37Z</dcterms:modified>
</cp:coreProperties>
</file>