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4300" tabRatio="650" firstSheet="13" activeTab="21"/>
  </bookViews>
  <sheets>
    <sheet name="How To" sheetId="1" r:id="rId1"/>
    <sheet name="believe I reported this" sheetId="18" r:id="rId2"/>
    <sheet name="SonarQube Data" sheetId="2" r:id="rId3"/>
    <sheet name="Sheet2" sheetId="3" r:id="rId4"/>
    <sheet name="Sheet3" sheetId="6" r:id="rId5"/>
    <sheet name="Sheet4" sheetId="15" r:id="rId6"/>
    <sheet name="Sheet7" sheetId="16" r:id="rId7"/>
    <sheet name="Mar 18" sheetId="17" r:id="rId8"/>
    <sheet name="Mar 18 ++" sheetId="19" r:id="rId9"/>
    <sheet name="March25" sheetId="20" r:id="rId10"/>
    <sheet name="Apr 1" sheetId="21" r:id="rId11"/>
    <sheet name="Apr 8" sheetId="22" r:id="rId12"/>
    <sheet name="Apr 22" sheetId="23" r:id="rId13"/>
    <sheet name="May 1" sheetId="24" r:id="rId14"/>
    <sheet name="May 13" sheetId="26" r:id="rId15"/>
    <sheet name="May 6" sheetId="25" r:id="rId16"/>
    <sheet name="May 20" sheetId="27" r:id="rId17"/>
    <sheet name="6-17" sheetId="29" r:id="rId18"/>
    <sheet name="6-24" sheetId="30" r:id="rId19"/>
    <sheet name="Jul 1" sheetId="31" r:id="rId20"/>
    <sheet name="Layout Chg" sheetId="33" r:id="rId21"/>
    <sheet name="July 8" sheetId="34" r:id="rId22"/>
    <sheet name="July 15" sheetId="35" r:id="rId23"/>
    <sheet name="Unit&amp;Integration" sheetId="36" r:id="rId24"/>
    <sheet name="July 25" sheetId="37" r:id="rId25"/>
  </sheets>
  <definedNames>
    <definedName name="MarkSonarQubeMuranoTestOutput" localSheetId="17">'6-17'!$A$1:$L$16</definedName>
    <definedName name="MarkSonarQubeMuranoTestOutput" localSheetId="18">'6-24'!$A$1:$L$16</definedName>
    <definedName name="MarkSonarQubeMuranoTestOutput" localSheetId="10">'Apr 1'!$A$1:$L$16</definedName>
    <definedName name="MarkSonarQubeMuranoTestOutput" localSheetId="12">'Apr 22'!$A$1:$L$16</definedName>
    <definedName name="MarkSonarQubeMuranoTestOutput" localSheetId="11">'Apr 8'!$A$1:$L$16</definedName>
    <definedName name="MarkSonarQubeMuranoTestOutput" localSheetId="19">'Jul 1'!$A$1:$L$16</definedName>
    <definedName name="MarkSonarQubeMuranoTestOutput" localSheetId="22">'July 15'!$A$1:$L$18</definedName>
    <definedName name="MarkSonarQubeMuranoTestOutput" localSheetId="24">'July 25'!$A$1:$M$17</definedName>
    <definedName name="MarkSonarQubeMuranoTestOutput" localSheetId="21">'July 8'!$A$1:$L$16</definedName>
    <definedName name="MarkSonarQubeMuranoTestOutput" localSheetId="20">'Layout Chg'!$A$1:$L$16</definedName>
    <definedName name="MarkSonarQubeMuranoTestOutput" localSheetId="7">'Mar 18'!$A$1:$L$16</definedName>
    <definedName name="MarkSonarQubeMuranoTestOutput" localSheetId="8">'Mar 18 ++'!$A$1:$L$16</definedName>
    <definedName name="MarkSonarQubeMuranoTestOutput" localSheetId="9">March25!$A$1:$L$16</definedName>
    <definedName name="MarkSonarQubeMuranoTestOutput" localSheetId="13">'May 1'!$A$1:$L$16</definedName>
    <definedName name="MarkSonarQubeMuranoTestOutput" localSheetId="14">'May 13'!$A$1:$L$16</definedName>
    <definedName name="MarkSonarQubeMuranoTestOutput" localSheetId="16">'May 20'!$A$1:$L$16</definedName>
    <definedName name="MarkSonarQubeMuranoTestOutput" localSheetId="15">'May 6'!$A$1:$L$16</definedName>
    <definedName name="MarkSonarQubeMuranoTestOutput" localSheetId="5">Sheet4!$A$1:$L$16</definedName>
    <definedName name="MarkSonarQubeMuranoTestOutput" localSheetId="6">Sheet7!$A$1:$L$16</definedName>
    <definedName name="MarkSonarQubeMuranoTestOutput" localSheetId="23">'Unit&amp;Integration'!$A$1:$M$16</definedName>
    <definedName name="MarkWebQueryTest" localSheetId="3">Sheet2!$A$1:$L$15</definedName>
    <definedName name="MarkWebQueryTest_1" localSheetId="3">Sheet2!$A$26:$L$40</definedName>
    <definedName name="MSN_MarkWebQueryTest" localSheetId="4">Sheet3!$A$1:$L$16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37" l="1"/>
  <c r="R22" i="37"/>
  <c r="S22" i="37"/>
  <c r="S30" i="37"/>
  <c r="R23" i="37"/>
  <c r="R24" i="37"/>
  <c r="S2" i="37"/>
  <c r="S3" i="37"/>
  <c r="S4" i="37"/>
  <c r="S5" i="37"/>
  <c r="S6" i="37"/>
  <c r="S7" i="37"/>
  <c r="S8" i="37"/>
  <c r="S9" i="37"/>
  <c r="S10" i="37"/>
  <c r="S11" i="37"/>
  <c r="S12" i="37"/>
  <c r="S13" i="37"/>
  <c r="T13" i="37"/>
  <c r="R26" i="37"/>
  <c r="S14" i="37"/>
  <c r="S15" i="37"/>
  <c r="T15" i="37"/>
  <c r="R27" i="37"/>
  <c r="R30" i="37"/>
  <c r="S27" i="37"/>
  <c r="S26" i="37"/>
  <c r="S25" i="37"/>
  <c r="S24" i="37"/>
  <c r="S23" i="37"/>
  <c r="R15" i="37"/>
  <c r="R14" i="37"/>
  <c r="R13" i="37"/>
  <c r="R12" i="37"/>
  <c r="R11" i="37"/>
  <c r="R10" i="37"/>
  <c r="R9" i="37"/>
  <c r="R8" i="37"/>
  <c r="R7" i="37"/>
  <c r="R6" i="37"/>
  <c r="R5" i="37"/>
  <c r="R4" i="37"/>
  <c r="R3" i="37"/>
  <c r="R2" i="37"/>
  <c r="S1" i="37"/>
  <c r="R1" i="37"/>
  <c r="C35" i="37"/>
  <c r="C34" i="37"/>
  <c r="Q24" i="35"/>
  <c r="Q23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5" i="35"/>
  <c r="R15" i="35"/>
  <c r="P1" i="35"/>
  <c r="Q22" i="35"/>
  <c r="S13" i="35"/>
  <c r="Q26" i="35"/>
  <c r="S15" i="35"/>
  <c r="Q27" i="35"/>
  <c r="Q30" i="35"/>
  <c r="R22" i="35"/>
  <c r="R23" i="35"/>
  <c r="R24" i="35"/>
  <c r="R25" i="35"/>
  <c r="R26" i="35"/>
  <c r="R27" i="35"/>
  <c r="R30" i="35"/>
  <c r="R1" i="35"/>
  <c r="Q1" i="35"/>
  <c r="C34" i="35"/>
  <c r="C33" i="35"/>
  <c r="Q24" i="34"/>
  <c r="Q23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15" i="34"/>
  <c r="R15" i="34"/>
  <c r="P1" i="34"/>
  <c r="Q22" i="34"/>
  <c r="S13" i="34"/>
  <c r="Q26" i="34"/>
  <c r="S15" i="34"/>
  <c r="Q27" i="34"/>
  <c r="Q30" i="34"/>
  <c r="R22" i="34"/>
  <c r="R23" i="34"/>
  <c r="R24" i="34"/>
  <c r="R25" i="34"/>
  <c r="R26" i="34"/>
  <c r="R27" i="34"/>
  <c r="R30" i="34"/>
  <c r="R1" i="34"/>
  <c r="Q1" i="34"/>
  <c r="C34" i="34"/>
  <c r="C33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3" type="4" refreshedVersion="0" background="1" saveData="1">
    <webPr url="http://sal-dvs-msonaq1.dev.svbank.com:9000/dashboard/index/12800" htmlTables="1" htmlFormat="all"/>
  </connection>
  <connection id="24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25" name="Connection5" type="4" refreshedVersion="0" background="1" saveData="1">
    <webPr url="http://sal-dvs-msonaq1.dev.svbank.com:9000/dashboard/?did=5" htmlTables="1" htmlFormat="all"/>
  </connection>
  <connection id="26" name="Connection6" type="4" refreshedVersion="0" background="1" saveData="1">
    <webPr url="http://sal-dvs-msonaq1.dev.svbank.com:9000/dashboard/?did=5" htmlTables="1" htmlFormat="all"/>
  </connection>
  <connection id="27" name="Connection7" type="4" refreshedVersion="0" background="1" saveData="1">
    <webPr url="http://sal-dvs-msonaq1.dev.svbank.com:9000/dashboard/?did=5" htmlTables="1" htmlFormat="all"/>
  </connection>
  <connection id="28" name="Connection8" type="4" refreshedVersion="0" background="1" saveData="1">
    <webPr url="http://sal-dvs-msonaq1.dev.svbank.com:9000/dashboard/?did=5" htmlTables="1" htmlFormat="all"/>
  </connection>
  <connection id="29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<sst xmlns="http://schemas.openxmlformats.org/spreadsheetml/2006/main" count="1886" uniqueCount="291">
  <si>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</si>
  <si>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</si>
  <si>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</si>
  <si>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</si>
  <si>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</si>
  <si>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</si>
  <si>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</si>
  <si>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</si>
  <si>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</si>
  <si>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</si>
  <si>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</si>
  <si>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</si>
  <si>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</si>
  <si>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</si>
  <si>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</si>
  <si>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</si>
  <si>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</si>
  <si>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</si>
  <si>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</si>
  <si>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</si>
  <si>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</si>
  <si>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</si>
  <si>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</si>
  <si>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</si>
  <si>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</si>
  <si>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</si>
  <si>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</si>
  <si>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</si>
  <si>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</si>
  <si>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</si>
  <si>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</si>
  <si>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</si>
  <si>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</si>
  <si>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</si>
  <si>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</si>
  <si>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</si>
  <si>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</si>
  <si>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</si>
  <si>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</si>
  <si>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</si>
  <si>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</si>
  <si>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</si>
  <si>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</si>
  <si>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</si>
  <si>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</si>
  <si>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</si>
  <si>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</si>
  <si>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</si>
  <si>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</si>
  <si>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</si>
  <si>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</si>
  <si>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</si>
  <si>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</si>
  <si>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</si>
  <si>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</si>
  <si>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</si>
  <si>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</si>
  <si>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</si>
  <si>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</si>
  <si>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</si>
  <si>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</si>
  <si>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</si>
  <si>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</si>
  <si>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</si>
  <si>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</si>
  <si>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</si>
  <si>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</si>
  <si>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</si>
  <si>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</si>
  <si>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</si>
  <si>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</si>
  <si>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</si>
  <si>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</si>
  <si>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</si>
  <si>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</si>
  <si>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</si>
  <si>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</si>
  <si>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</si>
  <si>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</si>
  <si>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</si>
  <si>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</si>
  <si>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</si>
  <si>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</si>
  <si>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</si>
  <si>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</si>
  <si>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</si>
  <si>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</si>
  <si>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</si>
  <si>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</si>
  <si>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</si>
  <si>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</si>
  <si>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</si>
  <si>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</si>
  <si>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</si>
  <si>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</si>
  <si>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</si>
  <si>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</si>
  <si>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</si>
  <si>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</si>
  <si>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</si>
  <si>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</si>
  <si>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</si>
  <si>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</si>
  <si>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</si>
  <si>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</si>
  <si>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</si>
  <si>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</si>
  <si>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</si>
  <si>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</si>
  <si>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</si>
  <si>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</si>
  <si>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</si>
  <si>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</si>
  <si>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</si>
  <si>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</si>
  <si>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</si>
  <si>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</si>
  <si>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</si>
  <si>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</si>
  <si>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</si>
  <si>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</si>
  <si>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</si>
  <si>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</si>
  <si>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</si>
  <si>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</si>
  <si>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</si>
  <si>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</si>
  <si>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</si>
  <si>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</si>
  <si>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</si>
  <si>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</si>
  <si>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</si>
  <si>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</si>
  <si>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</si>
  <si>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</si>
  <si>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</si>
  <si>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</si>
  <si>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</si>
  <si>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</si>
  <si>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</si>
  <si>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</si>
  <si>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</si>
  <si>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</si>
  <si>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</si>
  <si>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</si>
  <si>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</si>
  <si>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</si>
  <si>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</si>
  <si>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</si>
  <si>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</si>
  <si>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</si>
  <si>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</si>
  <si>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</si>
  <si>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</si>
  <si>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</si>
  <si>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</si>
  <si>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</si>
  <si>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</si>
  <si>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</si>
  <si>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</si>
  <si>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</si>
  <si>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</si>
  <si>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</si>
  <si>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</si>
  <si>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</si>
  <si>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</si>
  <si>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</si>
  <si>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</si>
  <si>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</si>
  <si>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</si>
  <si>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</si>
  <si>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</si>
  <si>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</si>
  <si>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</si>
  <si>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</si>
  <si>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</si>
  <si>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</si>
  <si>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</si>
  <si>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</si>
  <si>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</si>
  <si>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</si>
  <si>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</si>
  <si>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</si>
  <si>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</si>
  <si>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</si>
  <si>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</si>
  <si>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</si>
  <si>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</si>
  <si>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</si>
  <si>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</si>
  <si>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</si>
  <si>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</si>
  <si>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</si>
  <si>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</si>
  <si>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</si>
  <si>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</si>
  <si>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</si>
  <si>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</si>
  <si>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</si>
  <si>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</si>
  <si>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</si>
  <si>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</si>
  <si>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</si>
  <si>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</si>
  <si>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</si>
  <si>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</si>
  <si>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</si>
  <si>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</si>
  <si>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</si>
  <si>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</si>
  <si>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</si>
  <si>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</si>
  <si>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</si>
  <si>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</si>
  <si>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</si>
  <si>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</si>
  <si>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</si>
  <si>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</si>
  <si>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</si>
  <si>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</si>
  <si>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</si>
  <si>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</si>
  <si>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</si>
  <si>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</si>
  <si>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</si>
  <si>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</si>
  <si>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</si>
  <si>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</si>
  <si>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</si>
  <si>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</si>
  <si>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</si>
  <si>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</si>
  <si>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</si>
  <si>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</si>
  <si>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</si>
  <si>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</si>
  <si>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</si>
  <si>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</si>
  <si>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</si>
  <si>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</si>
  <si>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</si>
  <si>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</si>
  <si>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</si>
  <si>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</si>
  <si>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</si>
  <si>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</si>
  <si>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</si>
  <si>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</si>
  <si>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</si>
  <si>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</si>
  <si>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</si>
  <si>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</si>
  <si>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</si>
  <si>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</si>
  <si>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</si>
  <si>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</si>
  <si>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</si>
  <si>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</si>
  <si>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</si>
  <si>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</si>
  <si>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</si>
  <si>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</si>
  <si>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</si>
  <si>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</si>
  <si>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</si>
  <si>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</si>
  <si>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</si>
  <si>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</si>
  <si>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</si>
  <si>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</si>
  <si>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</si>
  <si>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</si>
  <si>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</si>
  <si>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</si>
  <si>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</si>
  <si>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</si>
  <si>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</si>
  <si>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</si>
  <si>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</si>
  <si>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</si>
  <si>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</si>
  <si>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</si>
  <si>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</si>
  <si>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</si>
  <si>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</si>
  <si>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</si>
  <si>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</si>
  <si>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???</t>
  </si>
  <si>
    <t>Int</t>
  </si>
  <si>
    <t>grep -r @Test * | grep  integration | wc</t>
  </si>
  <si>
    <t>grep -r @Test * | grep -v integration | 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</si>
</sst>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3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</cellXfs>
  <cellStyles count="6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connections" Target="connections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25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1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4"/>
  <sheetViews>
    <sheetView zoomScale="130" zoomScaleNormal="130" zoomScalePageLayoutView="130" workbookViewId="0">
      <selection activeCell="O15" sqref="O15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9" ht="13" customHeight="1">
      <c r="A49" s="2"/>
      <c r="B49" s="2"/>
      <c r="C49" s="2"/>
      <c r="G49" t="s">
        <v>182</v>
      </c>
      <c r="I49" t="s">
        <v>183</v>
      </c>
    </row>
    <row r="50" spans="1:9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9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9" ht="13" customHeight="1">
      <c r="A52" s="2"/>
      <c r="B52" s="2"/>
      <c r="C52" s="2"/>
      <c r="I52" t="s">
        <v>186</v>
      </c>
    </row>
    <row r="53" spans="1:9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9" ht="13" customHeight="1">
      <c r="A54" s="7" t="s">
        <v>5</v>
      </c>
      <c r="B54" s="7"/>
      <c r="C54" s="7"/>
      <c r="D54" s="6"/>
      <c r="G54" s="60"/>
    </row>
    <row r="55" spans="1:9" ht="13" customHeight="1">
      <c r="A55" s="9" t="s">
        <v>151</v>
      </c>
      <c r="B55" s="9"/>
      <c r="C55" s="9"/>
      <c r="D55" s="6"/>
      <c r="G55" s="60"/>
    </row>
    <row r="56" spans="1:9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</row>
    <row r="57" spans="1:9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</row>
    <row r="58" spans="1:9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</row>
    <row r="59" spans="1:9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</row>
    <row r="60" spans="1:9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9" ht="13" customHeight="1">
      <c r="A61" s="10" t="s">
        <v>11</v>
      </c>
      <c r="B61" s="10">
        <v>265</v>
      </c>
      <c r="C61" s="2"/>
    </row>
    <row r="62" spans="1:9" ht="13" customHeight="1">
      <c r="A62" s="2"/>
      <c r="B62" s="2"/>
      <c r="C62" s="2"/>
    </row>
    <row r="63" spans="1:9" ht="13" customHeight="1">
      <c r="A63" s="2" t="s">
        <v>12</v>
      </c>
      <c r="B63" s="2"/>
      <c r="C63" s="12">
        <f>SUM(C53:C62)</f>
        <v>1214</v>
      </c>
    </row>
    <row r="64" spans="1:9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15" t="s">
        <v>164</v>
      </c>
      <c r="V4" s="116"/>
      <c r="W4" s="116"/>
      <c r="X4" s="116"/>
      <c r="Y4" s="117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18"/>
      <c r="V5" s="119"/>
      <c r="W5" s="119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15" t="s">
        <v>164</v>
      </c>
      <c r="V4" s="116"/>
      <c r="W4" s="116"/>
      <c r="X4" s="116"/>
      <c r="Y4" s="117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18"/>
      <c r="V5" s="119"/>
      <c r="W5" s="119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15" t="s">
        <v>164</v>
      </c>
      <c r="V25" s="116"/>
      <c r="W25" s="116"/>
      <c r="X25" s="116"/>
      <c r="Y25" s="117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18"/>
      <c r="V26" s="119"/>
      <c r="W26" s="119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15" t="s">
        <v>164</v>
      </c>
      <c r="V4" s="116"/>
      <c r="W4" s="116"/>
      <c r="X4" s="116"/>
      <c r="Y4" s="117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18"/>
      <c r="V5" s="119"/>
      <c r="W5" s="119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15" t="s">
        <v>164</v>
      </c>
      <c r="V4" s="116"/>
      <c r="W4" s="116"/>
      <c r="X4" s="116"/>
      <c r="Y4" s="117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18"/>
      <c r="V5" s="119"/>
      <c r="W5" s="119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G36" sqref="G36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15" t="s">
        <v>164</v>
      </c>
      <c r="V4" s="116"/>
      <c r="W4" s="116"/>
      <c r="X4" s="116"/>
      <c r="Y4" s="117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18"/>
      <c r="V5" s="119"/>
      <c r="W5" s="119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15" t="s">
        <v>164</v>
      </c>
      <c r="V4" s="116"/>
      <c r="W4" s="116"/>
      <c r="X4" s="116"/>
      <c r="Y4" s="117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18"/>
      <c r="V5" s="119"/>
      <c r="W5" s="119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15" t="s">
        <v>164</v>
      </c>
      <c r="V4" s="116"/>
      <c r="W4" s="116"/>
      <c r="X4" s="116"/>
      <c r="Y4" s="117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18"/>
      <c r="V5" s="119"/>
      <c r="W5" s="119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15" t="s">
        <v>164</v>
      </c>
      <c r="V4" s="116"/>
      <c r="W4" s="116"/>
      <c r="X4" s="116"/>
      <c r="Y4" s="117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18"/>
      <c r="V5" s="119"/>
      <c r="W5" s="119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15" t="s">
        <v>164</v>
      </c>
      <c r="V4" s="116"/>
      <c r="W4" s="116"/>
      <c r="X4" s="116"/>
      <c r="Y4" s="117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18"/>
      <c r="V5" s="119"/>
      <c r="W5" s="119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15" t="s">
        <v>164</v>
      </c>
      <c r="V4" s="116"/>
      <c r="W4" s="116"/>
      <c r="X4" s="116"/>
      <c r="Y4" s="117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18"/>
      <c r="V5" s="119"/>
      <c r="W5" s="119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14" t="s">
        <v>267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Q38" sqref="Q38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15" t="s">
        <v>164</v>
      </c>
      <c r="V4" s="116"/>
      <c r="W4" s="116"/>
      <c r="X4" s="116"/>
      <c r="Y4" s="117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18"/>
      <c r="V5" s="119"/>
      <c r="W5" s="119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14" t="s">
        <v>270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P38" sqref="P38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14" t="s">
        <v>270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J39" sqref="J39"/>
    </sheetView>
  </sheetViews>
  <sheetFormatPr baseColWidth="10" defaultRowHeight="14" x14ac:dyDescent="0"/>
  <cols>
    <col min="1" max="1" width="10.83203125" customWidth="1"/>
    <col min="2" max="2" width="25.6640625" customWidth="1"/>
    <col min="3" max="3" width="4.33203125" bestFit="1" customWidth="1"/>
    <col min="4" max="4" width="5" bestFit="1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1" width="17.5" style="14" customWidth="1"/>
  </cols>
  <sheetData>
    <row r="1" spans="1:19" ht="45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7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5" si="1">B2</f>
        <v>Mur Service Payments</v>
      </c>
      <c r="R2" s="14">
        <f t="shared" ref="R2:R15" si="2">C2</f>
        <v>551</v>
      </c>
      <c r="S2" s="14"/>
    </row>
    <row r="3" spans="1:19" ht="17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7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7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7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7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7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7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7" customHeight="1">
      <c r="A10" s="19"/>
      <c r="B10" s="22" t="s">
        <v>280</v>
      </c>
      <c r="C10" s="80">
        <v>36</v>
      </c>
      <c r="D10" s="80">
        <v>706</v>
      </c>
      <c r="E10" s="80" t="s">
        <v>281</v>
      </c>
      <c r="F10" s="24">
        <v>42550</v>
      </c>
      <c r="G10" s="25">
        <v>0.96</v>
      </c>
      <c r="H10" s="25">
        <v>1</v>
      </c>
      <c r="I10" s="80">
        <v>0</v>
      </c>
      <c r="J10" s="80">
        <v>0</v>
      </c>
      <c r="K10" s="80">
        <v>0</v>
      </c>
      <c r="L10" s="80">
        <v>8</v>
      </c>
      <c r="N10" s="14" t="s">
        <v>264</v>
      </c>
      <c r="O10" s="14">
        <v>0</v>
      </c>
      <c r="P10" s="14"/>
      <c r="Q10" s="14" t="str">
        <f t="shared" si="1"/>
        <v>Mur Service payment</v>
      </c>
      <c r="R10" s="14">
        <f t="shared" si="2"/>
        <v>36</v>
      </c>
      <c r="S10" s="14"/>
    </row>
    <row r="11" spans="1:19" ht="17" customHeight="1">
      <c r="A11" s="20"/>
      <c r="B11" s="22" t="s">
        <v>131</v>
      </c>
      <c r="C11" s="80">
        <v>31</v>
      </c>
      <c r="D11" s="80">
        <v>377</v>
      </c>
      <c r="E11" s="80" t="s">
        <v>132</v>
      </c>
      <c r="F11" s="26">
        <v>0.54236111111111118</v>
      </c>
      <c r="G11" s="25">
        <v>0.77</v>
      </c>
      <c r="H11" s="25">
        <v>0.51700000000000002</v>
      </c>
      <c r="I11" s="80">
        <v>0</v>
      </c>
      <c r="J11" s="80">
        <v>0</v>
      </c>
      <c r="K11" s="80">
        <v>1</v>
      </c>
      <c r="L11" s="80">
        <v>0</v>
      </c>
      <c r="N11" s="14"/>
      <c r="P11" s="14"/>
      <c r="Q11" s="14" t="str">
        <f t="shared" si="1"/>
        <v>Mur Svc Lib - Monitoring</v>
      </c>
      <c r="R11" s="14">
        <f t="shared" si="2"/>
        <v>31</v>
      </c>
      <c r="S11" s="14"/>
    </row>
    <row r="12" spans="1:19" ht="17" customHeight="1">
      <c r="A12" s="20"/>
      <c r="B12" s="22" t="s">
        <v>125</v>
      </c>
      <c r="C12" s="80">
        <v>18</v>
      </c>
      <c r="D12" s="80">
        <v>172</v>
      </c>
      <c r="E12" s="80">
        <v>0</v>
      </c>
      <c r="F12" s="26">
        <v>0.54027777777777775</v>
      </c>
      <c r="G12" s="25">
        <v>0.93300000000000005</v>
      </c>
      <c r="H12" s="25">
        <v>0.9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Exception</v>
      </c>
      <c r="R12" s="14">
        <f t="shared" si="2"/>
        <v>18</v>
      </c>
      <c r="S12" s="14"/>
    </row>
    <row r="13" spans="1:19" ht="17" customHeight="1">
      <c r="A13" s="20"/>
      <c r="B13" s="22" t="s">
        <v>130</v>
      </c>
      <c r="C13" s="80">
        <v>13</v>
      </c>
      <c r="D13" s="80">
        <v>218</v>
      </c>
      <c r="E13" s="80">
        <v>0</v>
      </c>
      <c r="F13" s="26">
        <v>0.54166666666666663</v>
      </c>
      <c r="G13" s="25">
        <v>0.99099999999999999</v>
      </c>
      <c r="H13" s="25">
        <v>0.92900000000000005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Svc Lib - Mappers</v>
      </c>
      <c r="R13" s="14">
        <f t="shared" si="2"/>
        <v>13</v>
      </c>
      <c r="S13" s="14">
        <f>SUM(R2:R13)</f>
        <v>1338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80">
        <v>0</v>
      </c>
      <c r="F14" s="24">
        <v>42552</v>
      </c>
      <c r="G14" s="25">
        <v>0.91700000000000004</v>
      </c>
      <c r="H14" s="25">
        <v>0.81599999999999995</v>
      </c>
      <c r="I14" s="80">
        <v>0</v>
      </c>
      <c r="J14" s="80">
        <v>0</v>
      </c>
      <c r="K14" s="80">
        <v>0</v>
      </c>
      <c r="L14" s="80">
        <v>0</v>
      </c>
      <c r="N14" s="14"/>
      <c r="P14" s="14"/>
      <c r="Q14" s="14" t="str">
        <f t="shared" si="1"/>
        <v>Mur Web Core UI</v>
      </c>
      <c r="R14" s="14">
        <f t="shared" si="2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80" t="s">
        <v>253</v>
      </c>
      <c r="F15" s="24">
        <v>42559</v>
      </c>
      <c r="G15" s="25">
        <v>0.90900000000000003</v>
      </c>
      <c r="H15" s="25">
        <v>0.79700000000000004</v>
      </c>
      <c r="I15" s="80">
        <v>0</v>
      </c>
      <c r="J15" s="80">
        <v>0</v>
      </c>
      <c r="K15" s="80">
        <v>1</v>
      </c>
      <c r="L15" s="80">
        <v>1</v>
      </c>
      <c r="N15" s="14"/>
      <c r="P15" s="14"/>
      <c r="Q15" s="14" t="str">
        <f t="shared" si="1"/>
        <v>Mur Web Payment</v>
      </c>
      <c r="R15" s="14">
        <f t="shared" si="2"/>
        <v>440</v>
      </c>
      <c r="S15" s="14">
        <f>SUM(R14:R15)</f>
        <v>531</v>
      </c>
    </row>
    <row r="16" spans="1:19">
      <c r="A16" s="114" t="s">
        <v>270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/>
      <c r="P16" s="14"/>
      <c r="Q16" s="14"/>
      <c r="R16" s="14"/>
      <c r="S16" s="14"/>
    </row>
    <row r="17" spans="2:20">
      <c r="B17" t="s">
        <v>272</v>
      </c>
    </row>
    <row r="18" spans="2:20" ht="15" thickBot="1">
      <c r="B18" t="s">
        <v>273</v>
      </c>
    </row>
    <row r="19" spans="2:20" ht="15" thickBot="1">
      <c r="N19" s="81" t="s">
        <v>164</v>
      </c>
      <c r="O19" s="82"/>
      <c r="P19" s="82"/>
      <c r="Q19" s="82"/>
      <c r="R19" s="83"/>
    </row>
    <row r="20" spans="2:20">
      <c r="B20" t="s">
        <v>175</v>
      </c>
      <c r="C20">
        <v>91</v>
      </c>
      <c r="D20" s="59" t="s">
        <v>160</v>
      </c>
      <c r="E20" t="s">
        <v>233</v>
      </c>
      <c r="N20" s="84"/>
      <c r="O20" s="85"/>
      <c r="P20" s="85"/>
      <c r="Q20" s="37" t="s">
        <v>165</v>
      </c>
      <c r="R20" s="64" t="s">
        <v>282</v>
      </c>
    </row>
    <row r="21" spans="2:20">
      <c r="D21" s="58" t="s">
        <v>228</v>
      </c>
      <c r="N21" s="86"/>
      <c r="O21" s="87"/>
      <c r="P21" s="87"/>
      <c r="Q21" s="41" t="s">
        <v>2</v>
      </c>
      <c r="R21" s="88"/>
    </row>
    <row r="22" spans="2:20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8.8435374149659865E-2</v>
      </c>
    </row>
    <row r="23" spans="2:20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3"/>
        <v>6.0770975056689346E-2</v>
      </c>
    </row>
    <row r="24" spans="2:20">
      <c r="B24" t="s">
        <v>227</v>
      </c>
      <c r="C24" t="s">
        <v>278</v>
      </c>
      <c r="L24" s="14"/>
      <c r="N24" s="93"/>
      <c r="O24" s="94"/>
      <c r="P24" s="95" t="s">
        <v>191</v>
      </c>
      <c r="Q24" s="51">
        <f>C31</f>
        <v>7</v>
      </c>
      <c r="R24" s="92">
        <f t="shared" si="3"/>
        <v>3.1746031746031746E-3</v>
      </c>
      <c r="S24" s="14"/>
      <c r="T24" s="14"/>
    </row>
    <row r="25" spans="2:20">
      <c r="C25" t="s">
        <v>279</v>
      </c>
      <c r="L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1338</v>
      </c>
      <c r="R26" s="92">
        <f t="shared" si="3"/>
        <v>0.60680272108843536</v>
      </c>
      <c r="S26" s="14"/>
      <c r="T26" s="14"/>
    </row>
    <row r="27" spans="2:20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3"/>
        <v>0.24081632653061225</v>
      </c>
      <c r="S27" s="14"/>
      <c r="T27" s="14"/>
    </row>
    <row r="28" spans="2:20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</row>
    <row r="29" spans="2:20">
      <c r="M29" s="14"/>
      <c r="N29" s="93"/>
      <c r="O29" s="94"/>
      <c r="P29" s="95"/>
      <c r="Q29" s="51"/>
      <c r="R29" s="96"/>
    </row>
    <row r="30" spans="2:20" ht="15" thickBot="1">
      <c r="B30" t="s">
        <v>276</v>
      </c>
      <c r="C30">
        <v>134</v>
      </c>
      <c r="D30" s="59" t="s">
        <v>160</v>
      </c>
      <c r="E30" t="s">
        <v>274</v>
      </c>
      <c r="M30" s="14"/>
      <c r="N30" s="97"/>
      <c r="O30" s="98"/>
      <c r="P30" s="99"/>
      <c r="Q30" s="56">
        <f>SUM(Q22:Q27)</f>
        <v>2205</v>
      </c>
      <c r="R30" s="100">
        <f>SUM(R22:R27)</f>
        <v>1</v>
      </c>
    </row>
    <row r="31" spans="2:20">
      <c r="B31" t="s">
        <v>277</v>
      </c>
      <c r="C31">
        <v>7</v>
      </c>
      <c r="D31" s="59" t="s">
        <v>160</v>
      </c>
      <c r="E31" t="s">
        <v>275</v>
      </c>
    </row>
    <row r="33" spans="3:21" ht="15">
      <c r="C33">
        <f>C30</f>
        <v>134</v>
      </c>
      <c r="D33" t="s">
        <v>245</v>
      </c>
      <c r="U33" s="72"/>
    </row>
    <row r="34" spans="3:21">
      <c r="C34">
        <f>C30-C31</f>
        <v>127</v>
      </c>
      <c r="D34" t="s">
        <v>246</v>
      </c>
      <c r="O34"/>
      <c r="U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R14:R1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N40" sqref="N40"/>
    </sheetView>
  </sheetViews>
  <sheetFormatPr baseColWidth="10" defaultRowHeight="14" x14ac:dyDescent="0"/>
  <cols>
    <col min="1" max="1" width="10.6640625" customWidth="1"/>
    <col min="2" max="2" width="25.83203125" customWidth="1"/>
    <col min="3" max="3" width="4.33203125" bestFit="1" customWidth="1"/>
    <col min="4" max="4" width="5" bestFit="1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</cols>
  <sheetData>
    <row r="1" spans="1:19" ht="45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5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5" si="1">B2</f>
        <v>Mur Service Payments</v>
      </c>
      <c r="R2" s="14">
        <f t="shared" ref="R2:R15" si="2">C2</f>
        <v>553</v>
      </c>
      <c r="S2" s="14"/>
    </row>
    <row r="3" spans="1:19" ht="15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5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5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5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5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5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5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5">
      <c r="A10" s="19"/>
      <c r="B10" s="22" t="s">
        <v>280</v>
      </c>
      <c r="C10" s="101">
        <v>36</v>
      </c>
      <c r="D10" s="101">
        <v>706</v>
      </c>
      <c r="E10" s="101" t="s">
        <v>281</v>
      </c>
      <c r="F10" s="24">
        <v>42550</v>
      </c>
      <c r="G10" s="25">
        <v>0.96</v>
      </c>
      <c r="H10" s="25">
        <v>1</v>
      </c>
      <c r="I10" s="101">
        <v>0</v>
      </c>
      <c r="J10" s="101">
        <v>0</v>
      </c>
      <c r="K10" s="101">
        <v>0</v>
      </c>
      <c r="L10" s="101">
        <v>8</v>
      </c>
      <c r="N10" s="14" t="s">
        <v>264</v>
      </c>
      <c r="O10" s="14">
        <v>0</v>
      </c>
      <c r="P10" s="14"/>
      <c r="Q10" s="14" t="str">
        <f t="shared" si="1"/>
        <v>Mur Service payment</v>
      </c>
      <c r="R10" s="14">
        <f t="shared" si="2"/>
        <v>36</v>
      </c>
      <c r="S10" s="14"/>
    </row>
    <row r="11" spans="1:19" ht="15">
      <c r="A11" s="20"/>
      <c r="B11" s="22" t="s">
        <v>131</v>
      </c>
      <c r="C11" s="101">
        <v>31</v>
      </c>
      <c r="D11" s="101">
        <v>377</v>
      </c>
      <c r="E11" s="101" t="s">
        <v>132</v>
      </c>
      <c r="F11" s="24">
        <v>42564</v>
      </c>
      <c r="G11" s="25">
        <v>0.77</v>
      </c>
      <c r="H11" s="25">
        <v>0.51700000000000002</v>
      </c>
      <c r="I11" s="101">
        <v>0</v>
      </c>
      <c r="J11" s="101">
        <v>0</v>
      </c>
      <c r="K11" s="101">
        <v>1</v>
      </c>
      <c r="L11" s="101">
        <v>0</v>
      </c>
      <c r="N11" s="14"/>
      <c r="P11" s="14"/>
      <c r="Q11" s="14" t="str">
        <f t="shared" si="1"/>
        <v>Mur Svc Lib - Monitoring</v>
      </c>
      <c r="R11" s="14">
        <f t="shared" si="2"/>
        <v>31</v>
      </c>
      <c r="S11" s="14"/>
    </row>
    <row r="12" spans="1:19" ht="15">
      <c r="A12" s="20"/>
      <c r="B12" s="22" t="s">
        <v>125</v>
      </c>
      <c r="C12" s="101">
        <v>18</v>
      </c>
      <c r="D12" s="101">
        <v>172</v>
      </c>
      <c r="E12" s="101">
        <v>0</v>
      </c>
      <c r="F12" s="24">
        <v>42564</v>
      </c>
      <c r="G12" s="25">
        <v>0.93300000000000005</v>
      </c>
      <c r="H12" s="25">
        <v>0.9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Exception</v>
      </c>
      <c r="R12" s="14">
        <f t="shared" si="2"/>
        <v>18</v>
      </c>
      <c r="S12" s="14"/>
    </row>
    <row r="13" spans="1:19" ht="15">
      <c r="A13" s="20"/>
      <c r="B13" s="22" t="s">
        <v>130</v>
      </c>
      <c r="C13" s="101">
        <v>13</v>
      </c>
      <c r="D13" s="101">
        <v>218</v>
      </c>
      <c r="E13" s="101">
        <v>0</v>
      </c>
      <c r="F13" s="24">
        <v>42564</v>
      </c>
      <c r="G13" s="25">
        <v>0.99099999999999999</v>
      </c>
      <c r="H13" s="25">
        <v>0.92900000000000005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Svc Lib - Mappers</v>
      </c>
      <c r="R13" s="14">
        <f t="shared" si="2"/>
        <v>13</v>
      </c>
      <c r="S13" s="14">
        <f>SUM(R2:R13)</f>
        <v>1341</v>
      </c>
    </row>
    <row r="14" spans="1:19" ht="15">
      <c r="A14" s="20"/>
      <c r="B14" s="22" t="s">
        <v>116</v>
      </c>
      <c r="C14" s="31">
        <v>91</v>
      </c>
      <c r="D14" s="23">
        <v>3041</v>
      </c>
      <c r="E14" s="101">
        <v>0</v>
      </c>
      <c r="F14" s="24">
        <v>42566</v>
      </c>
      <c r="G14" s="25">
        <v>0.91700000000000004</v>
      </c>
      <c r="H14" s="25">
        <v>0.81599999999999995</v>
      </c>
      <c r="I14" s="101">
        <v>0</v>
      </c>
      <c r="J14" s="101">
        <v>0</v>
      </c>
      <c r="K14" s="101">
        <v>0</v>
      </c>
      <c r="L14" s="101">
        <v>0</v>
      </c>
      <c r="N14" s="14"/>
      <c r="P14" s="14"/>
      <c r="Q14" s="14" t="str">
        <f t="shared" si="1"/>
        <v>Mur Web Core UI</v>
      </c>
      <c r="R14" s="14">
        <f t="shared" si="2"/>
        <v>91</v>
      </c>
      <c r="S14" s="14"/>
    </row>
    <row r="15" spans="1:19" ht="15">
      <c r="A15" s="20"/>
      <c r="B15" s="22" t="s">
        <v>121</v>
      </c>
      <c r="C15" s="31">
        <v>460</v>
      </c>
      <c r="D15" s="23">
        <v>9864</v>
      </c>
      <c r="E15" s="101" t="s">
        <v>253</v>
      </c>
      <c r="F15" s="24">
        <v>42566</v>
      </c>
      <c r="G15" s="25">
        <v>0.90900000000000003</v>
      </c>
      <c r="H15" s="25">
        <v>0.79700000000000004</v>
      </c>
      <c r="I15" s="101">
        <v>0</v>
      </c>
      <c r="J15" s="101">
        <v>0</v>
      </c>
      <c r="K15" s="101">
        <v>1</v>
      </c>
      <c r="L15" s="101">
        <v>1</v>
      </c>
      <c r="N15" s="14"/>
      <c r="P15" s="14"/>
      <c r="Q15" s="14" t="str">
        <f t="shared" si="1"/>
        <v>Mur Web Payment</v>
      </c>
      <c r="R15" s="14">
        <f t="shared" si="2"/>
        <v>460</v>
      </c>
      <c r="S15" s="14">
        <f>SUM(R14:R15)</f>
        <v>551</v>
      </c>
    </row>
    <row r="16" spans="1:19">
      <c r="A16" s="20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/>
      <c r="P16" s="14"/>
      <c r="Q16" s="14"/>
      <c r="R16" s="14"/>
      <c r="S16" s="14"/>
    </row>
    <row r="17" spans="1:20">
      <c r="A17" s="20"/>
      <c r="B17" t="s">
        <v>272</v>
      </c>
    </row>
    <row r="18" spans="1:20" ht="15" thickBot="1">
      <c r="A18" s="101" t="s">
        <v>283</v>
      </c>
      <c r="B18" t="s">
        <v>273</v>
      </c>
    </row>
    <row r="19" spans="1:20" ht="15" thickBot="1">
      <c r="N19" s="102" t="s">
        <v>164</v>
      </c>
      <c r="O19" s="103"/>
      <c r="P19" s="103"/>
      <c r="Q19" s="103"/>
      <c r="R19" s="104"/>
    </row>
    <row r="20" spans="1:20">
      <c r="B20" t="s">
        <v>175</v>
      </c>
      <c r="C20">
        <v>91</v>
      </c>
      <c r="D20" s="59" t="s">
        <v>160</v>
      </c>
      <c r="E20" t="s">
        <v>233</v>
      </c>
      <c r="N20" s="105"/>
      <c r="O20" s="106"/>
      <c r="P20" s="106"/>
      <c r="Q20" s="37" t="s">
        <v>165</v>
      </c>
      <c r="R20" s="64" t="s">
        <v>284</v>
      </c>
    </row>
    <row r="21" spans="1:20">
      <c r="D21" s="58" t="s">
        <v>228</v>
      </c>
      <c r="N21" s="86"/>
      <c r="O21" s="87"/>
      <c r="P21" s="87"/>
      <c r="Q21" s="41" t="s">
        <v>2</v>
      </c>
      <c r="R21" s="88"/>
    </row>
    <row r="22" spans="1:20">
      <c r="B22" t="s">
        <v>174</v>
      </c>
      <c r="C22">
        <v>460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8.6898395721925134E-2</v>
      </c>
    </row>
    <row r="23" spans="1:20">
      <c r="D23" s="58"/>
      <c r="N23" s="93" t="s">
        <v>167</v>
      </c>
      <c r="O23" s="94" t="s">
        <v>168</v>
      </c>
      <c r="P23" s="95" t="s">
        <v>190</v>
      </c>
      <c r="Q23" s="51">
        <f>C30</f>
        <v>150</v>
      </c>
      <c r="R23" s="92">
        <f t="shared" si="3"/>
        <v>6.684491978609626E-2</v>
      </c>
    </row>
    <row r="24" spans="1:20">
      <c r="B24" t="s">
        <v>227</v>
      </c>
      <c r="C24" t="s">
        <v>278</v>
      </c>
      <c r="N24" s="93"/>
      <c r="O24" s="94"/>
      <c r="P24" s="95" t="s">
        <v>191</v>
      </c>
      <c r="Q24" s="51">
        <f>C31</f>
        <v>7</v>
      </c>
      <c r="R24" s="92">
        <f t="shared" si="3"/>
        <v>3.1194295900178253E-3</v>
      </c>
      <c r="S24" s="14"/>
      <c r="T24" s="14"/>
    </row>
    <row r="25" spans="1:20">
      <c r="C25" t="s">
        <v>279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230</v>
      </c>
      <c r="M26" s="14"/>
      <c r="N26" s="93"/>
      <c r="O26" s="94" t="s">
        <v>9</v>
      </c>
      <c r="P26" s="95" t="s">
        <v>170</v>
      </c>
      <c r="Q26" s="51">
        <f>S13</f>
        <v>1341</v>
      </c>
      <c r="R26" s="92">
        <f t="shared" si="3"/>
        <v>0.59759358288770048</v>
      </c>
      <c r="S26" s="14"/>
      <c r="T26" s="14"/>
    </row>
    <row r="27" spans="1:20">
      <c r="C27" t="s">
        <v>231</v>
      </c>
      <c r="M27" s="14"/>
      <c r="N27" s="93"/>
      <c r="O27" s="94"/>
      <c r="P27" s="95" t="s">
        <v>171</v>
      </c>
      <c r="Q27" s="51">
        <f>S15</f>
        <v>551</v>
      </c>
      <c r="R27" s="92">
        <f t="shared" si="3"/>
        <v>0.24554367201426025</v>
      </c>
      <c r="S27" s="14"/>
      <c r="T27" s="14"/>
    </row>
    <row r="28" spans="1:20">
      <c r="C28" t="s">
        <v>232</v>
      </c>
      <c r="M28" s="14"/>
      <c r="N28" s="93"/>
      <c r="O28" s="94"/>
      <c r="P28" s="95"/>
      <c r="Q28" s="51"/>
      <c r="R28" s="96"/>
      <c r="S28" s="14"/>
      <c r="T28" s="14"/>
    </row>
    <row r="29" spans="1:20">
      <c r="M29" s="14"/>
      <c r="N29" s="93"/>
      <c r="O29" s="94"/>
      <c r="P29" s="95"/>
      <c r="Q29" s="51"/>
      <c r="R29" s="96"/>
    </row>
    <row r="30" spans="1:20" ht="15" thickBot="1">
      <c r="B30" t="s">
        <v>276</v>
      </c>
      <c r="C30">
        <v>150</v>
      </c>
      <c r="D30" s="59" t="s">
        <v>160</v>
      </c>
      <c r="E30" t="s">
        <v>274</v>
      </c>
      <c r="M30" s="14"/>
      <c r="N30" s="97"/>
      <c r="O30" s="98"/>
      <c r="P30" s="99"/>
      <c r="Q30" s="56">
        <f>SUM(Q22:Q27)</f>
        <v>2244</v>
      </c>
      <c r="R30" s="100">
        <f>SUM(R22:R27)</f>
        <v>1</v>
      </c>
    </row>
    <row r="31" spans="1:20">
      <c r="B31" t="s">
        <v>277</v>
      </c>
      <c r="C31">
        <v>7</v>
      </c>
      <c r="D31" s="59" t="s">
        <v>160</v>
      </c>
      <c r="E31" t="s">
        <v>275</v>
      </c>
    </row>
    <row r="33" spans="3:15">
      <c r="C33">
        <f>C30</f>
        <v>150</v>
      </c>
      <c r="D33" t="s">
        <v>245</v>
      </c>
    </row>
    <row r="34" spans="3:15">
      <c r="C34">
        <f>C30-C31</f>
        <v>143</v>
      </c>
      <c r="D34" t="s">
        <v>246</v>
      </c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25" zoomScaleNormal="125" zoomScalePageLayoutView="125" workbookViewId="0">
      <selection activeCell="B10" sqref="B10"/>
    </sheetView>
  </sheetViews>
  <sheetFormatPr baseColWidth="10" defaultRowHeight="14" x14ac:dyDescent="0"/>
  <cols>
    <col min="1" max="1" width="11.1640625" customWidth="1"/>
    <col min="2" max="2" width="25" customWidth="1"/>
    <col min="3" max="3" width="4.33203125" bestFit="1" customWidth="1"/>
    <col min="4" max="4" width="4.33203125" customWidth="1"/>
    <col min="5" max="5" width="5" bestFit="1" customWidth="1"/>
    <col min="6" max="6" width="8.6640625" bestFit="1" customWidth="1"/>
    <col min="7" max="7" width="11.33203125" bestFit="1" customWidth="1"/>
    <col min="8" max="8" width="9" bestFit="1" customWidth="1"/>
    <col min="9" max="9" width="10.33203125" bestFit="1" customWidth="1"/>
    <col min="10" max="10" width="7.1640625" bestFit="1" customWidth="1"/>
    <col min="11" max="11" width="6.6640625" bestFit="1" customWidth="1"/>
    <col min="12" max="13" width="6.1640625" bestFit="1" customWidth="1"/>
  </cols>
  <sheetData>
    <row r="1" spans="1:13" ht="45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5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5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5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5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5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5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5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5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5">
      <c r="A10" s="19" t="s">
        <v>287</v>
      </c>
      <c r="B10" s="22" t="s">
        <v>280</v>
      </c>
      <c r="C10" s="107">
        <v>36</v>
      </c>
      <c r="D10" s="107"/>
      <c r="E10" s="107">
        <v>706</v>
      </c>
      <c r="F10" s="107" t="s">
        <v>281</v>
      </c>
      <c r="G10" s="24">
        <v>42550</v>
      </c>
      <c r="H10" s="25">
        <v>0.96</v>
      </c>
      <c r="I10" s="25">
        <v>1</v>
      </c>
      <c r="J10" s="107">
        <v>0</v>
      </c>
      <c r="K10" s="107">
        <v>0</v>
      </c>
      <c r="L10" s="107">
        <v>0</v>
      </c>
      <c r="M10" s="107">
        <v>8</v>
      </c>
    </row>
    <row r="11" spans="1:13" ht="15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5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5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5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5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14" t="s">
        <v>285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A12" sqref="A12:M12"/>
    </sheetView>
  </sheetViews>
  <sheetFormatPr baseColWidth="10" defaultColWidth="7.83203125" defaultRowHeight="15" customHeight="1" x14ac:dyDescent="0"/>
  <cols>
    <col min="2" max="2" width="24.83203125" customWidth="1"/>
    <col min="4" max="4" width="6.5" customWidth="1"/>
    <col min="15" max="15" width="22.5" customWidth="1"/>
    <col min="16" max="16" width="14" style="14" customWidth="1"/>
    <col min="17" max="17" width="17.1640625" customWidth="1"/>
    <col min="18" max="18" width="22" customWidth="1"/>
    <col min="19" max="19" width="19.83203125" customWidth="1"/>
    <col min="20" max="21" width="6" customWidth="1"/>
  </cols>
  <sheetData>
    <row r="1" spans="1:20" ht="33" customHeight="1">
      <c r="A1" s="18" t="s">
        <v>103</v>
      </c>
      <c r="B1" s="18" t="s">
        <v>104</v>
      </c>
      <c r="C1" s="18" t="s">
        <v>152</v>
      </c>
      <c r="D1" s="18" t="s">
        <v>288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4" si="0">C1</f>
        <v xml:space="preserve">UTs </v>
      </c>
      <c r="S1" s="14" t="str">
        <f t="shared" si="0"/>
        <v>Int</v>
      </c>
      <c r="T1" s="14"/>
    </row>
    <row r="2" spans="1:20" ht="15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si="0"/>
        <v>557</v>
      </c>
      <c r="S2" s="14">
        <f t="shared" si="0"/>
        <v>102</v>
      </c>
      <c r="T2" s="14"/>
    </row>
    <row r="3" spans="1:20" ht="15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0"/>
        <v>183</v>
      </c>
      <c r="S3" s="14">
        <f t="shared" si="0"/>
        <v>30</v>
      </c>
      <c r="T3" s="14"/>
    </row>
    <row r="4" spans="1:20" ht="15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0"/>
        <v>132</v>
      </c>
      <c r="S4" s="14">
        <f t="shared" si="0"/>
        <v>0</v>
      </c>
      <c r="T4" s="14"/>
    </row>
    <row r="5" spans="1:20" ht="15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 t="e">
        <f>#REF!</f>
        <v>#REF!</v>
      </c>
      <c r="S5" s="14" t="e">
        <f>#REF!</f>
        <v>#REF!</v>
      </c>
      <c r="T5" s="14"/>
    </row>
    <row r="6" spans="1:20" ht="15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ref="R6:R12" si="1">C5</f>
        <v>114</v>
      </c>
      <c r="S6" s="14">
        <f t="shared" ref="S6:S12" si="2">D5</f>
        <v>0</v>
      </c>
      <c r="T6" s="14"/>
    </row>
    <row r="7" spans="1:20" ht="15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75</v>
      </c>
      <c r="S7" s="14">
        <f t="shared" si="2"/>
        <v>0</v>
      </c>
      <c r="T7" s="14"/>
    </row>
    <row r="8" spans="1:20" ht="15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69</v>
      </c>
      <c r="S8" s="14">
        <f t="shared" si="2"/>
        <v>16</v>
      </c>
      <c r="T8" s="14"/>
    </row>
    <row r="9" spans="1:20" ht="15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61</v>
      </c>
      <c r="S9" s="14">
        <f t="shared" si="2"/>
        <v>11</v>
      </c>
      <c r="T9" s="14"/>
    </row>
    <row r="10" spans="1:20" ht="15" customHeight="1">
      <c r="A10" s="19"/>
      <c r="B10" s="22" t="s">
        <v>280</v>
      </c>
      <c r="C10" s="108">
        <v>36</v>
      </c>
      <c r="D10" s="108"/>
      <c r="E10" s="108">
        <v>706</v>
      </c>
      <c r="F10" s="108" t="s">
        <v>281</v>
      </c>
      <c r="G10" s="24">
        <v>42550</v>
      </c>
      <c r="H10" s="25">
        <v>0.96</v>
      </c>
      <c r="I10" s="25">
        <v>1</v>
      </c>
      <c r="J10" s="108">
        <v>0</v>
      </c>
      <c r="K10" s="108">
        <v>0</v>
      </c>
      <c r="L10" s="108">
        <v>0</v>
      </c>
      <c r="M10" s="108">
        <v>8</v>
      </c>
      <c r="O10" s="14" t="s">
        <v>264</v>
      </c>
      <c r="P10" s="14">
        <v>0</v>
      </c>
      <c r="Q10" s="14"/>
      <c r="R10" s="14">
        <f t="shared" si="1"/>
        <v>59</v>
      </c>
      <c r="S10" s="14">
        <f t="shared" si="2"/>
        <v>0</v>
      </c>
      <c r="T10" s="14"/>
    </row>
    <row r="11" spans="1:20" ht="15" customHeight="1">
      <c r="A11" s="20"/>
      <c r="B11" s="22" t="s">
        <v>126</v>
      </c>
      <c r="C11" s="108">
        <v>36</v>
      </c>
      <c r="D11" s="108"/>
      <c r="E11" s="108">
        <v>195</v>
      </c>
      <c r="F11" s="108">
        <v>0</v>
      </c>
      <c r="G11" s="24">
        <v>42573</v>
      </c>
      <c r="H11" s="25">
        <v>0.98599999999999999</v>
      </c>
      <c r="I11" s="25">
        <v>1</v>
      </c>
      <c r="J11" s="108">
        <v>0</v>
      </c>
      <c r="K11" s="108">
        <v>0</v>
      </c>
      <c r="L11" s="108">
        <v>0</v>
      </c>
      <c r="M11" s="108">
        <v>0</v>
      </c>
      <c r="O11" s="14"/>
      <c r="Q11" s="14"/>
      <c r="R11" s="14">
        <f t="shared" si="1"/>
        <v>36</v>
      </c>
      <c r="S11" s="14">
        <f t="shared" si="2"/>
        <v>0</v>
      </c>
      <c r="T11" s="14"/>
    </row>
    <row r="12" spans="1:20" ht="15" customHeight="1">
      <c r="A12" s="20"/>
      <c r="B12" s="22" t="s">
        <v>131</v>
      </c>
      <c r="C12" s="108">
        <v>31</v>
      </c>
      <c r="D12" s="108"/>
      <c r="E12" s="108">
        <v>377</v>
      </c>
      <c r="F12" s="108" t="s">
        <v>132</v>
      </c>
      <c r="G12" s="24">
        <v>42573</v>
      </c>
      <c r="H12" s="25">
        <v>0.77</v>
      </c>
      <c r="I12" s="25">
        <v>0.51700000000000002</v>
      </c>
      <c r="J12" s="108">
        <v>0</v>
      </c>
      <c r="K12" s="108">
        <v>0</v>
      </c>
      <c r="L12" s="108">
        <v>1</v>
      </c>
      <c r="M12" s="108">
        <v>0</v>
      </c>
      <c r="O12" s="14"/>
      <c r="Q12" s="14"/>
      <c r="R12" s="14">
        <f t="shared" si="1"/>
        <v>36</v>
      </c>
      <c r="S12" s="14">
        <f t="shared" si="2"/>
        <v>0</v>
      </c>
      <c r="T12" s="14"/>
    </row>
    <row r="13" spans="1:20" ht="15" customHeight="1">
      <c r="A13" s="20"/>
      <c r="B13" s="22" t="s">
        <v>125</v>
      </c>
      <c r="C13" s="108">
        <v>18</v>
      </c>
      <c r="D13" s="108"/>
      <c r="E13" s="108">
        <v>172</v>
      </c>
      <c r="F13" s="108">
        <v>0</v>
      </c>
      <c r="G13" s="24">
        <v>42573</v>
      </c>
      <c r="H13" s="25">
        <v>0.93300000000000005</v>
      </c>
      <c r="I13" s="25">
        <v>0.9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 t="e">
        <f>#REF!</f>
        <v>#REF!</v>
      </c>
      <c r="S13" s="14" t="e">
        <f>#REF!</f>
        <v>#REF!</v>
      </c>
      <c r="T13" s="14" t="e">
        <f>SUM(S2:S13)</f>
        <v>#REF!</v>
      </c>
    </row>
    <row r="14" spans="1:20" ht="15" customHeight="1">
      <c r="A14" s="20"/>
      <c r="B14" s="22" t="s">
        <v>130</v>
      </c>
      <c r="C14" s="108">
        <v>13</v>
      </c>
      <c r="D14" s="108"/>
      <c r="E14" s="108">
        <v>218</v>
      </c>
      <c r="F14" s="108">
        <v>0</v>
      </c>
      <c r="G14" s="24">
        <v>42573</v>
      </c>
      <c r="H14" s="25">
        <v>0.99099999999999999</v>
      </c>
      <c r="I14" s="25">
        <v>0.92900000000000005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>C12</f>
        <v>31</v>
      </c>
      <c r="S14" s="14">
        <f>D12</f>
        <v>0</v>
      </c>
      <c r="T14" s="14"/>
    </row>
    <row r="15" spans="1:20" ht="15" customHeight="1">
      <c r="A15" s="20"/>
      <c r="B15" s="22" t="s">
        <v>116</v>
      </c>
      <c r="C15" s="31"/>
      <c r="D15" s="31"/>
      <c r="E15" s="23">
        <v>3041</v>
      </c>
      <c r="F15" s="108">
        <v>0</v>
      </c>
      <c r="G15" s="24">
        <v>42566</v>
      </c>
      <c r="H15" s="25">
        <v>0.91700000000000004</v>
      </c>
      <c r="I15" s="25">
        <v>0.81599999999999995</v>
      </c>
      <c r="J15" s="108">
        <v>0</v>
      </c>
      <c r="K15" s="108">
        <v>0</v>
      </c>
      <c r="L15" s="108">
        <v>0</v>
      </c>
      <c r="M15" s="108">
        <v>0</v>
      </c>
      <c r="O15" s="14"/>
      <c r="Q15" s="14"/>
      <c r="R15" s="14">
        <f>C13</f>
        <v>18</v>
      </c>
      <c r="S15" s="14">
        <f>D13</f>
        <v>0</v>
      </c>
      <c r="T15" s="14">
        <f>SUM(S14:S15)</f>
        <v>0</v>
      </c>
    </row>
    <row r="16" spans="1:20" ht="15" customHeight="1">
      <c r="A16" s="20"/>
      <c r="B16" s="22" t="s">
        <v>121</v>
      </c>
      <c r="C16" s="31"/>
      <c r="D16" s="31"/>
      <c r="E16" s="23">
        <v>9864</v>
      </c>
      <c r="F16" s="108" t="s">
        <v>253</v>
      </c>
      <c r="G16" s="24">
        <v>42566</v>
      </c>
      <c r="H16" s="25">
        <v>0.90900000000000003</v>
      </c>
      <c r="I16" s="25">
        <v>0.79700000000000004</v>
      </c>
      <c r="J16" s="108">
        <v>0</v>
      </c>
      <c r="K16" s="108">
        <v>0</v>
      </c>
      <c r="L16" s="108">
        <v>1</v>
      </c>
      <c r="M16" s="108">
        <v>1</v>
      </c>
      <c r="O16" s="14"/>
      <c r="Q16" s="14"/>
      <c r="R16" s="14"/>
      <c r="S16" s="14"/>
      <c r="T16" s="14"/>
    </row>
    <row r="17" spans="1:21" ht="15" customHeight="1">
      <c r="A17" s="114" t="s">
        <v>285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</row>
    <row r="18" spans="1:21" ht="15" customHeight="1" thickBot="1">
      <c r="B18" t="s">
        <v>272</v>
      </c>
    </row>
    <row r="19" spans="1:21" ht="15" customHeight="1" thickBot="1">
      <c r="B19" t="s">
        <v>273</v>
      </c>
      <c r="O19" s="109" t="s">
        <v>164</v>
      </c>
      <c r="P19" s="110"/>
      <c r="Q19" s="110"/>
      <c r="R19" s="110"/>
      <c r="S19" s="111"/>
    </row>
    <row r="20" spans="1:21" ht="15" customHeight="1">
      <c r="O20" s="112"/>
      <c r="P20" s="113"/>
      <c r="Q20" s="113"/>
      <c r="R20" s="37" t="s">
        <v>165</v>
      </c>
      <c r="S20" s="64" t="s">
        <v>284</v>
      </c>
    </row>
    <row r="21" spans="1:21" ht="15" customHeight="1">
      <c r="B21" t="s">
        <v>175</v>
      </c>
      <c r="C21">
        <v>91</v>
      </c>
      <c r="D21" s="59" t="s">
        <v>160</v>
      </c>
      <c r="E21" t="s">
        <v>233</v>
      </c>
      <c r="O21" s="86"/>
      <c r="P21" s="87"/>
      <c r="Q21" s="87"/>
      <c r="R21" s="41" t="s">
        <v>2</v>
      </c>
      <c r="S21" s="88"/>
    </row>
    <row r="22" spans="1:21" ht="15" customHeight="1">
      <c r="D22" s="58" t="s">
        <v>228</v>
      </c>
      <c r="O22" s="89" t="s">
        <v>4</v>
      </c>
      <c r="P22" s="90"/>
      <c r="Q22" s="91"/>
      <c r="R22" s="46">
        <f>Q1</f>
        <v>195</v>
      </c>
      <c r="S22" s="92" t="e">
        <f t="shared" ref="S22:S27" si="3">R22/$Q$30</f>
        <v>#DIV/0!</v>
      </c>
    </row>
    <row r="23" spans="1:21" ht="15" customHeight="1">
      <c r="B23" t="s">
        <v>174</v>
      </c>
      <c r="C23">
        <v>460</v>
      </c>
      <c r="D23" s="59" t="s">
        <v>160</v>
      </c>
      <c r="E23" t="s">
        <v>234</v>
      </c>
      <c r="O23" s="93" t="s">
        <v>167</v>
      </c>
      <c r="P23" s="94" t="s">
        <v>168</v>
      </c>
      <c r="Q23" s="95" t="s">
        <v>190</v>
      </c>
      <c r="R23" s="51">
        <f>D27</f>
        <v>0</v>
      </c>
      <c r="S23" s="92" t="e">
        <f t="shared" si="3"/>
        <v>#DIV/0!</v>
      </c>
    </row>
    <row r="24" spans="1:21" ht="15" customHeight="1">
      <c r="D24" s="58"/>
      <c r="O24" s="93"/>
      <c r="P24" s="94"/>
      <c r="Q24" s="95" t="s">
        <v>191</v>
      </c>
      <c r="R24" s="51">
        <f>D28</f>
        <v>0</v>
      </c>
      <c r="S24" s="92" t="e">
        <f t="shared" si="3"/>
        <v>#DIV/0!</v>
      </c>
      <c r="T24" s="14"/>
      <c r="U24" s="14"/>
    </row>
    <row r="25" spans="1:21" ht="15" customHeight="1">
      <c r="B25" t="s">
        <v>227</v>
      </c>
      <c r="C25" t="s">
        <v>278</v>
      </c>
      <c r="O25" s="93"/>
      <c r="P25" s="94" t="s">
        <v>169</v>
      </c>
      <c r="Q25" s="95"/>
      <c r="R25" s="51">
        <v>0</v>
      </c>
      <c r="S25" s="92" t="e">
        <f t="shared" si="3"/>
        <v>#DIV/0!</v>
      </c>
      <c r="T25" s="14"/>
      <c r="U25" s="14"/>
    </row>
    <row r="26" spans="1:21" ht="15" customHeight="1">
      <c r="C26" t="s">
        <v>279</v>
      </c>
      <c r="N26" s="14"/>
      <c r="O26" s="93"/>
      <c r="P26" s="94" t="s">
        <v>9</v>
      </c>
      <c r="Q26" s="95" t="s">
        <v>170</v>
      </c>
      <c r="R26" s="51" t="e">
        <f>T13</f>
        <v>#REF!</v>
      </c>
      <c r="S26" s="92" t="e">
        <f t="shared" si="3"/>
        <v>#REF!</v>
      </c>
      <c r="T26" s="14"/>
      <c r="U26" s="14"/>
    </row>
    <row r="27" spans="1:21" ht="15" customHeight="1">
      <c r="C27" t="s">
        <v>230</v>
      </c>
      <c r="N27" s="14"/>
      <c r="O27" s="93"/>
      <c r="P27" s="94"/>
      <c r="Q27" s="95" t="s">
        <v>171</v>
      </c>
      <c r="R27" s="51">
        <f>T15</f>
        <v>0</v>
      </c>
      <c r="S27" s="92" t="e">
        <f t="shared" si="3"/>
        <v>#DIV/0!</v>
      </c>
      <c r="T27" s="14"/>
      <c r="U27" s="14"/>
    </row>
    <row r="28" spans="1:21" ht="15" customHeight="1">
      <c r="C28" t="s">
        <v>231</v>
      </c>
      <c r="N28" s="14"/>
      <c r="O28" s="93"/>
      <c r="P28" s="94"/>
      <c r="Q28" s="95"/>
      <c r="R28" s="51"/>
      <c r="S28" s="96"/>
      <c r="T28" s="14"/>
      <c r="U28" s="14"/>
    </row>
    <row r="29" spans="1:21" ht="15" customHeight="1">
      <c r="C29" t="s">
        <v>232</v>
      </c>
      <c r="N29" s="14"/>
      <c r="O29" s="93"/>
      <c r="P29" s="94"/>
      <c r="Q29" s="95"/>
      <c r="R29" s="51"/>
      <c r="S29" s="96"/>
    </row>
    <row r="30" spans="1:21" ht="15" customHeight="1" thickBot="1">
      <c r="N30" s="14"/>
      <c r="O30" s="97"/>
      <c r="P30" s="98"/>
      <c r="Q30" s="99"/>
      <c r="R30" s="56" t="e">
        <f>SUM(R22:R27)</f>
        <v>#REF!</v>
      </c>
      <c r="S30" s="100" t="e">
        <f>SUM(S22:S27)</f>
        <v>#DIV/0!</v>
      </c>
    </row>
    <row r="31" spans="1:21" ht="15" customHeight="1">
      <c r="B31" t="s">
        <v>276</v>
      </c>
      <c r="C31">
        <v>150</v>
      </c>
      <c r="D31" s="59" t="s">
        <v>160</v>
      </c>
      <c r="E31" t="s">
        <v>274</v>
      </c>
    </row>
    <row r="32" spans="1:21" ht="15" customHeight="1">
      <c r="B32" t="s">
        <v>277</v>
      </c>
      <c r="C32">
        <v>7</v>
      </c>
      <c r="D32" s="59" t="s">
        <v>160</v>
      </c>
      <c r="E32" t="s">
        <v>275</v>
      </c>
    </row>
    <row r="34" spans="3:16" ht="15" customHeight="1">
      <c r="C34">
        <f>C31</f>
        <v>150</v>
      </c>
      <c r="D34" t="s">
        <v>245</v>
      </c>
      <c r="P34"/>
    </row>
    <row r="35" spans="3:16" ht="15" customHeight="1">
      <c r="C35">
        <f>C31-C32</f>
        <v>143</v>
      </c>
      <c r="D35" t="s">
        <v>246</v>
      </c>
    </row>
    <row r="39" spans="3:16" ht="15" customHeight="1">
      <c r="D39" t="s">
        <v>289</v>
      </c>
    </row>
    <row r="40" spans="3:16" ht="15" customHeight="1">
      <c r="D40" t="s">
        <v>290</v>
      </c>
    </row>
  </sheetData>
  <mergeCells count="1">
    <mergeCell ref="A17:M17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logger"/>
    <hyperlink ref="B12" r:id="rId11" tooltip="mur-java-lib-monitoring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14" t="s">
        <v>98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15" t="s">
        <v>164</v>
      </c>
      <c r="V4" s="116"/>
      <c r="W4" s="116"/>
      <c r="X4" s="116"/>
      <c r="Y4" s="117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18"/>
      <c r="V5" s="119"/>
      <c r="W5" s="119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14" t="s">
        <v>142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How To</vt:lpstr>
      <vt:lpstr>believe I reported this</vt:lpstr>
      <vt:lpstr>SonarQube Data</vt:lpstr>
      <vt:lpstr>Sheet2</vt:lpstr>
      <vt:lpstr>Sheet3</vt:lpstr>
      <vt:lpstr>Sheet4</vt:lpstr>
      <vt:lpstr>Sheet7</vt:lpstr>
      <vt:lpstr>Mar 18</vt:lpstr>
      <vt:lpstr>Mar 18 ++</vt:lpstr>
      <vt:lpstr>March25</vt:lpstr>
      <vt:lpstr>Apr 1</vt:lpstr>
      <vt:lpstr>Apr 8</vt:lpstr>
      <vt:lpstr>Apr 22</vt:lpstr>
      <vt:lpstr>May 1</vt:lpstr>
      <vt:lpstr>May 13</vt:lpstr>
      <vt:lpstr>May 6</vt:lpstr>
      <vt:lpstr>May 20</vt:lpstr>
      <vt:lpstr>6-17</vt:lpstr>
      <vt:lpstr>6-24</vt:lpstr>
      <vt:lpstr>Jul 1</vt:lpstr>
      <vt:lpstr>Layout Chg</vt:lpstr>
      <vt:lpstr>July 8</vt:lpstr>
      <vt:lpstr>July 15</vt:lpstr>
      <vt:lpstr>Unit&amp;Integration</vt:lpstr>
      <vt:lpstr>July 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2016-07-27T15:14:33Z</dcterms:modified>
</cp:coreProperties>
</file>