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ZG9jrdoAqhkDbORVKn0iD29sE2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<sst xmlns="http://schemas.openxmlformats.org/spreadsheetml/2006/main" count="68" uniqueCount="23">
  <si>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</si>
  <si>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</si>
  <si>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</si>
  <si>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</si>
  <si>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قماشة علي عبد الله الموسى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</si>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</sst>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5" fillId="0" fontId="1" numFmtId="0" xfId="0" applyAlignment="1" applyBorder="1" applyFont="1">
      <alignment horizontal="center" vertical="center"/>
    </xf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1.014928863E9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4" si="2">IF(AND(COUNT(C11)&gt;0, COUNT(D11)&gt;0, COUNT(E11)&gt;0, COUNT(F11)&gt;0, COUNT(G11)&gt;0, COUNT(H11)&gt;0), 10 - SUM(J11:O11), "")</f>
        <v>9.875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1.0</v>
      </c>
      <c r="I12" s="38">
        <f t="shared" si="2"/>
        <v>9.875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0.125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1.0</v>
      </c>
      <c r="D13" s="37">
        <v>0.0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1.0</v>
      </c>
      <c r="D14" s="37">
        <v>1.0</v>
      </c>
      <c r="E14" s="37">
        <v>0.0</v>
      </c>
      <c r="F14" s="37">
        <v>0.0</v>
      </c>
      <c r="G14" s="37">
        <v>0.0</v>
      </c>
      <c r="H14" s="37">
        <v>1.0</v>
      </c>
      <c r="I14" s="38">
        <f t="shared" si="2"/>
        <v>9.875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0.125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98.75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0.0</v>
      </c>
      <c r="H19" s="37">
        <v>1.0</v>
      </c>
      <c r="I19" s="38">
        <f t="shared" ref="I19:I20" si="11">IF(AND(COUNT(C19)&gt;0, COUNT(D19)&gt;0, COUNT(E19)&gt;0, COUNT(F19)&gt;0, COUNT(G19)&gt;0, COUNT(H19)&gt;0), 10 - SUM(J19:O19), "")</f>
        <v>9.875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0.125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2.0</v>
      </c>
      <c r="D20" s="37">
        <v>0.0</v>
      </c>
      <c r="E20" s="37">
        <v>0.0</v>
      </c>
      <c r="F20" s="37">
        <v>0.0</v>
      </c>
      <c r="G20" s="37">
        <v>0.0</v>
      </c>
      <c r="H20" s="37">
        <v>1.0</v>
      </c>
      <c r="I20" s="38">
        <f t="shared" si="11"/>
        <v>9.875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0.125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98.75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2.0</v>
      </c>
      <c r="I24" s="38">
        <f t="shared" ref="I24:I25" si="18">IF(AND(COUNT(C24)&gt;0, COUNT(D24)&gt;0, COUNT(E24)&gt;0, COUNT(F24)&gt;0, COUNT(G24)&gt;0, COUNT(H24)&gt;0), 10 - SUM(J24:O24), "")</f>
        <v>9.75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0.25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2.0</v>
      </c>
      <c r="D25" s="37">
        <v>0.0</v>
      </c>
      <c r="E25" s="37">
        <v>0.0</v>
      </c>
      <c r="F25" s="37">
        <v>0.0</v>
      </c>
      <c r="G25" s="37">
        <v>0.0</v>
      </c>
      <c r="H25" s="37">
        <v>2.0</v>
      </c>
      <c r="I25" s="38">
        <f t="shared" si="18"/>
        <v>9.75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0.25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97.5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2.0</v>
      </c>
      <c r="D29" s="37">
        <v>0.0</v>
      </c>
      <c r="E29" s="37">
        <v>0.0</v>
      </c>
      <c r="F29" s="37">
        <v>0.0</v>
      </c>
      <c r="G29" s="37">
        <v>0.0</v>
      </c>
      <c r="H29" s="37">
        <v>1.0</v>
      </c>
      <c r="I29" s="38">
        <f t="shared" ref="I29:I30" si="25">IF(AND(COUNT(C29)&gt;0, COUNT(D29)&gt;0, COUNT(E29)&gt;0, COUNT(F29)&gt;0, COUNT(G29)&gt;0, COUNT(H29)&gt;0), 10 - SUM(J29:O29), "")</f>
        <v>9.875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0.125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2.0</v>
      </c>
      <c r="I30" s="38">
        <f t="shared" si="25"/>
        <v>9.75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0.25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98.125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2.0</v>
      </c>
      <c r="D34" s="37">
        <v>0.0</v>
      </c>
      <c r="E34" s="37">
        <v>0.0</v>
      </c>
      <c r="F34" s="37">
        <v>0.0</v>
      </c>
      <c r="G34" s="37">
        <v>0.0</v>
      </c>
      <c r="H34" s="37">
        <v>1.0</v>
      </c>
      <c r="I34" s="38">
        <f t="shared" ref="I34:I35" si="32">IF(AND(COUNT(C34)&gt;0, COUNT(D34)&gt;0, COUNT(E34)&gt;0, COUNT(F34)&gt;0, COUNT(G34)&gt;0, COUNT(H34)&gt;0), 10 - SUM(J34:O34), "")</f>
        <v>9.875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2.0</v>
      </c>
      <c r="D35" s="37">
        <v>0.0</v>
      </c>
      <c r="E35" s="37">
        <v>0.0</v>
      </c>
      <c r="F35" s="37">
        <v>0.0</v>
      </c>
      <c r="G35" s="37">
        <v>0.0</v>
      </c>
      <c r="H35" s="37">
        <v>1.0</v>
      </c>
      <c r="I35" s="38">
        <f t="shared" si="32"/>
        <v>9.875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0.125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98.75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0.0</v>
      </c>
      <c r="D39" s="37">
        <v>1.0</v>
      </c>
      <c r="E39" s="37">
        <v>0.0</v>
      </c>
      <c r="F39" s="37">
        <v>0.0</v>
      </c>
      <c r="G39" s="37">
        <v>0.0</v>
      </c>
      <c r="H39" s="37">
        <v>1.0</v>
      </c>
      <c r="I39" s="38">
        <f t="shared" ref="I39:I40" si="39">IF(AND(COUNT(C39)&gt;0, COUNT(D39)&gt;0, COUNT(E39)&gt;0, COUNT(F39)&gt;0, COUNT(G39)&gt;0, COUNT(H39)&gt;0), 10 - SUM(J39:O39), "")</f>
        <v>9.875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0.125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0.0</v>
      </c>
      <c r="E40" s="37">
        <v>0.0</v>
      </c>
      <c r="F40" s="37">
        <v>0.0</v>
      </c>
      <c r="G40" s="37">
        <v>0.0</v>
      </c>
      <c r="H40" s="37">
        <v>1.0</v>
      </c>
      <c r="I40" s="38">
        <f t="shared" si="39"/>
        <v>9.875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0.125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98.75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>
        <v>0.0</v>
      </c>
      <c r="D44" s="37">
        <v>0.0</v>
      </c>
      <c r="E44" s="37">
        <v>0.0</v>
      </c>
      <c r="F44" s="37">
        <v>0.0</v>
      </c>
      <c r="G44" s="37">
        <v>0.0</v>
      </c>
      <c r="H44" s="37">
        <v>1.0</v>
      </c>
      <c r="I44" s="38">
        <f t="shared" ref="I44:I45" si="46">IF(AND(COUNT(C44)&gt;0, COUNT(D44)&gt;0, COUNT(E44)&gt;0, COUNT(F44)&gt;0, COUNT(G44)&gt;0, COUNT(H44)&gt;0), 10 - SUM(J44:O44), "")</f>
        <v>9.875</v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>
        <f t="shared" ref="L44:M44" si="45">E44</f>
        <v>0</v>
      </c>
      <c r="M44" s="40">
        <f t="shared" si="45"/>
        <v>0</v>
      </c>
      <c r="N44" s="40">
        <f t="shared" ref="N44:N45" si="50">G44*1.5</f>
        <v>0</v>
      </c>
      <c r="O44" s="40">
        <f t="shared" ref="O44:O45" si="51">H44*0.125</f>
        <v>0.125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37">
        <v>0.0</v>
      </c>
      <c r="D45" s="37">
        <v>0.0</v>
      </c>
      <c r="E45" s="37">
        <v>0.0</v>
      </c>
      <c r="F45" s="37">
        <v>0.0</v>
      </c>
      <c r="G45" s="37">
        <v>0.0</v>
      </c>
      <c r="H45" s="37">
        <v>1.0</v>
      </c>
      <c r="I45" s="38">
        <f t="shared" si="46"/>
        <v>9.875</v>
      </c>
      <c r="J45" s="39">
        <f t="shared" si="47"/>
        <v>0</v>
      </c>
      <c r="K45" s="40">
        <f t="shared" si="48"/>
        <v>0</v>
      </c>
      <c r="L45" s="40">
        <f t="shared" ref="L45:M45" si="49">E45</f>
        <v>0</v>
      </c>
      <c r="M45" s="40">
        <f t="shared" si="49"/>
        <v>0</v>
      </c>
      <c r="N45" s="40">
        <f t="shared" si="50"/>
        <v>0</v>
      </c>
      <c r="O45" s="40">
        <f t="shared" si="51"/>
        <v>0.125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>
        <f>IF(AND(I44 = "", I45 = ""), "", (SUM(I44:I45) / (COUNT(I44:I45) * 10)) * 100)</f>
        <v>98.75</v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>ممتاز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0.0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3.0</v>
      </c>
      <c r="D50" s="37">
        <v>1.0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9.75</v>
      </c>
      <c r="J50" s="39">
        <f t="shared" si="54"/>
        <v>0.25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98.75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1.0</v>
      </c>
      <c r="D55" s="37">
        <v>2.0</v>
      </c>
      <c r="E55" s="37">
        <v>0.0</v>
      </c>
      <c r="F55" s="37">
        <v>0.0</v>
      </c>
      <c r="G55" s="37">
        <v>0.0</v>
      </c>
      <c r="H55" s="37">
        <v>1.0</v>
      </c>
      <c r="I55" s="38">
        <f t="shared" si="60"/>
        <v>9.625</v>
      </c>
      <c r="J55" s="39">
        <f t="shared" si="61"/>
        <v>0</v>
      </c>
      <c r="K55" s="40">
        <f t="shared" si="62"/>
        <v>0.25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0.125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98.125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0">
        <v>9.0</v>
      </c>
      <c r="B59" s="10">
        <v>1.0</v>
      </c>
      <c r="C59" s="37">
        <v>3.0</v>
      </c>
      <c r="D59" s="37">
        <v>0.0</v>
      </c>
      <c r="E59" s="37">
        <v>0.0</v>
      </c>
      <c r="F59" s="37">
        <v>0.0</v>
      </c>
      <c r="G59" s="37">
        <v>0.0</v>
      </c>
      <c r="H59" s="37">
        <v>1.0</v>
      </c>
      <c r="I59" s="38">
        <f t="shared" ref="I59:I60" si="67">IF(AND(COUNT(C59)&gt;0, COUNT(D59)&gt;0, COUNT(E59)&gt;0, COUNT(F59)&gt;0, COUNT(G59)&gt;0, COUNT(H59)&gt;0), 10 - SUM(J59:O59), "")</f>
        <v>9.625</v>
      </c>
      <c r="J59" s="39">
        <f t="shared" ref="J59:J60" si="68">IF(C59&gt;2, (C59-2) * 0.25, 0)</f>
        <v>0.25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1"/>
      <c r="B60" s="10">
        <v>2.0</v>
      </c>
      <c r="C60" s="37">
        <v>0.0</v>
      </c>
      <c r="D60" s="37">
        <v>1.0</v>
      </c>
      <c r="E60" s="37">
        <v>0.0</v>
      </c>
      <c r="F60" s="37">
        <v>0.0</v>
      </c>
      <c r="G60" s="37">
        <v>0.0</v>
      </c>
      <c r="H60" s="37">
        <v>1.0</v>
      </c>
      <c r="I60" s="38">
        <f t="shared" si="67"/>
        <v>9.875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1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97.5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0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1.0</v>
      </c>
      <c r="I64" s="38">
        <f t="shared" ref="I64:I65" si="74">IF(AND(COUNT(C64)&gt;0, COUNT(D64)&gt;0, COUNT(E64)&gt;0, COUNT(F64)&gt;0, COUNT(G64)&gt;0, COUNT(H64)&gt;0), 10 - SUM(J64:O64), "")</f>
        <v>9.875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0.125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1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1.0</v>
      </c>
      <c r="I65" s="38">
        <f t="shared" si="74"/>
        <v>9.875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0.125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98.75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0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10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/>
      <c r="B70" s="10">
        <v>2.0</v>
      </c>
      <c r="C70" s="37">
        <v>0.0</v>
      </c>
      <c r="D70" s="37">
        <v>1.0</v>
      </c>
      <c r="E70" s="37">
        <v>0.0</v>
      </c>
      <c r="F70" s="37">
        <v>0.0</v>
      </c>
      <c r="G70" s="37">
        <v>0.0</v>
      </c>
      <c r="H70" s="37">
        <v>0.0</v>
      </c>
      <c r="I70" s="38">
        <f t="shared" si="81"/>
        <v>10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12.0</v>
      </c>
      <c r="B74" s="10">
        <v>1.0</v>
      </c>
      <c r="C74" s="37">
        <v>0.0</v>
      </c>
      <c r="D74" s="37">
        <v>0.0</v>
      </c>
      <c r="E74" s="37">
        <v>0.0</v>
      </c>
      <c r="F74" s="37">
        <v>0.0</v>
      </c>
      <c r="G74" s="37">
        <v>0.0</v>
      </c>
      <c r="H74" s="37">
        <v>0.0</v>
      </c>
      <c r="I74" s="38">
        <f t="shared" ref="I74:I75" si="88">IF(AND(COUNT(C74)&gt;0, COUNT(D74)&gt;0, COUNT(E74)&gt;0, COUNT(F74)&gt;0, COUNT(G74)&gt;0, COUNT(H74)&gt;0), 10 - SUM(J74:O74), "")</f>
        <v>10</v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>
        <f t="shared" ref="L74:M74" si="87">E74</f>
        <v>0</v>
      </c>
      <c r="M74" s="40">
        <f t="shared" si="87"/>
        <v>0</v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10">
        <v>2.0</v>
      </c>
      <c r="C75" s="37">
        <v>0.0</v>
      </c>
      <c r="D75" s="37">
        <v>0.0</v>
      </c>
      <c r="E75" s="37">
        <v>0.0</v>
      </c>
      <c r="F75" s="37">
        <v>0.0</v>
      </c>
      <c r="G75" s="37">
        <v>0.0</v>
      </c>
      <c r="H75" s="37">
        <v>0.0</v>
      </c>
      <c r="I75" s="38">
        <f t="shared" si="88"/>
        <v>10</v>
      </c>
      <c r="J75" s="39">
        <f t="shared" si="89"/>
        <v>0</v>
      </c>
      <c r="K75" s="40">
        <f t="shared" si="90"/>
        <v>0</v>
      </c>
      <c r="L75" s="40">
        <f t="shared" ref="L75:M75" si="91">E75</f>
        <v>0</v>
      </c>
      <c r="M75" s="40">
        <f t="shared" si="91"/>
        <v>0</v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1"/>
      <c r="B76" s="54" t="s">
        <v>20</v>
      </c>
      <c r="C76" s="43"/>
      <c r="D76" s="43"/>
      <c r="E76" s="43"/>
      <c r="F76" s="43"/>
      <c r="G76" s="43"/>
      <c r="H76" s="44"/>
      <c r="I76" s="45">
        <f>IF(AND(I74 = "", I75 = ""), "", (SUM(I74:I75) / (COUNT(I74:I75) * 10)) * 100)</f>
        <v>100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2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0">
        <v>13.0</v>
      </c>
      <c r="B79" s="10">
        <v>1.0</v>
      </c>
      <c r="C79" s="63"/>
      <c r="D79" s="63"/>
      <c r="E79" s="63"/>
      <c r="F79" s="63"/>
      <c r="G79" s="63"/>
      <c r="H79" s="6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1"/>
      <c r="B80" s="10">
        <v>2.0</v>
      </c>
      <c r="C80" s="63"/>
      <c r="D80" s="63"/>
      <c r="E80" s="63"/>
      <c r="F80" s="63"/>
      <c r="G80" s="63"/>
      <c r="H80" s="6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1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0">
        <v>14.0</v>
      </c>
      <c r="B84" s="10">
        <v>1.0</v>
      </c>
      <c r="C84" s="63"/>
      <c r="D84" s="63"/>
      <c r="E84" s="63"/>
      <c r="F84" s="63"/>
      <c r="G84" s="63"/>
      <c r="H84" s="6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1"/>
      <c r="B85" s="10">
        <v>2.0</v>
      </c>
      <c r="C85" s="63"/>
      <c r="D85" s="63"/>
      <c r="E85" s="63"/>
      <c r="F85" s="63"/>
      <c r="G85" s="63"/>
      <c r="H85" s="6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0">
        <v>15.0</v>
      </c>
      <c r="B89" s="10">
        <v>1.0</v>
      </c>
      <c r="C89" s="63"/>
      <c r="D89" s="63"/>
      <c r="E89" s="63"/>
      <c r="F89" s="63"/>
      <c r="G89" s="63"/>
      <c r="H89" s="63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/>
      <c r="B90" s="10">
        <v>2.0</v>
      </c>
      <c r="C90" s="63"/>
      <c r="D90" s="63"/>
      <c r="E90" s="63"/>
      <c r="F90" s="63"/>
      <c r="G90" s="63"/>
      <c r="H90" s="63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16.0</v>
      </c>
      <c r="B94" s="10">
        <v>1.0</v>
      </c>
      <c r="C94" s="63"/>
      <c r="D94" s="63"/>
      <c r="E94" s="63"/>
      <c r="F94" s="63"/>
      <c r="G94" s="63"/>
      <c r="H94" s="6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10">
        <v>2.0</v>
      </c>
      <c r="C95" s="63"/>
      <c r="D95" s="63"/>
      <c r="E95" s="63"/>
      <c r="F95" s="63"/>
      <c r="G95" s="63"/>
      <c r="H95" s="6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1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2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0">
        <v>17.0</v>
      </c>
      <c r="B99" s="10">
        <v>1.0</v>
      </c>
      <c r="C99" s="63"/>
      <c r="D99" s="63"/>
      <c r="E99" s="63"/>
      <c r="F99" s="63"/>
      <c r="G99" s="63"/>
      <c r="H99" s="6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1"/>
      <c r="B100" s="10">
        <v>2.0</v>
      </c>
      <c r="C100" s="63"/>
      <c r="D100" s="63"/>
      <c r="E100" s="63"/>
      <c r="F100" s="63"/>
      <c r="G100" s="63"/>
      <c r="H100" s="6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1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0">
        <v>18.0</v>
      </c>
      <c r="B104" s="10">
        <v>1.0</v>
      </c>
      <c r="C104" s="63"/>
      <c r="D104" s="63"/>
      <c r="E104" s="63"/>
      <c r="F104" s="63"/>
      <c r="G104" s="63"/>
      <c r="H104" s="6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1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0">
        <v>19.0</v>
      </c>
      <c r="B109" s="10">
        <v>1.0</v>
      </c>
      <c r="C109" s="63"/>
      <c r="D109" s="63"/>
      <c r="E109" s="63"/>
      <c r="F109" s="63"/>
      <c r="G109" s="63"/>
      <c r="H109" s="6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