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Analysis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<sst xmlns="http://schemas.openxmlformats.org/spreadsheetml/2006/main" uniqueCount="30">
  <si>
    <t>BV</t>
  </si>
  <si>
    <t>Dil. EPS</t>
  </si>
  <si>
    <t>Dividend</t>
  </si>
  <si>
    <t>Shareholder’s Equity</t>
  </si>
  <si>
    <t>Debt</t>
  </si>
  <si>
    <t>Long Term</t>
  </si>
  <si>
    <t>Short Term</t>
  </si>
  <si>
    <t>Total</t>
  </si>
  <si>
    <t>Liabilities</t>
  </si>
  <si>
    <t>Current</t>
  </si>
  <si>
    <t>Assets</t>
  </si>
  <si>
    <t>D/E</t>
  </si>
  <si>
    <t>Current Ratio</t>
  </si>
  <si>
    <t>EQUITY</t>
  </si>
  <si>
    <t>DIVIDEND</t>
  </si>
  <si>
    <t>BOOK VALUE</t>
  </si>
  <si>
    <t>EPS</t>
  </si>
  <si>
    <t>CURRENT RATIO</t>
  </si>
  <si>
    <t>D/E RATIO</t>
  </si>
  <si>
    <t>DEBT</t>
  </si>
  <si>
    <t>BV Growth</t>
  </si>
  <si>
    <t>Cur. BV</t>
  </si>
  <si>
    <t>Old BV</t>
  </si>
  <si>
    <t>Years b/w BV</t>
  </si>
  <si>
    <t>Avg BV change</t>
  </si>
  <si>
    <t>Avg. Dividends</t>
  </si>
  <si>
    <t>Future #Years</t>
  </si>
  <si>
    <t>10 Yr. Govt Bond</t>
  </si>
  <si>
    <t>FV</t>
  </si>
  <si>
    <t xml:space="preserve">Intrinsic Value </t>
  </si>
</sst>
</file>

<file path=xl/styles.xml><?xml version="1.0" encoding="utf-8"?>
<styleSheet xmlns="http://schemas.openxmlformats.org/spreadsheetml/2006/main">
  <numFmts count="1">
    <numFmt formatCode="&quot;₹ &quot;#,##0.00;[RED]&quot;₹ -&quot;#,##0.00" numFmtId="164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b val="1"/>
      <sz val="11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A5A5A5"/>
        <bgColor rgb="FFB3B3B3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2" pivotButton="0" quotePrefix="0" xfId="0">
      <alignment horizontal="general" vertical="bottom"/>
    </xf>
    <xf applyAlignment="1" borderId="0" fillId="0" fontId="8" numFmtId="2" pivotButton="0" quotePrefix="0" xfId="0">
      <alignment horizontal="general" vertical="bottom" wrapText="1"/>
    </xf>
    <xf applyAlignment="1" borderId="0" fillId="0" fontId="0" numFmtId="2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applyAlignment="1" borderId="0" fillId="0" fontId="0" numFmtId="1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center"/>
    </xf>
    <xf applyAlignment="1" borderId="1" fillId="2" fontId="9" numFmtId="10" pivotButton="0" quotePrefix="0" xfId="2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2" pivotButton="0" quotePrefix="0" xfId="0">
      <alignment horizontal="general" vertical="bottom"/>
    </xf>
    <xf applyAlignment="1" borderId="0" fillId="0" fontId="8" numFmtId="2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center"/>
    </xf>
    <xf applyAlignment="1" borderId="0" fillId="0" fontId="0" numFmtId="1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2" pivotButton="0" quotePrefix="0" xfId="0">
      <alignment horizontal="general" vertical="center"/>
    </xf>
    <xf applyAlignment="1" borderId="1" fillId="2" fontId="9" numFmtId="10" pivotButton="0" quotePrefix="0" xfId="2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Excel Built-in Explanatory Text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Sheet1!$B$7:$P$7</f>
              <numCache>
                <formatCode>General</formatCode>
                <ptCount val="1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97509345"/>
        <axId val="22302700"/>
      </lineChart>
      <catAx>
        <axId val="9750934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22302700"/>
        <crosses val="autoZero"/>
        <auto val="1"/>
        <lblAlgn val="ctr"/>
        <lblOffset val="100"/>
      </catAx>
      <valAx>
        <axId val="22302700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9750934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Sheet1!$B$5:$P$5</f>
              <numCache>
                <formatCode>General</formatCode>
                <ptCount val="1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47003973"/>
        <axId val="81107537"/>
      </lineChart>
      <catAx>
        <axId val="47003973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1107537"/>
        <crosses val="autoZero"/>
        <auto val="1"/>
        <lblAlgn val="ctr"/>
        <lblOffset val="100"/>
      </catAx>
      <valAx>
        <axId val="8110753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47003973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Sheet1!$B$3:$P$3</f>
              <numCache>
                <formatCode>General</formatCode>
                <ptCount val="1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68850789"/>
        <axId val="76187196"/>
      </lineChart>
      <catAx>
        <axId val="68850789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76187196"/>
        <crosses val="autoZero"/>
        <auto val="1"/>
        <lblAlgn val="ctr"/>
        <lblOffset val="100"/>
      </catAx>
      <valAx>
        <axId val="76187196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68850789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Sheet1!$B$4:$P$4</f>
              <numCache>
                <formatCode>General</formatCode>
                <ptCount val="1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7628354"/>
        <axId val="66155851"/>
      </lineChart>
      <catAx>
        <axId val="762835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66155851"/>
        <crosses val="autoZero"/>
        <auto val="1"/>
        <lblAlgn val="ctr"/>
        <lblOffset val="100"/>
      </catAx>
      <valAx>
        <axId val="66155851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7628354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5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Sheet1!$B$23:$P$23</f>
              <numCache>
                <formatCode>General</formatCode>
                <ptCount val="15"/>
                <pt idx="0"/>
                <pt idx="1"/>
                <pt idx="2"/>
                <pt idx="3"/>
                <pt idx="4"/>
                <pt idx="5"/>
                <pt idx="6"/>
                <pt idx="7"/>
                <pt idx="8"/>
                <pt idx="9"/>
                <pt idx="10"/>
                <pt idx="11"/>
                <pt idx="12"/>
                <pt idx="13"/>
                <pt idx="14"/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742008"/>
        <axId val="33959448"/>
      </lineChart>
      <catAx>
        <axId val="3742008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3959448"/>
        <crosses val="autoZero"/>
        <auto val="1"/>
        <lblAlgn val="ctr"/>
        <lblOffset val="100"/>
      </catAx>
      <valAx>
        <axId val="33959448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742008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6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5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6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7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8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9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Sheet1!$B$22:$P$22</f>
              <numCache>
                <formatCode>General</formatCode>
                <ptCount val="15"/>
                <pt idx="0"/>
                <pt idx="1"/>
                <pt idx="2"/>
                <pt idx="3"/>
                <pt idx="4"/>
                <pt idx="5"/>
                <pt idx="6"/>
                <pt idx="7"/>
                <pt idx="8"/>
                <pt idx="9"/>
                <pt idx="10"/>
                <pt idx="11"/>
                <pt idx="12"/>
                <pt idx="13"/>
                <pt idx="14"/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87049516"/>
        <axId val="95928405"/>
      </lineChart>
      <catAx>
        <axId val="8704951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95928405"/>
        <crosses val="autoZero"/>
        <auto val="1"/>
        <lblAlgn val="ctr"/>
        <lblOffset val="100"/>
      </catAx>
      <valAx>
        <axId val="95928405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7049516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7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5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6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7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8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9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Sheet1!$B$12:$P$12</f>
              <numCache>
                <formatCode>General</formatCode>
                <ptCount val="1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97896440"/>
        <axId val="77498134"/>
      </lineChart>
      <catAx>
        <axId val="978964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77498134"/>
        <crosses val="autoZero"/>
        <auto val="1"/>
        <lblAlgn val="ctr"/>
        <lblOffset val="100"/>
      </catAx>
      <valAx>
        <axId val="77498134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97896440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Relationship Id="rId5" Target="/xl/charts/chart5.xml" Type="http://schemas.openxmlformats.org/officeDocument/2006/relationships/chart"/><Relationship Id="rId6" Target="/xl/charts/chart6.xml" Type="http://schemas.openxmlformats.org/officeDocument/2006/relationships/chart"/><Relationship Id="rId7" Target="/xl/charts/chart7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 editAs="oneCell">
    <from>
      <col>0</col>
      <colOff>410760</colOff>
      <row>25</row>
      <rowOff>29160</rowOff>
    </from>
    <to>
      <col>7</col>
      <colOff>255240</colOff>
      <row>45</row>
      <rowOff>2880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7</col>
      <colOff>603000</colOff>
      <row>25</row>
      <rowOff>36360</rowOff>
    </from>
    <to>
      <col>16</col>
      <colOff>598320</colOff>
      <row>45</row>
      <rowOff>10800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 editAs="oneCell">
    <from>
      <col>0</col>
      <colOff>418320</colOff>
      <row>48</row>
      <rowOff>42480</rowOff>
    </from>
    <to>
      <col>7</col>
      <colOff>28080</colOff>
      <row>68</row>
      <rowOff>16920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 editAs="oneCell">
    <from>
      <col>7</col>
      <colOff>513000</colOff>
      <row>48</row>
      <rowOff>77400</rowOff>
    </from>
    <to>
      <col>16</col>
      <colOff>508680</colOff>
      <row>68</row>
      <rowOff>51840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 editAs="oneCell">
    <from>
      <col>0</col>
      <colOff>426600</colOff>
      <row>71</row>
      <rowOff>160920</rowOff>
    </from>
    <to>
      <col>7</col>
      <colOff>36360</colOff>
      <row>91</row>
      <rowOff>135720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 editAs="oneCell">
    <from>
      <col>7</col>
      <colOff>595440</colOff>
      <row>72</row>
      <rowOff>10080</rowOff>
    </from>
    <to>
      <col>17</col>
      <colOff>73080</colOff>
      <row>91</row>
      <rowOff>147960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 editAs="oneCell">
    <from>
      <col>0</col>
      <colOff>598680</colOff>
      <row>95</row>
      <rowOff>47880</rowOff>
    </from>
    <to>
      <col>7</col>
      <colOff>208440</colOff>
      <row>115</row>
      <rowOff>22320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95"/>
  <sheetViews>
    <sheetView colorId="64" defaultGridColor="1" rightToLeft="0" showFormulas="0" showGridLines="1" showOutlineSymbols="1" showRowColHeaders="1" showZeros="1" tabSelected="1" topLeftCell="A25" view="normal" windowProtection="0" workbookViewId="0" zoomScale="120" zoomScaleNormal="120" zoomScalePageLayoutView="100">
      <selection activeCell="B20" activeCellId="0" pane="topLeft" sqref="B20"/>
    </sheetView>
  </sheetViews>
  <sheetFormatPr baseColWidth="8" defaultRowHeight="12.85" outlineLevelCol="0"/>
  <cols>
    <col customWidth="1" max="1" min="1" style="15" width="40.1734693877551"/>
  </cols>
  <sheetData>
    <row customHeight="1" ht="13.8" r="1" s="16" spans="1:16">
      <c r="A1" s="17" t="n"/>
      <c r="B1" s="18" t="n">
        <v>2018</v>
      </c>
      <c r="C1" s="18" t="n">
        <v>2017</v>
      </c>
      <c r="D1" s="18" t="n">
        <v>2016</v>
      </c>
      <c r="E1" s="18" t="n">
        <v>2015</v>
      </c>
      <c r="F1" s="18" t="n">
        <v>2014</v>
      </c>
      <c r="G1" s="18" t="n">
        <v>2013</v>
      </c>
      <c r="H1" s="18" t="n">
        <v>2012</v>
      </c>
      <c r="I1" s="18" t="n">
        <v>2011</v>
      </c>
      <c r="J1" s="18" t="n">
        <v>2010</v>
      </c>
      <c r="K1" s="18" t="n">
        <v>2009</v>
      </c>
      <c r="L1" s="18" t="n">
        <v>2008</v>
      </c>
      <c r="M1" s="18" t="n">
        <v>2007</v>
      </c>
      <c r="N1" s="18" t="n">
        <v>2006</v>
      </c>
      <c r="O1" s="18" t="n">
        <v>2005</v>
      </c>
      <c r="P1" s="18" t="n">
        <v>2004</v>
      </c>
    </row>
    <row customHeight="1" ht="13.8" r="2" s="16" spans="1:16">
      <c r="A2" s="17" t="n"/>
    </row>
    <row customHeight="1" ht="14.25" r="3" s="16" spans="1:16">
      <c r="A3" s="19" t="s">
        <v>0</v>
      </c>
      <c r="B3" s="15" t="n">
        <v>796.62</v>
      </c>
      <c r="C3" s="15" t="n">
        <v>652.7</v>
      </c>
      <c r="D3" s="15" t="n">
        <v>562.65</v>
      </c>
      <c r="E3" s="15" t="n">
        <v>441.2</v>
      </c>
      <c r="F3" s="15" t="n">
        <v>370.77</v>
      </c>
      <c r="G3" s="15" t="n">
        <v>304.41</v>
      </c>
      <c r="H3" s="15" t="n">
        <v>256.08</v>
      </c>
      <c r="I3" s="15" t="n">
        <v>223.31</v>
      </c>
      <c r="J3" s="15" t="n">
        <v>198.58</v>
      </c>
      <c r="K3" s="15" t="n">
        <v>161.73</v>
      </c>
      <c r="L3" s="15" t="n">
        <v>159.65</v>
      </c>
      <c r="M3" s="15" t="n">
        <v>160.87</v>
      </c>
      <c r="N3" s="15" t="n">
        <v>141.65</v>
      </c>
      <c r="O3" s="15" t="n">
        <v>123.22</v>
      </c>
      <c r="P3" s="15" t="n">
        <v>0</v>
      </c>
    </row>
    <row customHeight="1" ht="14.25" r="4" s="16" spans="1:16">
      <c r="A4" s="19" t="s">
        <v>1</v>
      </c>
      <c r="B4" s="15" t="n">
        <v>188.81</v>
      </c>
      <c r="C4" s="15" t="n">
        <v>130.19</v>
      </c>
      <c r="D4" s="15" t="n">
        <v>120.12</v>
      </c>
      <c r="E4" s="15" t="n">
        <v>107.75</v>
      </c>
      <c r="F4" s="15" t="n">
        <v>93.39</v>
      </c>
      <c r="G4" s="15" t="n">
        <v>68.09999999999999</v>
      </c>
      <c r="H4" s="15" t="n">
        <v>56.66</v>
      </c>
      <c r="I4" s="15" t="n">
        <v>44.56</v>
      </c>
      <c r="J4" s="15" t="n">
        <v>56.68</v>
      </c>
      <c r="K4" s="15" t="n">
        <v>45.96</v>
      </c>
      <c r="L4" s="15" t="n">
        <v>47.29</v>
      </c>
      <c r="M4" s="15" t="n">
        <v>39.18</v>
      </c>
      <c r="N4" s="15" t="n">
        <v>38.38</v>
      </c>
      <c r="O4" s="15" t="n">
        <v>66.92</v>
      </c>
      <c r="P4" s="15" t="n">
        <v>0</v>
      </c>
    </row>
    <row customHeight="1" ht="14.25" r="5" s="16" spans="1:16">
      <c r="A5" s="19" t="s">
        <v>2</v>
      </c>
      <c r="B5" s="15" t="n">
        <v>55</v>
      </c>
      <c r="C5" s="15" t="n">
        <v>40</v>
      </c>
      <c r="D5" s="15" t="n">
        <v>35</v>
      </c>
      <c r="E5" s="15" t="n">
        <v>31</v>
      </c>
      <c r="F5" s="15" t="n">
        <v>23</v>
      </c>
      <c r="G5" s="15" t="n">
        <v>17</v>
      </c>
      <c r="H5" s="15" t="n">
        <v>17</v>
      </c>
      <c r="I5" s="15" t="n">
        <v>17</v>
      </c>
      <c r="J5" s="15" t="n">
        <v>17</v>
      </c>
      <c r="K5" s="15" t="n">
        <v>14</v>
      </c>
      <c r="L5" s="15" t="n">
        <v>17.5</v>
      </c>
      <c r="M5" s="15" t="n">
        <v>17.5</v>
      </c>
      <c r="N5" s="15" t="n">
        <v>17.5</v>
      </c>
      <c r="O5" s="15" t="n">
        <v>35</v>
      </c>
      <c r="P5" s="15" t="n">
        <v>0</v>
      </c>
    </row>
    <row customHeight="1" ht="13.8" r="6" s="16" spans="1:16">
      <c r="A6" s="19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</row>
    <row customHeight="1" ht="14.25" r="7" s="16" spans="1:16">
      <c r="A7" s="19" t="s">
        <v>3</v>
      </c>
      <c r="B7" s="15" t="n">
        <v>1692.76</v>
      </c>
      <c r="C7" s="15" t="n">
        <v>1386.94</v>
      </c>
      <c r="D7" s="15" t="n">
        <v>1195.6</v>
      </c>
      <c r="E7" s="15" t="n">
        <v>937.53</v>
      </c>
      <c r="F7" s="15" t="n">
        <v>787.85</v>
      </c>
      <c r="G7" s="15" t="n">
        <v>646.86</v>
      </c>
      <c r="H7" s="15" t="n">
        <v>544.14</v>
      </c>
      <c r="I7" s="15" t="n">
        <v>305.38</v>
      </c>
      <c r="J7" s="15" t="n">
        <v>271.56</v>
      </c>
      <c r="K7" s="15" t="n">
        <v>221.25</v>
      </c>
      <c r="L7" s="15" t="n">
        <v>231.02</v>
      </c>
      <c r="M7" s="15" t="n">
        <v>245.81</v>
      </c>
      <c r="N7" s="15" t="n">
        <v>216.44</v>
      </c>
      <c r="O7" s="15" t="n">
        <v>188.28</v>
      </c>
      <c r="P7" s="15" t="n">
        <v>0</v>
      </c>
    </row>
    <row customHeight="1" ht="13.8" r="8" s="16" spans="1:16">
      <c r="A8" s="19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</row>
    <row customHeight="1" ht="14.25" r="9" s="16" spans="1:16">
      <c r="A9" s="19" t="s">
        <v>4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</row>
    <row customHeight="1" ht="14.25" r="10" s="16" spans="1:16">
      <c r="A10" s="17" t="s">
        <v>5</v>
      </c>
      <c r="B10" s="15" t="n">
        <v>0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0.76</v>
      </c>
      <c r="L10" s="15" t="n">
        <v>1.03</v>
      </c>
      <c r="M10" s="15" t="n">
        <v>1.41</v>
      </c>
      <c r="N10" s="15" t="n">
        <v>1.82</v>
      </c>
      <c r="O10" s="15" t="n">
        <v>2.19</v>
      </c>
      <c r="P10" s="15" t="n">
        <v>0</v>
      </c>
    </row>
    <row customHeight="1" ht="14.25" r="11" s="16" spans="1:16">
      <c r="A11" s="17" t="s">
        <v>6</v>
      </c>
      <c r="B11" s="15" t="n">
        <v>0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I11" s="15" t="n">
        <v>0</v>
      </c>
      <c r="J11" s="15" t="n">
        <v>0</v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</row>
    <row customHeight="1" ht="14.25" r="12" s="16" spans="1:16">
      <c r="A12" s="19" t="s">
        <v>7</v>
      </c>
      <c r="B12" s="15">
        <f>B10+B11</f>
        <v/>
      </c>
      <c r="C12" s="15">
        <f>C10+C11</f>
        <v/>
      </c>
      <c r="D12" s="15">
        <f>D10+D11</f>
        <v/>
      </c>
      <c r="E12" s="15">
        <f>E10+E11</f>
        <v/>
      </c>
      <c r="F12" s="15">
        <f>F10+F11</f>
        <v/>
      </c>
      <c r="G12" s="15">
        <f>G10+G11</f>
        <v/>
      </c>
      <c r="H12" s="15">
        <f>H10+H11</f>
        <v/>
      </c>
      <c r="I12" s="15">
        <f>I10+I11</f>
        <v/>
      </c>
      <c r="J12" s="15">
        <f>J10+J11</f>
        <v/>
      </c>
      <c r="K12" s="15">
        <f>K10+K11</f>
        <v/>
      </c>
      <c r="L12" s="15">
        <f>L10+L11</f>
        <v/>
      </c>
      <c r="M12" s="15">
        <f>M10+M11</f>
        <v/>
      </c>
      <c r="N12" s="15">
        <f>N10+N11</f>
        <v/>
      </c>
      <c r="O12" s="15">
        <f>O10+O11</f>
        <v/>
      </c>
      <c r="P12" s="15">
        <f>P10+P11</f>
        <v/>
      </c>
    </row>
    <row customHeight="1" ht="13.8" r="13" s="16" spans="1:16">
      <c r="A13" s="19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</row>
    <row customHeight="1" ht="14.25" r="14" s="16" spans="1:16">
      <c r="A14" s="19" t="s">
        <v>8</v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</row>
    <row customHeight="1" ht="14.25" r="15" s="16" spans="1:16">
      <c r="A15" s="17" t="s">
        <v>7</v>
      </c>
      <c r="B15" s="15">
        <f>B19-B7</f>
        <v/>
      </c>
      <c r="C15" s="15">
        <f>C19-C7</f>
        <v/>
      </c>
      <c r="D15" s="15">
        <f>D19-D7</f>
        <v/>
      </c>
      <c r="E15" s="15">
        <f>E19-E7</f>
        <v/>
      </c>
      <c r="F15" s="15">
        <f>F19-F7</f>
        <v/>
      </c>
      <c r="G15" s="15">
        <f>G19-G7</f>
        <v/>
      </c>
      <c r="H15" s="15">
        <f>H19-H7</f>
        <v/>
      </c>
      <c r="I15" s="15">
        <f>I19-I7</f>
        <v/>
      </c>
      <c r="J15" s="15">
        <f>J19-J7</f>
        <v/>
      </c>
      <c r="K15" s="15">
        <f>K19-K7</f>
        <v/>
      </c>
      <c r="L15" s="15">
        <f>L19-L7</f>
        <v/>
      </c>
      <c r="M15" s="15">
        <f>M19-M7</f>
        <v/>
      </c>
      <c r="N15" s="15">
        <f>N19-N7</f>
        <v/>
      </c>
      <c r="O15" s="15">
        <f>O19-O7</f>
        <v/>
      </c>
      <c r="P15" s="15">
        <f>P19-P7</f>
        <v/>
      </c>
    </row>
    <row customHeight="1" ht="14.25" r="16" s="16" spans="1:16">
      <c r="A16" s="17" t="s">
        <v>9</v>
      </c>
      <c r="B16" s="15" t="n">
        <v>668.08</v>
      </c>
      <c r="C16" s="15" t="n">
        <v>631.64</v>
      </c>
      <c r="D16" s="15" t="n">
        <v>382.27</v>
      </c>
      <c r="E16" s="15" t="n">
        <v>396.94</v>
      </c>
      <c r="F16" s="15" t="n">
        <v>294</v>
      </c>
      <c r="G16" s="15" t="n">
        <v>229.57</v>
      </c>
      <c r="H16" s="15" t="n">
        <v>238.52</v>
      </c>
      <c r="I16" s="15" t="n">
        <v>147.86</v>
      </c>
      <c r="J16" s="15" t="n">
        <v>109.16</v>
      </c>
      <c r="K16" s="15" t="n">
        <v>124.75</v>
      </c>
      <c r="L16" s="15" t="n">
        <v>93.45999999999999</v>
      </c>
      <c r="M16" s="15" t="n">
        <v>88.23999999999999</v>
      </c>
      <c r="N16" s="15" t="n">
        <v>86.8</v>
      </c>
      <c r="O16" s="15" t="n">
        <v>115.17</v>
      </c>
      <c r="P16" s="15" t="n">
        <v>0</v>
      </c>
    </row>
    <row customHeight="1" ht="13.8" r="17" s="16" spans="1:16">
      <c r="A17" s="19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</row>
    <row customHeight="1" ht="14.25" r="18" s="16" spans="1:16">
      <c r="A18" s="19" t="s">
        <v>10</v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</row>
    <row customHeight="1" ht="14.25" r="19" s="16" spans="1:16">
      <c r="A19" s="17" t="s">
        <v>7</v>
      </c>
      <c r="B19" s="15" t="n">
        <v>2416.19</v>
      </c>
      <c r="C19" s="15" t="n">
        <v>2065.8</v>
      </c>
      <c r="D19" s="15" t="n">
        <v>1616.51</v>
      </c>
      <c r="E19" s="15" t="n">
        <v>1373.63</v>
      </c>
      <c r="F19" s="15" t="n">
        <v>1139.19</v>
      </c>
      <c r="G19" s="15" t="n">
        <v>907.11</v>
      </c>
      <c r="H19" s="15" t="n">
        <v>797.49</v>
      </c>
      <c r="I19" s="15" t="n">
        <v>457.34</v>
      </c>
      <c r="J19" s="15" t="n">
        <v>385.76</v>
      </c>
      <c r="K19" s="15" t="n">
        <v>352.59</v>
      </c>
      <c r="L19" s="15" t="n">
        <v>330.38</v>
      </c>
      <c r="M19" s="15" t="n">
        <v>341.82</v>
      </c>
      <c r="N19" s="15" t="n">
        <v>311.68</v>
      </c>
      <c r="O19" s="15" t="n">
        <v>313.3</v>
      </c>
      <c r="P19" s="15" t="n">
        <v>0</v>
      </c>
    </row>
    <row customHeight="1" ht="14.25" r="20" s="16" spans="1:16">
      <c r="A20" s="17" t="s">
        <v>9</v>
      </c>
      <c r="B20" s="15" t="n">
        <v>2231.13</v>
      </c>
      <c r="C20" s="15" t="n">
        <v>1893.02</v>
      </c>
      <c r="D20" s="15" t="n">
        <v>1450.63</v>
      </c>
      <c r="E20" s="15" t="n">
        <v>1226.11</v>
      </c>
      <c r="F20" s="15" t="n">
        <v>1002.9</v>
      </c>
      <c r="G20" s="15" t="n">
        <v>775.05</v>
      </c>
      <c r="H20" s="15" t="n">
        <v>686.26</v>
      </c>
      <c r="I20" s="15" t="n">
        <v>402.86</v>
      </c>
      <c r="J20" s="15" t="n">
        <v>333.77</v>
      </c>
      <c r="K20" s="15" t="n">
        <v>299.92</v>
      </c>
      <c r="L20" s="15" t="n">
        <v>144.45</v>
      </c>
      <c r="M20" s="15" t="n">
        <v>104.27</v>
      </c>
      <c r="N20" s="15" t="n">
        <v>85.90000000000001</v>
      </c>
      <c r="O20" s="15" t="n">
        <v>69.63</v>
      </c>
      <c r="P20" s="15" t="n">
        <v>0</v>
      </c>
    </row>
    <row customHeight="1" ht="12.85" r="21" s="16" spans="1:16">
      <c r="A21" s="15" t="n"/>
    </row>
    <row customHeight="1" ht="13.8" r="22" s="16" spans="1:16">
      <c r="A22" s="18" t="s">
        <v>11</v>
      </c>
      <c r="B22" s="15">
        <f>B12/B7</f>
        <v/>
      </c>
      <c r="C22" s="15">
        <f>C12/C7</f>
        <v/>
      </c>
      <c r="D22" s="15">
        <f>D12/D7</f>
        <v/>
      </c>
      <c r="E22" s="15">
        <f>E12/E7</f>
        <v/>
      </c>
      <c r="F22" s="15">
        <f>F12/F7</f>
        <v/>
      </c>
      <c r="G22" s="15">
        <f>G12/G7</f>
        <v/>
      </c>
      <c r="H22" s="15">
        <f>H12/H7</f>
        <v/>
      </c>
      <c r="I22" s="15">
        <f>I12/I7</f>
        <v/>
      </c>
      <c r="J22" s="15">
        <f>J12/J7</f>
        <v/>
      </c>
      <c r="K22" s="15">
        <f>K12/K7</f>
        <v/>
      </c>
      <c r="L22" s="15">
        <f>L12/L7</f>
        <v/>
      </c>
      <c r="M22" s="15">
        <f>M12/M7</f>
        <v/>
      </c>
      <c r="N22" s="15">
        <f>N12/N7</f>
        <v/>
      </c>
      <c r="O22" s="15">
        <f>O12/O7</f>
        <v/>
      </c>
      <c r="P22" s="15">
        <f>P12/P7</f>
        <v/>
      </c>
    </row>
    <row customHeight="1" ht="13.8" r="23" s="16" spans="1:16">
      <c r="A23" s="18" t="s">
        <v>12</v>
      </c>
      <c r="B23" s="15">
        <f>B20/B16</f>
        <v/>
      </c>
      <c r="C23" s="15">
        <f>C20/C16</f>
        <v/>
      </c>
      <c r="D23" s="15">
        <f>D20/D16</f>
        <v/>
      </c>
      <c r="E23" s="15">
        <f>E20/E16</f>
        <v/>
      </c>
      <c r="F23" s="15">
        <f>F20/F16</f>
        <v/>
      </c>
      <c r="G23" s="15">
        <f>G20/G16</f>
        <v/>
      </c>
      <c r="H23" s="15">
        <f>H20/H16</f>
        <v/>
      </c>
      <c r="I23" s="15">
        <f>I20/I16</f>
        <v/>
      </c>
      <c r="J23" s="15">
        <f>J20/J16</f>
        <v/>
      </c>
      <c r="K23" s="15">
        <f>K20/K16</f>
        <v/>
      </c>
      <c r="L23" s="15">
        <f>L20/L16</f>
        <v/>
      </c>
      <c r="M23" s="15">
        <f>M20/M16</f>
        <v/>
      </c>
      <c r="N23" s="15">
        <f>N20/N16</f>
        <v/>
      </c>
      <c r="O23" s="15">
        <f>O20/O16</f>
        <v/>
      </c>
      <c r="P23" s="15">
        <f>P20/P16</f>
        <v/>
      </c>
    </row>
    <row customHeight="1" ht="12.85" r="25" s="16" spans="1:16">
      <c r="B25" s="15" t="s">
        <v>13</v>
      </c>
      <c r="L25" s="15" t="s">
        <v>14</v>
      </c>
    </row>
    <row customHeight="1" ht="12.85" r="48" s="16" spans="1:16">
      <c r="B48" s="15" t="s">
        <v>15</v>
      </c>
      <c r="L48" s="15" t="s">
        <v>16</v>
      </c>
    </row>
    <row customHeight="1" ht="12.85" r="71" s="16" spans="1:16">
      <c r="B71" s="15" t="s">
        <v>17</v>
      </c>
    </row>
    <row customHeight="1" ht="12.85" r="72" s="16" spans="1:16">
      <c r="M72" s="15" t="s">
        <v>18</v>
      </c>
    </row>
    <row customHeight="1" ht="12.85" r="95" s="16" spans="1:16">
      <c r="C95" s="15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I1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I25" activeCellId="0" pane="topLeft" sqref="I25"/>
    </sheetView>
  </sheetViews>
  <sheetFormatPr baseColWidth="8" defaultRowHeight="12.85" outlineLevelCol="0"/>
  <cols>
    <col customWidth="1" max="8" min="8" style="15" width="17.5663265306122"/>
  </cols>
  <sheetData>
    <row customHeight="1" ht="12.85" r="1" s="16" spans="1:9">
      <c r="C1" s="20" t="n"/>
      <c r="D1" s="20" t="n"/>
      <c r="F1" s="20" t="n"/>
      <c r="H1" s="20" t="n"/>
    </row>
    <row customHeight="1" ht="30.4" r="2" s="16" spans="1:9">
      <c r="B2" s="21" t="s">
        <v>16</v>
      </c>
      <c r="C2" s="21" t="s">
        <v>0</v>
      </c>
      <c r="D2" s="21" t="s">
        <v>20</v>
      </c>
      <c r="E2" s="21" t="s">
        <v>2</v>
      </c>
    </row>
    <row customHeight="1" ht="13.8" r="3" s="16" spans="1:9">
      <c r="B3" s="20" t="n"/>
      <c r="C3" s="22" t="n">
        <v>259.36</v>
      </c>
      <c r="D3" s="22" t="n"/>
      <c r="E3" s="20" t="n"/>
      <c r="H3" s="15" t="s">
        <v>21</v>
      </c>
      <c r="I3" s="22">
        <f>C16</f>
        <v/>
      </c>
    </row>
    <row customHeight="1" ht="13.8" r="4" s="16" spans="1:9">
      <c r="B4" s="20" t="n">
        <v>73.34</v>
      </c>
      <c r="C4" s="22" t="n">
        <v>337.71</v>
      </c>
      <c r="D4" s="22">
        <f>C4-C3</f>
        <v/>
      </c>
      <c r="E4" s="20" t="n">
        <v>22</v>
      </c>
      <c r="H4" s="15" t="s">
        <v>22</v>
      </c>
      <c r="I4" s="22">
        <f>C3</f>
        <v/>
      </c>
    </row>
    <row customHeight="1" ht="13.8" r="5" s="16" spans="1:9">
      <c r="B5" s="20" t="n">
        <v>49.22</v>
      </c>
      <c r="C5" s="22" t="n">
        <v>203.65</v>
      </c>
      <c r="D5" s="22">
        <f>C5-C4</f>
        <v/>
      </c>
      <c r="E5" s="20" t="n">
        <v>13</v>
      </c>
      <c r="H5" s="15" t="s">
        <v>23</v>
      </c>
      <c r="I5" s="15" t="n">
        <v>13</v>
      </c>
    </row>
    <row customHeight="1" ht="13.8" r="6" s="16" spans="1:9">
      <c r="B6" s="20" t="n">
        <v>74.31999999999999</v>
      </c>
      <c r="C6" s="22" t="n">
        <v>326.84</v>
      </c>
      <c r="D6" s="22">
        <f>C6-C5</f>
        <v/>
      </c>
      <c r="E6" s="20" t="n">
        <v>17</v>
      </c>
      <c r="H6" s="15" t="s">
        <v>24</v>
      </c>
      <c r="I6" s="23">
        <f>_xlfn.RRI(I5,I4,I3)</f>
        <v/>
      </c>
    </row>
    <row customHeight="1" ht="13.8" r="7" s="16" spans="1:9">
      <c r="B7" s="20" t="n">
        <v>59.44</v>
      </c>
      <c r="C7" s="22" t="n">
        <v>212.73</v>
      </c>
      <c r="D7" s="22">
        <f>C7-C6</f>
        <v/>
      </c>
      <c r="E7" s="20" t="n">
        <v>10.5</v>
      </c>
    </row>
    <row customHeight="1" ht="13.8" r="8" s="16" spans="1:9">
      <c r="B8" s="20" t="n">
        <v>72.62</v>
      </c>
      <c r="C8" s="22" t="n">
        <v>303.66</v>
      </c>
      <c r="D8" s="22">
        <f>C8-C7</f>
        <v/>
      </c>
      <c r="E8" s="20" t="n">
        <v>12.5</v>
      </c>
      <c r="H8" s="15" t="s">
        <v>25</v>
      </c>
      <c r="I8" s="20">
        <f>15.1</f>
        <v/>
      </c>
    </row>
    <row customHeight="1" ht="13.8" r="9" s="16" spans="1:9">
      <c r="B9" s="20" t="n">
        <v>64.34999999999999</v>
      </c>
      <c r="C9" s="22" t="n">
        <v>358.81</v>
      </c>
      <c r="D9" s="22">
        <f>C9-C8</f>
        <v/>
      </c>
      <c r="E9" s="20" t="n">
        <v>14.5</v>
      </c>
      <c r="H9" s="15" t="s">
        <v>26</v>
      </c>
      <c r="I9" s="15" t="n">
        <v>10</v>
      </c>
    </row>
    <row customHeight="1" ht="13.8" r="10" s="16" spans="1:9">
      <c r="B10" s="20" t="n">
        <v>72.23</v>
      </c>
      <c r="C10" s="22" t="n">
        <v>411.87</v>
      </c>
      <c r="D10" s="22">
        <f>C10-C9</f>
        <v/>
      </c>
      <c r="E10" s="20" t="n">
        <v>16.5</v>
      </c>
      <c r="H10" s="15" t="s">
        <v>27</v>
      </c>
      <c r="I10" s="23" t="n">
        <v>0.07920000000000001</v>
      </c>
    </row>
    <row customHeight="1" ht="13.8" r="11" s="16" spans="1:9">
      <c r="B11" s="20" t="n">
        <v>79.33</v>
      </c>
      <c r="C11" s="22" t="n">
        <v>473.56</v>
      </c>
      <c r="D11" s="22">
        <f>C11-C10</f>
        <v/>
      </c>
      <c r="E11" s="20" t="n">
        <v>18.5</v>
      </c>
      <c r="H11" s="15" t="s">
        <v>28</v>
      </c>
      <c r="I11" s="24">
        <f>FV(I6,I9,-I8,-I3-I8,0)</f>
        <v/>
      </c>
    </row>
    <row customHeight="1" ht="13.8" r="12" s="16" spans="1:9">
      <c r="B12" s="20" t="n">
        <v>59</v>
      </c>
      <c r="C12" s="22" t="n">
        <v>363.17</v>
      </c>
      <c r="D12" s="22">
        <f>C12-C11</f>
        <v/>
      </c>
      <c r="E12" s="20" t="n">
        <v>14.25</v>
      </c>
      <c r="H12" s="15" t="s">
        <v>29</v>
      </c>
      <c r="I12" s="24">
        <f>PV(I10,I9,0,-I11,0)</f>
        <v/>
      </c>
    </row>
    <row customHeight="1" ht="13.8" r="13" s="16" spans="1:9">
      <c r="B13" s="20" t="n">
        <v>54.1</v>
      </c>
      <c r="C13" s="22" t="n">
        <v>398.95</v>
      </c>
      <c r="D13" s="22">
        <f>C13-C12</f>
        <v/>
      </c>
      <c r="E13" s="20" t="n">
        <v>16.25</v>
      </c>
    </row>
    <row customHeight="1" ht="13.8" r="14" s="16" spans="1:9">
      <c r="B14" s="20" t="n">
        <v>56.8</v>
      </c>
      <c r="C14" s="22" t="n">
        <v>437.13</v>
      </c>
      <c r="D14" s="22">
        <f>C14-C13</f>
        <v/>
      </c>
      <c r="E14" s="20" t="n">
        <v>18.25</v>
      </c>
    </row>
    <row customHeight="1" ht="13.8" r="15" s="16" spans="1:9">
      <c r="B15" s="20" t="n">
        <v>38.86</v>
      </c>
      <c r="C15" s="22" t="n">
        <v>491.55</v>
      </c>
      <c r="D15" s="22">
        <f>C15-C14</f>
        <v/>
      </c>
      <c r="E15" s="20" t="n">
        <v>14</v>
      </c>
    </row>
    <row customHeight="1" ht="13.8" r="16" s="16" spans="1:9">
      <c r="B16" s="20" t="n">
        <v>38.37</v>
      </c>
      <c r="C16" s="22" t="n">
        <v>349.79</v>
      </c>
      <c r="D16" s="22">
        <f>C16-C15</f>
        <v/>
      </c>
      <c r="E16" s="20" t="n">
        <v>16</v>
      </c>
    </row>
    <row customHeight="1" ht="13.8" r="17" s="16" spans="1:9">
      <c r="B17" s="20">
        <f>SUM(B3:B16)</f>
        <v/>
      </c>
      <c r="D17" s="15">
        <f>SUM(D3:D16)</f>
        <v/>
      </c>
      <c r="E17" s="20">
        <f>SUM(E3:E16)</f>
        <v/>
      </c>
      <c r="F17" s="15">
        <f>SUM(D17:E17)</f>
        <v/>
      </c>
    </row>
    <row customHeight="1" ht="13.8" r="18" s="16" spans="1:9">
      <c r="D18" s="25">
        <f>AVERAGE(D4:D16)</f>
        <v/>
      </c>
      <c r="E18" s="20" t="n"/>
    </row>
    <row customHeight="1" ht="13.8" r="19" s="16" spans="1:9">
      <c r="C19" s="26">
        <f>_xlfn.RRI(13,C3,C16)</f>
        <v/>
      </c>
      <c r="E19" s="20">
        <f>AVERAGE(E4:E16)</f>
        <v/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2018-12-16T08:56:42Z</dcterms:created>
  <dcterms:modified xmlns:dcterms="http://purl.org/dc/terms/" xmlns:xsi="http://www.w3.org/2001/XMLSchema-instance" xsi:type="dcterms:W3CDTF">2018-12-19T04:48:00Z</dcterms:modified>
  <cp:revision>55</cp:revision>
</cp:coreProperties>
</file>