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21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LT" sheetId="1" state="visible" r:id="rId2"/>
    <sheet name="Analysi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<sst xmlns="http://schemas.openxmlformats.org/spreadsheetml/2006/main" count="29" uniqueCount="24">
  <si>
    <t xml:space="preserve">BV</t>
  </si>
  <si>
    <t xml:space="preserve">EPS</t>
  </si>
  <si>
    <t xml:space="preserve">Dividend</t>
  </si>
  <si>
    <t xml:space="preserve">ShareHolder's Equity</t>
  </si>
  <si>
    <t xml:space="preserve">Debt</t>
  </si>
  <si>
    <t xml:space="preserve">Long Term</t>
  </si>
  <si>
    <t xml:space="preserve">Short Term</t>
  </si>
  <si>
    <t xml:space="preserve">Total </t>
  </si>
  <si>
    <t xml:space="preserve">Liabilities</t>
  </si>
  <si>
    <t xml:space="preserve">Total</t>
  </si>
  <si>
    <t xml:space="preserve">Current</t>
  </si>
  <si>
    <t xml:space="preserve">Assets</t>
  </si>
  <si>
    <t xml:space="preserve">D/E</t>
  </si>
  <si>
    <t xml:space="preserve">Current Ratio</t>
  </si>
  <si>
    <t xml:space="preserve">BV Growth</t>
  </si>
  <si>
    <t xml:space="preserve">Cur. BV</t>
  </si>
  <si>
    <t xml:space="preserve">Old BV</t>
  </si>
  <si>
    <t xml:space="preserve">Years b/w BV</t>
  </si>
  <si>
    <t xml:space="preserve">Avg BV change</t>
  </si>
  <si>
    <t xml:space="preserve">Avg. Dividends</t>
  </si>
  <si>
    <t xml:space="preserve">Future #Years</t>
  </si>
  <si>
    <t xml:space="preserve">10 Yr. Govt Bond</t>
  </si>
  <si>
    <t xml:space="preserve">FV</t>
  </si>
  <si>
    <t xml:space="preserve">Intrinsic Value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</si>
</sst>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,##0.00"/>
    <numFmt numFmtId="167" formatCode="0.00%"/>
    <numFmt numFmtId="168" formatCode="&quot;₹ &quot;#,##0.00;[RED]&quot;₹ -&quot;#,##0.0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9C0006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6"/>
      <color rgb="FFF2F2F2"/>
      <name val="Calibri"/>
      <family val="2"/>
    </font>
    <font>
      <sz val="9"/>
      <color rgb="FFD9D9D9"/>
      <name val="Calibri"/>
      <family val="2"/>
    </font>
    <font>
      <b val="true"/>
      <sz val="11"/>
      <color rgb="FFFA7D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2F2F2"/>
      </patternFill>
    </fill>
    <fill>
      <patternFill patternType="solid">
        <fgColor rgb="FFFFC7CE"/>
        <bgColor rgb="FFD9D9D9"/>
      </patternFill>
    </fill>
    <fill>
      <patternFill patternType="solid">
        <fgColor rgb="FFC6EFCE"/>
        <bgColor rgb="FFD9D9D9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C0C0C0"/>
      </patternFill>
    </fill>
    <fill>
      <patternFill patternType="solid">
        <fgColor rgb="FFFFFFFF"/>
        <bgColor rgb="FFF2F2F2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1" applyFont="true" applyBorder="true" applyAlignment="true" applyProtection="false">
      <alignment horizontal="general" vertical="bottom" textRotation="0" wrapText="false" indent="0" shrinkToFit="false"/>
    </xf>
    <xf numFmtId="164" fontId="15" fillId="6" borderId="2" applyFont="true" applyBorder="tru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0" fillId="4" borderId="0" xfId="22" applyFont="false" applyBorder="true" applyAlignment="true" applyProtection="true">
      <alignment horizontal="right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4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7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5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5" fillId="6" borderId="2" xfId="24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eutral" xfId="20" builtinId="53" customBuiltin="true"/>
    <cellStyle name="Excel Built-in Bad" xfId="21" builtinId="53" customBuiltin="true"/>
    <cellStyle name="Excel Built-in Good" xfId="22" builtinId="53" customBuiltin="true"/>
    <cellStyle name="Excel Built-in Calculation" xfId="23" builtinId="53" customBuiltin="true"/>
    <cellStyle name="Excel Built-in Check Cell" xfId="24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7F7F7F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595959"/>
      <rgbColor rgb="FFA5A5A5"/>
      <rgbColor rgb="FF003366"/>
      <rgbColor rgb="FF339966"/>
      <rgbColor rgb="FF003300"/>
      <rgbColor rgb="FF262626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Current Ratio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5b9bd5"/>
            </a:solidFill>
            <a:ln w="3492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LT!$B$1:$P$1</c:f>
              <c:strCache>
                <c:ptCount val="15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  <c:pt idx="14">
                  <c:v>2004</c:v>
                </c:pt>
              </c:strCache>
            </c:strRef>
          </c:cat>
          <c:val>
            <c:numRef>
              <c:f>LT!$B$25:$P$25</c:f>
              <c:numCache>
                <c:formatCode>General</c:formatCode>
                <c:ptCount val="15"/>
                <c:pt idx="0">
                  <c:v>1.31830567798743</c:v>
                </c:pt>
                <c:pt idx="1">
                  <c:v>1.44450672195261</c:v>
                </c:pt>
                <c:pt idx="2">
                  <c:v>1.40175925295405</c:v>
                </c:pt>
                <c:pt idx="3">
                  <c:v>1.44279713776931</c:v>
                </c:pt>
                <c:pt idx="4">
                  <c:v>1.33244520353865</c:v>
                </c:pt>
                <c:pt idx="5">
                  <c:v>1.41095971268884</c:v>
                </c:pt>
                <c:pt idx="6">
                  <c:v>1.2673259837495</c:v>
                </c:pt>
                <c:pt idx="7">
                  <c:v>1.33021426009296</c:v>
                </c:pt>
                <c:pt idx="8">
                  <c:v>1.1992814759178</c:v>
                </c:pt>
                <c:pt idx="9">
                  <c:v>1.23807793949538</c:v>
                </c:pt>
                <c:pt idx="10">
                  <c:v>1.11730469194112</c:v>
                </c:pt>
                <c:pt idx="11">
                  <c:v>1.18816776988976</c:v>
                </c:pt>
                <c:pt idx="12">
                  <c:v>1.32316328682584</c:v>
                </c:pt>
                <c:pt idx="13">
                  <c:v>1.43332819810105</c:v>
                </c:pt>
                <c:pt idx="14">
                  <c:v>1.33357515818286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770662"/>
        <c:axId val="60317192"/>
      </c:lineChart>
      <c:catAx>
        <c:axId val="1077066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f2f2f2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317192"/>
        <c:crosses val="autoZero"/>
        <c:auto val="1"/>
        <c:lblAlgn val="ctr"/>
        <c:lblOffset val="100"/>
      </c:catAx>
      <c:valAx>
        <c:axId val="60317192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7706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D/E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5b9bd5"/>
            </a:solidFill>
            <a:ln w="3492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LT!$B$1:$P$1</c:f>
              <c:strCache>
                <c:ptCount val="15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  <c:pt idx="14">
                  <c:v>2004</c:v>
                </c:pt>
              </c:strCache>
            </c:strRef>
          </c:cat>
          <c:val>
            <c:numRef>
              <c:f>LT!$B$24:$P$24</c:f>
              <c:numCache>
                <c:formatCode>General</c:formatCode>
                <c:ptCount val="15"/>
                <c:pt idx="0">
                  <c:v>0.21545370846202</c:v>
                </c:pt>
                <c:pt idx="1">
                  <c:v>0.230232793438399</c:v>
                </c:pt>
                <c:pt idx="2">
                  <c:v>0.300138537115839</c:v>
                </c:pt>
                <c:pt idx="3">
                  <c:v>0.331665614117782</c:v>
                </c:pt>
                <c:pt idx="4">
                  <c:v>0.340412865254206</c:v>
                </c:pt>
                <c:pt idx="5">
                  <c:v>0.274701880950028</c:v>
                </c:pt>
                <c:pt idx="6">
                  <c:v>0.327747430720033</c:v>
                </c:pt>
                <c:pt idx="7">
                  <c:v>0.289824436768582</c:v>
                </c:pt>
                <c:pt idx="8">
                  <c:v>0.37190339347772</c:v>
                </c:pt>
                <c:pt idx="9">
                  <c:v>0.526179222757549</c:v>
                </c:pt>
                <c:pt idx="10">
                  <c:v>0.375087388070011</c:v>
                </c:pt>
                <c:pt idx="11">
                  <c:v>0.360193328167283</c:v>
                </c:pt>
                <c:pt idx="12">
                  <c:v>0.313257919429676</c:v>
                </c:pt>
                <c:pt idx="13">
                  <c:v>0.551792302463841</c:v>
                </c:pt>
                <c:pt idx="14">
                  <c:v>0.477236364160517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25865"/>
        <c:axId val="78738584"/>
      </c:lineChart>
      <c:catAx>
        <c:axId val="512586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f2f2f2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738584"/>
        <c:crosses val="autoZero"/>
        <c:auto val="1"/>
        <c:lblAlgn val="ctr"/>
        <c:lblOffset val="100"/>
      </c:catAx>
      <c:valAx>
        <c:axId val="78738584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2586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EPS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5b9bd5"/>
            </a:solidFill>
            <a:ln w="3492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LT!$B$1:$P$1</c:f>
              <c:strCache>
                <c:ptCount val="15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  <c:pt idx="14">
                  <c:v>2004</c:v>
                </c:pt>
              </c:strCache>
            </c:strRef>
          </c:cat>
          <c:val>
            <c:numRef>
              <c:f>LT!$B$4:$P$4</c:f>
              <c:numCache>
                <c:formatCode>General</c:formatCode>
                <c:ptCount val="15"/>
                <c:pt idx="0">
                  <c:v>38.37</c:v>
                </c:pt>
                <c:pt idx="1">
                  <c:v>38.86</c:v>
                </c:pt>
                <c:pt idx="2">
                  <c:v>56.8</c:v>
                </c:pt>
                <c:pt idx="3">
                  <c:v>54.1</c:v>
                </c:pt>
                <c:pt idx="4">
                  <c:v>59</c:v>
                </c:pt>
                <c:pt idx="5">
                  <c:v>79.33</c:v>
                </c:pt>
                <c:pt idx="6">
                  <c:v>72.23</c:v>
                </c:pt>
                <c:pt idx="7">
                  <c:v>64.35</c:v>
                </c:pt>
                <c:pt idx="8">
                  <c:v>72.62</c:v>
                </c:pt>
                <c:pt idx="9">
                  <c:v>59.44</c:v>
                </c:pt>
                <c:pt idx="10">
                  <c:v>74.32</c:v>
                </c:pt>
                <c:pt idx="11">
                  <c:v>49.22</c:v>
                </c:pt>
                <c:pt idx="12">
                  <c:v>73.34</c:v>
                </c:pt>
                <c:pt idx="13">
                  <c:v>75.74</c:v>
                </c:pt>
                <c:pt idx="14">
                  <c:v>215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2071112"/>
        <c:axId val="63713092"/>
      </c:lineChart>
      <c:catAx>
        <c:axId val="8207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f2f2f2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713092"/>
        <c:crosses val="autoZero"/>
        <c:auto val="1"/>
        <c:lblAlgn val="ctr"/>
        <c:lblOffset val="100"/>
      </c:catAx>
      <c:valAx>
        <c:axId val="63713092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0711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Book Value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5b9bd5"/>
            </a:solidFill>
            <a:ln w="3492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LT!$B$1:$P$1</c:f>
              <c:strCache>
                <c:ptCount val="15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  <c:pt idx="14">
                  <c:v>2004</c:v>
                </c:pt>
              </c:strCache>
            </c:strRef>
          </c:cat>
          <c:val>
            <c:numRef>
              <c:f>LT!$B$3:$P$3</c:f>
              <c:numCache>
                <c:formatCode>General</c:formatCode>
                <c:ptCount val="15"/>
                <c:pt idx="0">
                  <c:v>349.79</c:v>
                </c:pt>
                <c:pt idx="1">
                  <c:v>491.55</c:v>
                </c:pt>
                <c:pt idx="2">
                  <c:v>437.13</c:v>
                </c:pt>
                <c:pt idx="3">
                  <c:v>398.95</c:v>
                </c:pt>
                <c:pt idx="4">
                  <c:v>363.17</c:v>
                </c:pt>
                <c:pt idx="5">
                  <c:v>473.56</c:v>
                </c:pt>
                <c:pt idx="6">
                  <c:v>411.87</c:v>
                </c:pt>
                <c:pt idx="7">
                  <c:v>358.81</c:v>
                </c:pt>
                <c:pt idx="8">
                  <c:v>303.66</c:v>
                </c:pt>
                <c:pt idx="9">
                  <c:v>212.73</c:v>
                </c:pt>
                <c:pt idx="10">
                  <c:v>326.84</c:v>
                </c:pt>
                <c:pt idx="11">
                  <c:v>203.65</c:v>
                </c:pt>
                <c:pt idx="12">
                  <c:v>337.71</c:v>
                </c:pt>
                <c:pt idx="13">
                  <c:v>259.36</c:v>
                </c:pt>
                <c:pt idx="14">
                  <c:v>1115.37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145315"/>
        <c:axId val="4877653"/>
      </c:lineChart>
      <c:catAx>
        <c:axId val="511453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f2f2f2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77653"/>
        <c:crosses val="autoZero"/>
        <c:auto val="1"/>
        <c:lblAlgn val="ctr"/>
        <c:lblOffset val="100"/>
      </c:catAx>
      <c:valAx>
        <c:axId val="4877653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14531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Equity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5b9bd5"/>
            </a:solidFill>
            <a:ln w="3492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LT!$B$1:$P$1</c:f>
              <c:strCache>
                <c:ptCount val="15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  <c:pt idx="14">
                  <c:v>2004</c:v>
                </c:pt>
              </c:strCache>
            </c:strRef>
          </c:cat>
          <c:val>
            <c:numRef>
              <c:f>LT!$B$7:$P$7</c:f>
              <c:numCache>
                <c:formatCode>General</c:formatCode>
                <c:ptCount val="15"/>
                <c:pt idx="0">
                  <c:v>49017.49</c:v>
                </c:pt>
                <c:pt idx="1">
                  <c:v>45859.54</c:v>
                </c:pt>
                <c:pt idx="2">
                  <c:v>40718.33</c:v>
                </c:pt>
                <c:pt idx="3">
                  <c:v>37084.58</c:v>
                </c:pt>
                <c:pt idx="4">
                  <c:v>33661.83</c:v>
                </c:pt>
                <c:pt idx="5">
                  <c:v>29142.72</c:v>
                </c:pt>
                <c:pt idx="6">
                  <c:v>25223.02</c:v>
                </c:pt>
                <c:pt idx="7">
                  <c:v>21846.26</c:v>
                </c:pt>
                <c:pt idx="8">
                  <c:v>18286.55</c:v>
                </c:pt>
                <c:pt idx="9">
                  <c:v>12459.69</c:v>
                </c:pt>
                <c:pt idx="10">
                  <c:v>9555.08</c:v>
                </c:pt>
                <c:pt idx="11">
                  <c:v>5768.43</c:v>
                </c:pt>
                <c:pt idx="12">
                  <c:v>4640.17</c:v>
                </c:pt>
                <c:pt idx="13">
                  <c:v>3369.13</c:v>
                </c:pt>
                <c:pt idx="14">
                  <c:v>2775.04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7513541"/>
        <c:axId val="84878132"/>
      </c:lineChart>
      <c:catAx>
        <c:axId val="775135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f2f2f2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878132"/>
        <c:crosses val="autoZero"/>
        <c:auto val="1"/>
        <c:lblAlgn val="ctr"/>
        <c:lblOffset val="100"/>
      </c:catAx>
      <c:valAx>
        <c:axId val="84878132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51354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Debt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LT!$B$12:$P$12</c:f>
              <c:strCache>
                <c:ptCount val="1"/>
                <c:pt idx="0">
                  <c:v>10561.00 10558.37 12221.14 12299.68 11458.92 8005.56 8266.78 6331.58 6800.83 6556.03 3583.99 2077.75 1453.57 1859.06 1324.35</c:v>
                </c:pt>
              </c:strCache>
            </c:strRef>
          </c:tx>
          <c:spPr>
            <a:solidFill>
              <a:srgbClr val="5b9bd5"/>
            </a:solidFill>
            <a:ln w="3492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LT!$B$1:$P$1</c:f>
              <c:strCache>
                <c:ptCount val="15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  <c:pt idx="14">
                  <c:v>2004</c:v>
                </c:pt>
              </c:strCache>
            </c:strRef>
          </c:cat>
          <c:val>
            <c:numRef>
              <c:f>LT!$B$12:$P$12</c:f>
              <c:numCache>
                <c:formatCode>General</c:formatCode>
                <c:ptCount val="15"/>
                <c:pt idx="0">
                  <c:v>10561</c:v>
                </c:pt>
                <c:pt idx="1">
                  <c:v>10558.37</c:v>
                </c:pt>
                <c:pt idx="2">
                  <c:v>12221.14</c:v>
                </c:pt>
                <c:pt idx="3">
                  <c:v>12299.68</c:v>
                </c:pt>
                <c:pt idx="4">
                  <c:v>11458.92</c:v>
                </c:pt>
                <c:pt idx="5">
                  <c:v>8005.56</c:v>
                </c:pt>
                <c:pt idx="6">
                  <c:v>8266.78</c:v>
                </c:pt>
                <c:pt idx="7">
                  <c:v>6331.58</c:v>
                </c:pt>
                <c:pt idx="8">
                  <c:v>6800.83</c:v>
                </c:pt>
                <c:pt idx="9">
                  <c:v>6556.03</c:v>
                </c:pt>
                <c:pt idx="10">
                  <c:v>3583.99</c:v>
                </c:pt>
                <c:pt idx="11">
                  <c:v>2077.75</c:v>
                </c:pt>
                <c:pt idx="12">
                  <c:v>1453.57</c:v>
                </c:pt>
                <c:pt idx="13">
                  <c:v>1859.06</c:v>
                </c:pt>
                <c:pt idx="14">
                  <c:v>1324.35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481205"/>
        <c:axId val="1189800"/>
      </c:lineChart>
      <c:catAx>
        <c:axId val="9048120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f2f2f2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89800"/>
        <c:crosses val="autoZero"/>
        <c:auto val="1"/>
        <c:lblAlgn val="ctr"/>
        <c:lblOffset val="100"/>
      </c:catAx>
      <c:valAx>
        <c:axId val="1189800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48120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Dividends</a:t>
            </a:r>
          </a:p>
        </c:rich>
      </c:tx>
      <c:layout>
        <c:manualLayout>
          <c:xMode val="edge"/>
          <c:yMode val="edge"/>
          <c:x val="0.392327002837808"/>
          <c:y val="0.028519300941040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15455140798952"/>
          <c:y val="0.210293835221817"/>
          <c:w val="0.890689805719275"/>
          <c:h val="0.628576915690417"/>
        </c:manualLayout>
      </c:layout>
      <c:lineChart>
        <c:grouping val="standard"/>
        <c:ser>
          <c:idx val="0"/>
          <c:order val="0"/>
          <c:spPr>
            <a:solidFill>
              <a:srgbClr val="5b9bd5"/>
            </a:solidFill>
            <a:ln w="3492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LT!$B$1:$P$1</c:f>
              <c:strCache>
                <c:ptCount val="15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  <c:pt idx="14">
                  <c:v>2004</c:v>
                </c:pt>
              </c:strCache>
            </c:strRef>
          </c:cat>
          <c:val>
            <c:numRef>
              <c:f>LT!$B$5:$P$5</c:f>
              <c:numCache>
                <c:formatCode>General</c:formatCode>
                <c:ptCount val="15"/>
                <c:pt idx="0">
                  <c:v>16</c:v>
                </c:pt>
                <c:pt idx="1">
                  <c:v>14</c:v>
                </c:pt>
                <c:pt idx="2">
                  <c:v>18.25</c:v>
                </c:pt>
                <c:pt idx="3">
                  <c:v>16.25</c:v>
                </c:pt>
                <c:pt idx="4">
                  <c:v>14.25</c:v>
                </c:pt>
                <c:pt idx="5">
                  <c:v>18.5</c:v>
                </c:pt>
                <c:pt idx="6">
                  <c:v>16.5</c:v>
                </c:pt>
                <c:pt idx="7">
                  <c:v>14.5</c:v>
                </c:pt>
                <c:pt idx="8">
                  <c:v>12.5</c:v>
                </c:pt>
                <c:pt idx="9">
                  <c:v>10.5</c:v>
                </c:pt>
                <c:pt idx="10">
                  <c:v>17</c:v>
                </c:pt>
                <c:pt idx="11">
                  <c:v>13</c:v>
                </c:pt>
                <c:pt idx="12">
                  <c:v>22</c:v>
                </c:pt>
                <c:pt idx="13">
                  <c:v>27.5</c:v>
                </c:pt>
                <c:pt idx="14">
                  <c:v>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464676"/>
        <c:axId val="12155126"/>
      </c:lineChart>
      <c:catAx>
        <c:axId val="684646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f2f2f2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155126"/>
        <c:crosses val="autoZero"/>
        <c:auto val="1"/>
        <c:lblAlgn val="ctr"/>
        <c:lblOffset val="100"/>
      </c:catAx>
      <c:valAx>
        <c:axId val="12155126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46467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62280</xdr:colOff>
      <xdr:row>29</xdr:row>
      <xdr:rowOff>19800</xdr:rowOff>
    </xdr:from>
    <xdr:to>
      <xdr:col>7</xdr:col>
      <xdr:colOff>142920</xdr:colOff>
      <xdr:row>42</xdr:row>
      <xdr:rowOff>34560</xdr:rowOff>
    </xdr:to>
    <xdr:graphicFrame>
      <xdr:nvGraphicFramePr>
        <xdr:cNvPr id="0" name="Chart 1"/>
        <xdr:cNvGraphicFramePr/>
      </xdr:nvGraphicFramePr>
      <xdr:xfrm>
        <a:off x="62280" y="5871960"/>
        <a:ext cx="7548120" cy="239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421200</xdr:colOff>
      <xdr:row>28</xdr:row>
      <xdr:rowOff>80280</xdr:rowOff>
    </xdr:from>
    <xdr:to>
      <xdr:col>15</xdr:col>
      <xdr:colOff>26280</xdr:colOff>
      <xdr:row>41</xdr:row>
      <xdr:rowOff>95040</xdr:rowOff>
    </xdr:to>
    <xdr:graphicFrame>
      <xdr:nvGraphicFramePr>
        <xdr:cNvPr id="1" name="Chart 2"/>
        <xdr:cNvGraphicFramePr/>
      </xdr:nvGraphicFramePr>
      <xdr:xfrm>
        <a:off x="7888680" y="5749560"/>
        <a:ext cx="7489080" cy="239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18000</xdr:colOff>
      <xdr:row>43</xdr:row>
      <xdr:rowOff>30600</xdr:rowOff>
    </xdr:from>
    <xdr:to>
      <xdr:col>7</xdr:col>
      <xdr:colOff>89280</xdr:colOff>
      <xdr:row>56</xdr:row>
      <xdr:rowOff>94680</xdr:rowOff>
    </xdr:to>
    <xdr:graphicFrame>
      <xdr:nvGraphicFramePr>
        <xdr:cNvPr id="2" name="Chart 3"/>
        <xdr:cNvGraphicFramePr/>
      </xdr:nvGraphicFramePr>
      <xdr:xfrm>
        <a:off x="18000" y="8443080"/>
        <a:ext cx="7538760" cy="244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421200</xdr:colOff>
      <xdr:row>43</xdr:row>
      <xdr:rowOff>1800</xdr:rowOff>
    </xdr:from>
    <xdr:to>
      <xdr:col>14</xdr:col>
      <xdr:colOff>984960</xdr:colOff>
      <xdr:row>56</xdr:row>
      <xdr:rowOff>45360</xdr:rowOff>
    </xdr:to>
    <xdr:graphicFrame>
      <xdr:nvGraphicFramePr>
        <xdr:cNvPr id="3" name="Chart 4"/>
        <xdr:cNvGraphicFramePr/>
      </xdr:nvGraphicFramePr>
      <xdr:xfrm>
        <a:off x="7888680" y="8414280"/>
        <a:ext cx="7462440" cy="242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367560</xdr:colOff>
      <xdr:row>28</xdr:row>
      <xdr:rowOff>52560</xdr:rowOff>
    </xdr:from>
    <xdr:to>
      <xdr:col>23</xdr:col>
      <xdr:colOff>10440</xdr:colOff>
      <xdr:row>41</xdr:row>
      <xdr:rowOff>107280</xdr:rowOff>
    </xdr:to>
    <xdr:graphicFrame>
      <xdr:nvGraphicFramePr>
        <xdr:cNvPr id="4" name="Chart 5"/>
        <xdr:cNvGraphicFramePr/>
      </xdr:nvGraphicFramePr>
      <xdr:xfrm>
        <a:off x="15719040" y="5721840"/>
        <a:ext cx="7008840" cy="243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340560</xdr:colOff>
      <xdr:row>42</xdr:row>
      <xdr:rowOff>150840</xdr:rowOff>
    </xdr:from>
    <xdr:to>
      <xdr:col>23</xdr:col>
      <xdr:colOff>71280</xdr:colOff>
      <xdr:row>56</xdr:row>
      <xdr:rowOff>31320</xdr:rowOff>
    </xdr:to>
    <xdr:graphicFrame>
      <xdr:nvGraphicFramePr>
        <xdr:cNvPr id="5" name="Chart 6"/>
        <xdr:cNvGraphicFramePr/>
      </xdr:nvGraphicFramePr>
      <xdr:xfrm>
        <a:off x="15692040" y="8380440"/>
        <a:ext cx="7096680" cy="244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88560</xdr:colOff>
      <xdr:row>2</xdr:row>
      <xdr:rowOff>152280</xdr:rowOff>
    </xdr:from>
    <xdr:to>
      <xdr:col>23</xdr:col>
      <xdr:colOff>304560</xdr:colOff>
      <xdr:row>20</xdr:row>
      <xdr:rowOff>136800</xdr:rowOff>
    </xdr:to>
    <xdr:graphicFrame>
      <xdr:nvGraphicFramePr>
        <xdr:cNvPr id="6" name="Chart 7"/>
        <xdr:cNvGraphicFramePr/>
      </xdr:nvGraphicFramePr>
      <xdr:xfrm>
        <a:off x="16425720" y="518040"/>
        <a:ext cx="6596280" cy="374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6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20" zoomScaleNormal="120" zoomScalePageLayoutView="100" workbookViewId="0">
      <selection pane="topLeft" activeCell="B5" activeCellId="0" sqref="B5"/>
    </sheetView>
  </sheetViews>
  <sheetFormatPr defaultRowHeight="14.4"/>
  <cols>
    <col collapsed="false" hidden="false" max="1" min="1" style="0" width="16.4534412955466"/>
    <col collapsed="false" hidden="false" max="2" min="2" style="0" width="11.5384615384615"/>
    <col collapsed="false" hidden="false" max="3" min="3" style="0" width="11.6558704453441"/>
    <col collapsed="false" hidden="false" max="20" min="4" style="0" width="11.085020242915"/>
    <col collapsed="false" hidden="false" max="1025" min="21" style="0" width="9.1417004048583"/>
  </cols>
  <sheetData>
    <row r="1" customFormat="false" ht="14.4" hidden="false" customHeight="false" outlineLevel="0" collapsed="false">
      <c r="A1" s="1"/>
      <c r="B1" s="2" t="n">
        <v>2018</v>
      </c>
      <c r="C1" s="2" t="n">
        <v>2017</v>
      </c>
      <c r="D1" s="2" t="n">
        <v>2016</v>
      </c>
      <c r="E1" s="2" t="n">
        <v>2015</v>
      </c>
      <c r="F1" s="2" t="n">
        <v>2014</v>
      </c>
      <c r="G1" s="2" t="n">
        <v>2013</v>
      </c>
      <c r="H1" s="2" t="n">
        <v>2012</v>
      </c>
      <c r="I1" s="2" t="n">
        <v>2011</v>
      </c>
      <c r="J1" s="2" t="n">
        <v>2010</v>
      </c>
      <c r="K1" s="2" t="n">
        <v>2009</v>
      </c>
      <c r="L1" s="2" t="n">
        <v>2008</v>
      </c>
      <c r="M1" s="2" t="n">
        <v>2007</v>
      </c>
      <c r="N1" s="2" t="n">
        <v>2006</v>
      </c>
      <c r="O1" s="2" t="n">
        <v>2005</v>
      </c>
      <c r="P1" s="2" t="n">
        <v>2004</v>
      </c>
      <c r="Q1" s="2"/>
      <c r="R1" s="2"/>
      <c r="S1" s="2"/>
      <c r="T1" s="2"/>
      <c r="V1" s="3"/>
      <c r="W1" s="3"/>
      <c r="X1" s="3"/>
      <c r="Y1" s="3"/>
      <c r="Z1" s="3"/>
    </row>
    <row r="2" customFormat="false" ht="14.4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customFormat="false" ht="15.6" hidden="false" customHeight="false" outlineLevel="0" collapsed="false">
      <c r="A3" s="5" t="s">
        <v>0</v>
      </c>
      <c r="B3" s="6" t="n">
        <v>349.79</v>
      </c>
      <c r="C3" s="6" t="n">
        <v>491.55</v>
      </c>
      <c r="D3" s="6" t="n">
        <v>437.13</v>
      </c>
      <c r="E3" s="6" t="n">
        <v>398.95</v>
      </c>
      <c r="F3" s="6" t="n">
        <v>363.17</v>
      </c>
      <c r="G3" s="6" t="n">
        <v>473.56</v>
      </c>
      <c r="H3" s="6" t="n">
        <v>411.87</v>
      </c>
      <c r="I3" s="6" t="n">
        <v>358.81</v>
      </c>
      <c r="J3" s="6" t="n">
        <v>303.66</v>
      </c>
      <c r="K3" s="6" t="n">
        <v>212.73</v>
      </c>
      <c r="L3" s="6" t="n">
        <v>326.84</v>
      </c>
      <c r="M3" s="6" t="n">
        <v>203.65</v>
      </c>
      <c r="N3" s="6" t="n">
        <v>337.71</v>
      </c>
      <c r="O3" s="6" t="n">
        <v>259.36</v>
      </c>
      <c r="P3" s="6" t="n">
        <v>1115.37</v>
      </c>
      <c r="Q3" s="3"/>
      <c r="R3" s="3"/>
      <c r="S3" s="3"/>
      <c r="T3" s="3"/>
      <c r="V3" s="3"/>
      <c r="W3" s="3"/>
      <c r="X3" s="3"/>
      <c r="Y3" s="3"/>
      <c r="Z3" s="3"/>
    </row>
    <row r="4" customFormat="false" ht="15.6" hidden="false" customHeight="false" outlineLevel="0" collapsed="false">
      <c r="A4" s="5" t="s">
        <v>1</v>
      </c>
      <c r="B4" s="7" t="n">
        <v>38.37</v>
      </c>
      <c r="C4" s="7" t="n">
        <v>38.86</v>
      </c>
      <c r="D4" s="7" t="n">
        <v>56.8</v>
      </c>
      <c r="E4" s="7" t="n">
        <v>54.1</v>
      </c>
      <c r="F4" s="7" t="n">
        <v>59</v>
      </c>
      <c r="G4" s="7" t="n">
        <v>79.33</v>
      </c>
      <c r="H4" s="7" t="n">
        <v>72.23</v>
      </c>
      <c r="I4" s="7" t="n">
        <v>64.35</v>
      </c>
      <c r="J4" s="7" t="n">
        <v>72.62</v>
      </c>
      <c r="K4" s="7" t="n">
        <v>59.44</v>
      </c>
      <c r="L4" s="7" t="n">
        <v>74.32</v>
      </c>
      <c r="M4" s="7" t="n">
        <v>49.22</v>
      </c>
      <c r="N4" s="7" t="n">
        <v>73.34</v>
      </c>
      <c r="O4" s="7" t="n">
        <v>75.74</v>
      </c>
      <c r="P4" s="7" t="n">
        <v>215</v>
      </c>
      <c r="Q4" s="3"/>
      <c r="R4" s="3"/>
      <c r="S4" s="3"/>
      <c r="T4" s="3"/>
    </row>
    <row r="5" customFormat="false" ht="15.6" hidden="false" customHeight="false" outlineLevel="0" collapsed="false">
      <c r="A5" s="5" t="s">
        <v>2</v>
      </c>
      <c r="B5" s="8" t="n">
        <v>16</v>
      </c>
      <c r="C5" s="8" t="n">
        <v>14</v>
      </c>
      <c r="D5" s="8" t="n">
        <v>18.25</v>
      </c>
      <c r="E5" s="8" t="n">
        <v>16.25</v>
      </c>
      <c r="F5" s="8" t="n">
        <v>14.25</v>
      </c>
      <c r="G5" s="8" t="n">
        <v>18.5</v>
      </c>
      <c r="H5" s="8" t="n">
        <v>16.5</v>
      </c>
      <c r="I5" s="8" t="n">
        <v>14.5</v>
      </c>
      <c r="J5" s="8" t="n">
        <v>12.5</v>
      </c>
      <c r="K5" s="8" t="n">
        <v>10.5</v>
      </c>
      <c r="L5" s="8" t="n">
        <v>17</v>
      </c>
      <c r="M5" s="8" t="n">
        <v>13</v>
      </c>
      <c r="N5" s="8" t="n">
        <v>22</v>
      </c>
      <c r="O5" s="8" t="n">
        <v>27.5</v>
      </c>
      <c r="P5" s="8" t="n">
        <v>80</v>
      </c>
      <c r="Q5" s="3"/>
      <c r="R5" s="3"/>
      <c r="S5" s="3"/>
      <c r="T5" s="3"/>
      <c r="V5" s="3"/>
      <c r="W5" s="3"/>
      <c r="X5" s="3"/>
      <c r="Y5" s="3"/>
      <c r="Z5" s="3"/>
    </row>
    <row r="6" customFormat="false" ht="15.6" hidden="false" customHeight="false" outlineLevel="0" collapsed="false">
      <c r="A6" s="9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customFormat="false" ht="31.2" hidden="false" customHeight="false" outlineLevel="0" collapsed="false">
      <c r="A7" s="5" t="s">
        <v>3</v>
      </c>
      <c r="B7" s="10" t="n">
        <v>49017.49</v>
      </c>
      <c r="C7" s="10" t="n">
        <v>45859.54</v>
      </c>
      <c r="D7" s="10" t="n">
        <v>40718.33</v>
      </c>
      <c r="E7" s="10" t="n">
        <v>37084.58</v>
      </c>
      <c r="F7" s="10" t="n">
        <v>33661.83</v>
      </c>
      <c r="G7" s="10" t="n">
        <v>29142.72</v>
      </c>
      <c r="H7" s="10" t="n">
        <v>25223.02</v>
      </c>
      <c r="I7" s="10" t="n">
        <v>21846.26</v>
      </c>
      <c r="J7" s="10" t="n">
        <v>18286.55</v>
      </c>
      <c r="K7" s="10" t="n">
        <v>12459.69</v>
      </c>
      <c r="L7" s="10" t="n">
        <v>9555.08</v>
      </c>
      <c r="M7" s="10" t="n">
        <v>5768.43</v>
      </c>
      <c r="N7" s="10" t="n">
        <v>4640.17</v>
      </c>
      <c r="O7" s="10" t="n">
        <v>3369.13</v>
      </c>
      <c r="P7" s="10" t="n">
        <v>2775.04</v>
      </c>
      <c r="Q7" s="4"/>
      <c r="R7" s="4"/>
      <c r="S7" s="4"/>
      <c r="T7" s="4"/>
      <c r="V7" s="3"/>
      <c r="X7" s="3"/>
      <c r="Z7" s="3"/>
    </row>
    <row r="8" customFormat="false" ht="15.6" hidden="false" customHeight="false" outlineLevel="0" collapsed="false">
      <c r="A8" s="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V8" s="3"/>
      <c r="X8" s="3"/>
      <c r="Z8" s="3"/>
    </row>
    <row r="9" customFormat="false" ht="15.6" hidden="false" customHeight="false" outlineLevel="0" collapsed="false">
      <c r="A9" s="5" t="s">
        <v>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3"/>
      <c r="Y9" s="4"/>
      <c r="Z9" s="4"/>
      <c r="AA9" s="4"/>
    </row>
    <row r="10" customFormat="false" ht="15.6" hidden="false" customHeight="false" outlineLevel="0" collapsed="false">
      <c r="A10" s="9" t="s">
        <v>5</v>
      </c>
      <c r="B10" s="4" t="n">
        <v>5495.16</v>
      </c>
      <c r="C10" s="4" t="n">
        <v>7134.28</v>
      </c>
      <c r="D10" s="4" t="n">
        <v>8339.27</v>
      </c>
      <c r="E10" s="4" t="n">
        <v>8508.6</v>
      </c>
      <c r="F10" s="4" t="n">
        <v>5478.14</v>
      </c>
      <c r="G10" s="4" t="n">
        <v>7271.03</v>
      </c>
      <c r="H10" s="4" t="n">
        <v>5330.06</v>
      </c>
      <c r="I10" s="4" t="n">
        <v>5425.41</v>
      </c>
      <c r="J10" s="4" t="n">
        <v>6062.52</v>
      </c>
      <c r="K10" s="4" t="n">
        <v>5459.39</v>
      </c>
      <c r="L10" s="4" t="n">
        <v>2667.05</v>
      </c>
      <c r="M10" s="4" t="n">
        <v>1412.5</v>
      </c>
      <c r="N10" s="4" t="n">
        <v>1157.75</v>
      </c>
      <c r="O10" s="4" t="n">
        <v>1291.9</v>
      </c>
      <c r="P10" s="4" t="n">
        <v>839.66</v>
      </c>
    </row>
    <row r="11" customFormat="false" ht="15.6" hidden="false" customHeight="false" outlineLevel="0" collapsed="false">
      <c r="A11" s="9" t="s">
        <v>6</v>
      </c>
      <c r="B11" s="4" t="n">
        <v>5065.84</v>
      </c>
      <c r="C11" s="4" t="n">
        <v>3424.09</v>
      </c>
      <c r="D11" s="4" t="n">
        <v>3881.87</v>
      </c>
      <c r="E11" s="4" t="n">
        <v>3791.08</v>
      </c>
      <c r="F11" s="4" t="n">
        <v>5980.78</v>
      </c>
      <c r="G11" s="4" t="n">
        <v>734.53</v>
      </c>
      <c r="H11" s="4" t="n">
        <v>2936.72</v>
      </c>
      <c r="I11" s="4" t="n">
        <v>906.17</v>
      </c>
      <c r="J11" s="4" t="n">
        <v>738.31</v>
      </c>
      <c r="K11" s="4" t="n">
        <v>1096.64</v>
      </c>
      <c r="L11" s="4" t="n">
        <v>916.94</v>
      </c>
      <c r="M11" s="4" t="n">
        <v>665.25</v>
      </c>
      <c r="N11" s="4" t="n">
        <v>295.82</v>
      </c>
      <c r="O11" s="4" t="n">
        <v>567.16</v>
      </c>
      <c r="P11" s="4" t="n">
        <v>484.69</v>
      </c>
      <c r="Q11" s="4"/>
      <c r="R11" s="4"/>
      <c r="S11" s="4"/>
      <c r="T11" s="4"/>
      <c r="U11" s="4"/>
      <c r="V11" s="4"/>
      <c r="W11" s="4"/>
      <c r="X11" s="3"/>
      <c r="Y11" s="4"/>
      <c r="Z11" s="4"/>
      <c r="AA11" s="4"/>
    </row>
    <row r="12" customFormat="false" ht="15.6" hidden="false" customHeight="false" outlineLevel="0" collapsed="false">
      <c r="A12" s="5" t="s">
        <v>7</v>
      </c>
      <c r="B12" s="4" t="n">
        <f aca="false">B10+B11</f>
        <v>10561</v>
      </c>
      <c r="C12" s="4" t="n">
        <f aca="false">C10+C11</f>
        <v>10558.37</v>
      </c>
      <c r="D12" s="4" t="n">
        <f aca="false">D10+D11</f>
        <v>12221.14</v>
      </c>
      <c r="E12" s="4" t="n">
        <f aca="false">E10+E11</f>
        <v>12299.68</v>
      </c>
      <c r="F12" s="4" t="n">
        <f aca="false">F10+F11</f>
        <v>11458.92</v>
      </c>
      <c r="G12" s="4" t="n">
        <f aca="false">G10+G11</f>
        <v>8005.56</v>
      </c>
      <c r="H12" s="4" t="n">
        <f aca="false">H10+H11</f>
        <v>8266.78</v>
      </c>
      <c r="I12" s="4" t="n">
        <f aca="false">I10+I11</f>
        <v>6331.58</v>
      </c>
      <c r="J12" s="4" t="n">
        <f aca="false">J10+J11</f>
        <v>6800.83</v>
      </c>
      <c r="K12" s="4" t="n">
        <f aca="false">K10+K11</f>
        <v>6556.03</v>
      </c>
      <c r="L12" s="4" t="n">
        <f aca="false">L10+L11</f>
        <v>3583.99</v>
      </c>
      <c r="M12" s="4" t="n">
        <f aca="false">M10+M11</f>
        <v>2077.75</v>
      </c>
      <c r="N12" s="4" t="n">
        <f aca="false">N10+N11</f>
        <v>1453.57</v>
      </c>
      <c r="O12" s="4" t="n">
        <f aca="false">O10+O11</f>
        <v>1859.06</v>
      </c>
      <c r="P12" s="4" t="n">
        <f aca="false">P10+P11</f>
        <v>1324.35</v>
      </c>
      <c r="Q12" s="4"/>
      <c r="R12" s="4"/>
      <c r="S12" s="4"/>
      <c r="T12" s="4"/>
      <c r="U12" s="4" t="n">
        <f aca="false">U10+U11</f>
        <v>0</v>
      </c>
      <c r="V12" s="4"/>
      <c r="W12" s="4"/>
      <c r="X12" s="3"/>
      <c r="Y12" s="4"/>
      <c r="Z12" s="4"/>
      <c r="AA12" s="4"/>
    </row>
    <row r="13" customFormat="false" ht="15.6" hidden="false" customHeight="false" outlineLevel="0" collapsed="false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V13" s="3"/>
      <c r="X13" s="3"/>
      <c r="Z13" s="3"/>
    </row>
    <row r="14" customFormat="false" ht="15.6" hidden="false" customHeight="false" outlineLevel="0" collapsed="false">
      <c r="A14" s="5" t="s">
        <v>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customFormat="false" ht="15.6" hidden="false" customHeight="false" outlineLevel="0" collapsed="false">
      <c r="A15" s="9" t="s">
        <v>9</v>
      </c>
      <c r="B15" s="4" t="n">
        <f aca="false">B19-B7</f>
        <v>66592.53</v>
      </c>
      <c r="C15" s="4" t="n">
        <f aca="false">C19-C7</f>
        <v>56378.9</v>
      </c>
      <c r="D15" s="4" t="n">
        <f aca="false">D19-D7</f>
        <v>56351.38</v>
      </c>
      <c r="E15" s="4" t="n">
        <f aca="false">E19-E7</f>
        <v>49819.18</v>
      </c>
      <c r="F15" s="4" t="n">
        <f aca="false">F19-F7</f>
        <v>44642.75</v>
      </c>
      <c r="G15" s="4" t="n">
        <f aca="false">G19-G7</f>
        <v>43031.49</v>
      </c>
      <c r="H15" s="4" t="n">
        <f aca="false">H19-H7</f>
        <v>42469.94</v>
      </c>
      <c r="I15" s="4" t="n">
        <f aca="false">I19-I7</f>
        <v>35263.74</v>
      </c>
      <c r="J15" s="4" t="n">
        <f aca="false">J19-J7</f>
        <v>28458.05</v>
      </c>
      <c r="K15" s="4" t="n">
        <f aca="false">K19-K7</f>
        <v>24833.6</v>
      </c>
      <c r="L15" s="4" t="n">
        <f aca="false">L19-L7</f>
        <v>17512.16</v>
      </c>
      <c r="M15" s="4" t="n">
        <f aca="false">M19-M7</f>
        <v>11619.89</v>
      </c>
      <c r="N15" s="4" t="n">
        <f aca="false">N19-N7</f>
        <v>8574.98</v>
      </c>
      <c r="O15" s="4" t="n">
        <f aca="false">O19-O7</f>
        <v>7676.93</v>
      </c>
      <c r="P15" s="4" t="n">
        <f aca="false">P19-P7</f>
        <v>6177.29</v>
      </c>
      <c r="Q15" s="4"/>
      <c r="R15" s="4"/>
      <c r="S15" s="4"/>
      <c r="T15" s="4"/>
    </row>
    <row r="16" customFormat="false" ht="15.6" hidden="false" customHeight="false" outlineLevel="0" collapsed="false">
      <c r="A16" s="9" t="s">
        <v>10</v>
      </c>
      <c r="B16" s="4" t="n">
        <v>60357.83</v>
      </c>
      <c r="C16" s="4" t="n">
        <v>48528.31</v>
      </c>
      <c r="D16" s="4" t="n">
        <v>47285.98</v>
      </c>
      <c r="E16" s="4" t="n">
        <v>40477.52</v>
      </c>
      <c r="F16" s="4" t="n">
        <v>38361.51</v>
      </c>
      <c r="G16" s="4" t="n">
        <v>34730.29</v>
      </c>
      <c r="H16" s="4" t="n">
        <v>36355.8</v>
      </c>
      <c r="I16" s="4" t="n">
        <v>29300.37</v>
      </c>
      <c r="J16" s="4" t="n">
        <v>21981.17</v>
      </c>
      <c r="K16" s="4" t="n">
        <v>18939.05</v>
      </c>
      <c r="L16" s="4" t="n">
        <v>14600.78</v>
      </c>
      <c r="M16" s="4" t="n">
        <v>10002.51</v>
      </c>
      <c r="N16" s="4" t="n">
        <v>7207.44</v>
      </c>
      <c r="O16" s="4" t="n">
        <v>6166.55</v>
      </c>
      <c r="P16" s="4" t="n">
        <v>5100.11</v>
      </c>
      <c r="Q16" s="4"/>
      <c r="R16" s="4"/>
      <c r="S16" s="4"/>
      <c r="T16" s="4"/>
    </row>
    <row r="17" customFormat="false" ht="15.6" hidden="false" customHeight="false" outlineLevel="0" collapsed="false">
      <c r="A17" s="9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customFormat="false" ht="15.6" hidden="false" customHeight="false" outlineLevel="0" collapsed="false">
      <c r="A18" s="5" t="s">
        <v>11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V18" s="3"/>
      <c r="X18" s="3"/>
      <c r="Z18" s="3"/>
    </row>
    <row r="19" customFormat="false" ht="15.6" hidden="false" customHeight="false" outlineLevel="0" collapsed="false">
      <c r="A19" s="9" t="s">
        <v>9</v>
      </c>
      <c r="B19" s="4" t="n">
        <v>115610.02</v>
      </c>
      <c r="C19" s="4" t="n">
        <v>102238.44</v>
      </c>
      <c r="D19" s="4" t="n">
        <v>97069.71</v>
      </c>
      <c r="E19" s="4" t="n">
        <v>86903.76</v>
      </c>
      <c r="F19" s="4" t="n">
        <v>78304.58</v>
      </c>
      <c r="G19" s="4" t="n">
        <v>72174.21</v>
      </c>
      <c r="H19" s="4" t="n">
        <v>67692.96</v>
      </c>
      <c r="I19" s="4" t="n">
        <v>57110</v>
      </c>
      <c r="J19" s="4" t="n">
        <v>46744.6</v>
      </c>
      <c r="K19" s="4" t="n">
        <v>37293.29</v>
      </c>
      <c r="L19" s="4" t="n">
        <v>27067.24</v>
      </c>
      <c r="M19" s="4" t="n">
        <v>17388.32</v>
      </c>
      <c r="N19" s="4" t="n">
        <v>13215.15</v>
      </c>
      <c r="O19" s="4" t="n">
        <v>11046.06</v>
      </c>
      <c r="P19" s="4" t="n">
        <v>8952.33</v>
      </c>
      <c r="Q19" s="4"/>
      <c r="R19" s="4"/>
      <c r="S19" s="4"/>
      <c r="T19" s="4"/>
      <c r="V19" s="3"/>
      <c r="X19" s="3"/>
      <c r="Z19" s="3"/>
    </row>
    <row r="20" customFormat="false" ht="15.6" hidden="false" customHeight="false" outlineLevel="0" collapsed="false">
      <c r="A20" s="9" t="s">
        <v>10</v>
      </c>
      <c r="B20" s="4" t="n">
        <v>79570.07</v>
      </c>
      <c r="C20" s="4" t="n">
        <v>70099.47</v>
      </c>
      <c r="D20" s="4" t="n">
        <v>66283.56</v>
      </c>
      <c r="E20" s="4" t="n">
        <v>58400.85</v>
      </c>
      <c r="F20" s="4" t="n">
        <v>51114.61</v>
      </c>
      <c r="G20" s="4" t="n">
        <v>49003.04</v>
      </c>
      <c r="H20" s="4" t="n">
        <v>46074.65</v>
      </c>
      <c r="I20" s="4" t="n">
        <v>38975.77</v>
      </c>
      <c r="J20" s="4" t="n">
        <v>26361.61</v>
      </c>
      <c r="K20" s="4" t="n">
        <v>23448.02</v>
      </c>
      <c r="L20" s="4" t="n">
        <v>16313.52</v>
      </c>
      <c r="M20" s="4" t="n">
        <v>11884.66</v>
      </c>
      <c r="N20" s="4" t="n">
        <v>9536.62</v>
      </c>
      <c r="O20" s="4" t="n">
        <v>8838.69</v>
      </c>
      <c r="P20" s="4" t="n">
        <v>6801.38</v>
      </c>
      <c r="Q20" s="4"/>
      <c r="R20" s="4"/>
      <c r="S20" s="4"/>
      <c r="T20" s="4"/>
      <c r="V20" s="3"/>
      <c r="X20" s="3"/>
      <c r="Z20" s="3"/>
    </row>
    <row r="21" customFormat="false" ht="15.6" hidden="false" customHeight="false" outlineLevel="0" collapsed="false">
      <c r="A21" s="9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customFormat="false" ht="15.6" hidden="false" customHeight="false" outlineLevel="0" collapsed="false">
      <c r="A22" s="1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customFormat="false" ht="15.6" hidden="false" customHeight="false" outlineLevel="0" collapsed="false">
      <c r="A23" s="1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U23" s="4"/>
      <c r="V23" s="4"/>
      <c r="W23" s="4"/>
      <c r="X23" s="3"/>
      <c r="Y23" s="4"/>
      <c r="Z23" s="4"/>
      <c r="AA23" s="4"/>
    </row>
    <row r="24" customFormat="false" ht="15.6" hidden="false" customHeight="false" outlineLevel="0" collapsed="false">
      <c r="A24" s="12" t="s">
        <v>12</v>
      </c>
      <c r="B24" s="13" t="n">
        <f aca="false">B12/B7</f>
        <v>0.21545370846202</v>
      </c>
      <c r="C24" s="13" t="n">
        <f aca="false">C12/C7</f>
        <v>0.230232793438399</v>
      </c>
      <c r="D24" s="13" t="n">
        <f aca="false">D12/D7</f>
        <v>0.300138537115839</v>
      </c>
      <c r="E24" s="13" t="n">
        <f aca="false">E12/E7</f>
        <v>0.331665614117782</v>
      </c>
      <c r="F24" s="13" t="n">
        <f aca="false">F12/F7</f>
        <v>0.340412865254206</v>
      </c>
      <c r="G24" s="13" t="n">
        <f aca="false">G12/G7</f>
        <v>0.274701880950028</v>
      </c>
      <c r="H24" s="13" t="n">
        <f aca="false">H12/H7</f>
        <v>0.327747430720033</v>
      </c>
      <c r="I24" s="13" t="n">
        <f aca="false">I12/I7</f>
        <v>0.289824436768582</v>
      </c>
      <c r="J24" s="13" t="n">
        <f aca="false">J12/J7</f>
        <v>0.37190339347772</v>
      </c>
      <c r="K24" s="13" t="n">
        <f aca="false">K12/K7</f>
        <v>0.526179222757549</v>
      </c>
      <c r="L24" s="13" t="n">
        <f aca="false">L12/L7</f>
        <v>0.375087388070011</v>
      </c>
      <c r="M24" s="13" t="n">
        <f aca="false">M12/M7</f>
        <v>0.360193328167283</v>
      </c>
      <c r="N24" s="13" t="n">
        <f aca="false">N12/N7</f>
        <v>0.313257919429676</v>
      </c>
      <c r="O24" s="13" t="n">
        <f aca="false">O12/O7</f>
        <v>0.551792302463841</v>
      </c>
      <c r="P24" s="13" t="n">
        <f aca="false">P12/P7</f>
        <v>0.477236364160517</v>
      </c>
      <c r="Q24" s="4"/>
      <c r="R24" s="4"/>
      <c r="S24" s="4"/>
      <c r="T24" s="4"/>
      <c r="U24" s="4"/>
      <c r="V24" s="4"/>
      <c r="W24" s="4"/>
      <c r="Z24" s="4"/>
      <c r="AA24" s="4"/>
    </row>
    <row r="25" customFormat="false" ht="15.6" hidden="false" customHeight="false" outlineLevel="0" collapsed="false">
      <c r="A25" s="5" t="s">
        <v>13</v>
      </c>
      <c r="B25" s="8" t="n">
        <f aca="false">B20/B16</f>
        <v>1.31830567798743</v>
      </c>
      <c r="C25" s="8" t="n">
        <f aca="false">C20/C16</f>
        <v>1.44450672195261</v>
      </c>
      <c r="D25" s="8" t="n">
        <f aca="false">D20/D16</f>
        <v>1.40175925295405</v>
      </c>
      <c r="E25" s="8" t="n">
        <f aca="false">E20/E16</f>
        <v>1.44279713776931</v>
      </c>
      <c r="F25" s="8" t="n">
        <f aca="false">F20/F16</f>
        <v>1.33244520353865</v>
      </c>
      <c r="G25" s="8" t="n">
        <f aca="false">G20/G16</f>
        <v>1.41095971268884</v>
      </c>
      <c r="H25" s="8" t="n">
        <f aca="false">H20/H16</f>
        <v>1.2673259837495</v>
      </c>
      <c r="I25" s="8" t="n">
        <f aca="false">I20/I16</f>
        <v>1.33021426009296</v>
      </c>
      <c r="J25" s="8" t="n">
        <f aca="false">J20/J16</f>
        <v>1.1992814759178</v>
      </c>
      <c r="K25" s="8" t="n">
        <f aca="false">K20/K16</f>
        <v>1.23807793949538</v>
      </c>
      <c r="L25" s="8" t="n">
        <f aca="false">L20/L16</f>
        <v>1.11730469194112</v>
      </c>
      <c r="M25" s="8" t="n">
        <f aca="false">M20/M16</f>
        <v>1.18816776988976</v>
      </c>
      <c r="N25" s="8" t="n">
        <f aca="false">N20/N16</f>
        <v>1.32316328682584</v>
      </c>
      <c r="O25" s="8" t="n">
        <f aca="false">O20/O16</f>
        <v>1.43332819810105</v>
      </c>
      <c r="P25" s="8" t="n">
        <f aca="false">P20/P16</f>
        <v>1.33357515818286</v>
      </c>
      <c r="Q25" s="4"/>
      <c r="R25" s="4"/>
      <c r="S25" s="4"/>
      <c r="T25" s="4"/>
      <c r="U25" s="4"/>
      <c r="V25" s="3"/>
      <c r="W25" s="4"/>
      <c r="Z25" s="4"/>
      <c r="AA25" s="4"/>
    </row>
    <row r="26" customFormat="false" ht="14.4" hidden="false" customHeight="false" outlineLevel="0" collapsed="false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U26" s="4"/>
      <c r="V26" s="4"/>
      <c r="W26" s="4"/>
      <c r="Z26" s="4"/>
      <c r="AA26" s="4"/>
    </row>
    <row r="27" customFormat="false" ht="14.4" hidden="false" customHeight="false" outlineLevel="0" collapsed="false">
      <c r="U27" s="4"/>
      <c r="V27" s="4"/>
      <c r="W27" s="4"/>
      <c r="Z27" s="4"/>
      <c r="AA27" s="4"/>
    </row>
    <row r="61" customFormat="false" ht="14.4" hidden="false" customHeight="false" outlineLevel="0" collapsed="false">
      <c r="U61" s="4"/>
    </row>
    <row r="62" customFormat="false" ht="14.4" hidden="false" customHeight="false" outlineLevel="0" collapsed="false">
      <c r="U62" s="4"/>
    </row>
    <row r="63" customFormat="false" ht="14.4" hidden="false" customHeight="false" outlineLevel="0" collapsed="false">
      <c r="U63" s="4"/>
    </row>
    <row r="64" customFormat="false" ht="14.4" hidden="false" customHeight="false" outlineLevel="0" collapsed="false">
      <c r="U64" s="4"/>
    </row>
    <row r="65" customFormat="false" ht="14.4" hidden="false" customHeight="false" outlineLevel="0" collapsed="false">
      <c r="I65" s="14"/>
      <c r="U65" s="4"/>
    </row>
    <row r="66" customFormat="false" ht="14.4" hidden="false" customHeight="false" outlineLevel="0" collapsed="false">
      <c r="D66" s="15"/>
      <c r="E66" s="16"/>
      <c r="F66" s="16"/>
      <c r="G66" s="16"/>
      <c r="H66" s="16"/>
      <c r="I66" s="16"/>
      <c r="U66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4.4"/>
  <cols>
    <col collapsed="false" hidden="false" max="3" min="1" style="0" width="9.1417004048583"/>
    <col collapsed="false" hidden="false" max="4" min="4" style="0" width="13.5951417004049"/>
    <col collapsed="false" hidden="false" max="5" min="5" style="0" width="10.2834008097166"/>
    <col collapsed="false" hidden="false" max="6" min="6" style="0" width="11.3117408906883"/>
    <col collapsed="false" hidden="false" max="7" min="7" style="0" width="9.1417004048583"/>
    <col collapsed="false" hidden="false" max="8" min="8" style="0" width="16.3400809716599"/>
    <col collapsed="false" hidden="false" max="9" min="9" style="0" width="11.9959514170041"/>
    <col collapsed="false" hidden="false" max="11" min="10" style="0" width="9.1417004048583"/>
    <col collapsed="false" hidden="false" max="12" min="12" style="0" width="10.8542510121457"/>
    <col collapsed="false" hidden="false" max="1025" min="13" style="0" width="9.1417004048583"/>
  </cols>
  <sheetData>
    <row r="1" customFormat="false" ht="14.4" hidden="false" customHeight="false" outlineLevel="0" collapsed="false">
      <c r="C1" s="4"/>
      <c r="D1" s="4"/>
      <c r="F1" s="4"/>
      <c r="H1" s="4"/>
      <c r="J1" s="4"/>
      <c r="L1" s="4"/>
      <c r="N1" s="4"/>
      <c r="P1" s="4"/>
    </row>
    <row r="2" customFormat="false" ht="14.4" hidden="false" customHeight="true" outlineLevel="0" collapsed="false">
      <c r="B2" s="5" t="s">
        <v>1</v>
      </c>
      <c r="C2" s="5" t="s">
        <v>0</v>
      </c>
      <c r="D2" s="5" t="s">
        <v>14</v>
      </c>
      <c r="E2" s="5" t="s">
        <v>2</v>
      </c>
    </row>
    <row r="3" customFormat="false" ht="14.4" hidden="false" customHeight="false" outlineLevel="0" collapsed="false">
      <c r="B3" s="7"/>
      <c r="C3" s="6" t="n">
        <v>259.36</v>
      </c>
      <c r="D3" s="6"/>
      <c r="E3" s="8"/>
      <c r="H3" s="0" t="s">
        <v>15</v>
      </c>
      <c r="I3" s="6" t="n">
        <f aca="false">C16</f>
        <v>349.79</v>
      </c>
    </row>
    <row r="4" customFormat="false" ht="14.4" hidden="false" customHeight="false" outlineLevel="0" collapsed="false">
      <c r="B4" s="7" t="n">
        <v>73.34</v>
      </c>
      <c r="C4" s="6" t="n">
        <v>337.71</v>
      </c>
      <c r="D4" s="6" t="n">
        <f aca="false">C4-C3</f>
        <v>78.35</v>
      </c>
      <c r="E4" s="8" t="n">
        <v>22</v>
      </c>
      <c r="H4" s="0" t="s">
        <v>16</v>
      </c>
      <c r="I4" s="6" t="n">
        <f aca="false">C3</f>
        <v>259.36</v>
      </c>
    </row>
    <row r="5" customFormat="false" ht="14.4" hidden="false" customHeight="false" outlineLevel="0" collapsed="false">
      <c r="B5" s="7" t="n">
        <v>49.22</v>
      </c>
      <c r="C5" s="6" t="n">
        <v>203.65</v>
      </c>
      <c r="D5" s="6" t="n">
        <f aca="false">C5-C4</f>
        <v>-134.06</v>
      </c>
      <c r="E5" s="8" t="n">
        <v>13</v>
      </c>
      <c r="H5" s="0" t="s">
        <v>17</v>
      </c>
      <c r="I5" s="0" t="n">
        <v>13</v>
      </c>
    </row>
    <row r="6" customFormat="false" ht="14.4" hidden="false" customHeight="false" outlineLevel="0" collapsed="false">
      <c r="B6" s="7" t="n">
        <v>74.32</v>
      </c>
      <c r="C6" s="6" t="n">
        <v>326.84</v>
      </c>
      <c r="D6" s="6" t="n">
        <f aca="false">C6-C5</f>
        <v>123.19</v>
      </c>
      <c r="E6" s="8" t="n">
        <v>17</v>
      </c>
      <c r="H6" s="0" t="s">
        <v>18</v>
      </c>
      <c r="I6" s="17" t="n">
        <f aca="false">_xlfn.RRI(I5,I4,I3)</f>
        <v>0.0232756636954439</v>
      </c>
    </row>
    <row r="7" customFormat="false" ht="14.4" hidden="false" customHeight="false" outlineLevel="0" collapsed="false">
      <c r="B7" s="7" t="n">
        <v>59.44</v>
      </c>
      <c r="C7" s="6" t="n">
        <v>212.73</v>
      </c>
      <c r="D7" s="6" t="n">
        <f aca="false">C7-C6</f>
        <v>-114.11</v>
      </c>
      <c r="E7" s="8" t="n">
        <v>10.5</v>
      </c>
    </row>
    <row r="8" customFormat="false" ht="14.4" hidden="false" customHeight="false" outlineLevel="0" collapsed="false">
      <c r="B8" s="7" t="n">
        <v>72.62</v>
      </c>
      <c r="C8" s="6" t="n">
        <v>303.66</v>
      </c>
      <c r="D8" s="6" t="n">
        <f aca="false">C8-C7</f>
        <v>90.93</v>
      </c>
      <c r="E8" s="8" t="n">
        <v>12.5</v>
      </c>
      <c r="H8" s="0" t="s">
        <v>19</v>
      </c>
      <c r="I8" s="18" t="n">
        <f aca="false">15.1</f>
        <v>15.1</v>
      </c>
    </row>
    <row r="9" customFormat="false" ht="14.4" hidden="false" customHeight="false" outlineLevel="0" collapsed="false">
      <c r="B9" s="7" t="n">
        <v>64.35</v>
      </c>
      <c r="C9" s="6" t="n">
        <v>358.81</v>
      </c>
      <c r="D9" s="6" t="n">
        <f aca="false">C9-C8</f>
        <v>55.15</v>
      </c>
      <c r="E9" s="8" t="n">
        <v>14.5</v>
      </c>
      <c r="H9" s="0" t="s">
        <v>20</v>
      </c>
      <c r="I9" s="0" t="n">
        <v>10</v>
      </c>
    </row>
    <row r="10" customFormat="false" ht="14.4" hidden="false" customHeight="false" outlineLevel="0" collapsed="false">
      <c r="B10" s="7" t="n">
        <v>72.23</v>
      </c>
      <c r="C10" s="6" t="n">
        <v>411.87</v>
      </c>
      <c r="D10" s="6" t="n">
        <f aca="false">C10-C9</f>
        <v>53.06</v>
      </c>
      <c r="E10" s="8" t="n">
        <v>16.5</v>
      </c>
      <c r="H10" s="0" t="s">
        <v>21</v>
      </c>
      <c r="I10" s="17" t="n">
        <v>0.0792</v>
      </c>
    </row>
    <row r="11" customFormat="false" ht="14.4" hidden="false" customHeight="false" outlineLevel="0" collapsed="false">
      <c r="B11" s="7" t="n">
        <v>79.33</v>
      </c>
      <c r="C11" s="6" t="n">
        <v>473.56</v>
      </c>
      <c r="D11" s="6" t="n">
        <f aca="false">C11-C10</f>
        <v>61.69</v>
      </c>
      <c r="E11" s="8" t="n">
        <v>18.5</v>
      </c>
      <c r="H11" s="0" t="s">
        <v>22</v>
      </c>
      <c r="I11" s="19" t="n">
        <f aca="false">FV(I6,I9,-I8,-I3-I8,0)</f>
        <v>627.13010977415</v>
      </c>
    </row>
    <row r="12" customFormat="false" ht="14.4" hidden="false" customHeight="false" outlineLevel="0" collapsed="false">
      <c r="B12" s="7" t="n">
        <v>59</v>
      </c>
      <c r="C12" s="6" t="n">
        <v>363.17</v>
      </c>
      <c r="D12" s="6" t="n">
        <f aca="false">C12-C11</f>
        <v>-110.39</v>
      </c>
      <c r="E12" s="8" t="n">
        <v>14.25</v>
      </c>
      <c r="H12" s="0" t="s">
        <v>23</v>
      </c>
      <c r="I12" s="19" t="n">
        <f aca="false">PV(I10,I9,0,-I11,0)</f>
        <v>292.643098181517</v>
      </c>
      <c r="L12" s="19"/>
    </row>
    <row r="13" customFormat="false" ht="14.4" hidden="false" customHeight="false" outlineLevel="0" collapsed="false">
      <c r="B13" s="7" t="n">
        <v>54.1</v>
      </c>
      <c r="C13" s="6" t="n">
        <v>398.95</v>
      </c>
      <c r="D13" s="6" t="n">
        <f aca="false">C13-C12</f>
        <v>35.78</v>
      </c>
      <c r="E13" s="8" t="n">
        <v>16.25</v>
      </c>
    </row>
    <row r="14" customFormat="false" ht="14.4" hidden="false" customHeight="false" outlineLevel="0" collapsed="false">
      <c r="B14" s="7" t="n">
        <v>56.8</v>
      </c>
      <c r="C14" s="6" t="n">
        <v>437.13</v>
      </c>
      <c r="D14" s="6" t="n">
        <f aca="false">C14-C13</f>
        <v>38.18</v>
      </c>
      <c r="E14" s="8" t="n">
        <v>18.25</v>
      </c>
    </row>
    <row r="15" customFormat="false" ht="14.4" hidden="false" customHeight="false" outlineLevel="0" collapsed="false">
      <c r="B15" s="7" t="n">
        <v>38.86</v>
      </c>
      <c r="C15" s="6" t="n">
        <v>491.55</v>
      </c>
      <c r="D15" s="6" t="n">
        <f aca="false">C15-C14</f>
        <v>54.42</v>
      </c>
      <c r="E15" s="8" t="n">
        <v>14</v>
      </c>
    </row>
    <row r="16" customFormat="false" ht="14.4" hidden="false" customHeight="false" outlineLevel="0" collapsed="false">
      <c r="B16" s="7" t="n">
        <v>38.37</v>
      </c>
      <c r="C16" s="6" t="n">
        <v>349.79</v>
      </c>
      <c r="D16" s="6" t="n">
        <f aca="false">C16-C15</f>
        <v>-141.76</v>
      </c>
      <c r="E16" s="8" t="n">
        <v>16</v>
      </c>
    </row>
    <row r="17" customFormat="false" ht="13.8" hidden="false" customHeight="false" outlineLevel="0" collapsed="false">
      <c r="B17" s="20" t="n">
        <f aca="false">SUM(B3:B16)</f>
        <v>791.98</v>
      </c>
      <c r="D17" s="0" t="n">
        <f aca="false">SUM(D3:D16)</f>
        <v>90.43</v>
      </c>
      <c r="E17" s="4" t="n">
        <f aca="false">SUM(E3:E16)</f>
        <v>203.25</v>
      </c>
      <c r="F17" s="21" t="n">
        <f aca="false">SUM(D17:E17)</f>
        <v>293.68</v>
      </c>
    </row>
    <row r="18" customFormat="false" ht="15" hidden="false" customHeight="false" outlineLevel="0" collapsed="false">
      <c r="D18" s="22" t="n">
        <f aca="false">AVERAGE(D4:D16)</f>
        <v>6.95615384615385</v>
      </c>
      <c r="E18" s="4"/>
    </row>
    <row r="19" customFormat="false" ht="15.6" hidden="false" customHeight="false" outlineLevel="0" collapsed="false">
      <c r="C19" s="23" t="n">
        <f aca="false">_xlfn.RRI(13,C3,C16)</f>
        <v>0.0232756636954439</v>
      </c>
      <c r="E19" s="18" t="n">
        <f aca="false">AVERAGE(E4:E16)</f>
        <v>15.6346153846154</v>
      </c>
    </row>
    <row r="20" customFormat="false" ht="15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2018-10-19T23:41:52Z</dcterms:created>
  <dc:creator>Raghav</dc:creator>
  <dc:description/>
  <dc:language>en-IN</dc:language>
  <cp:lastModifiedBy/>
  <dcterms:modified xsi:type="dcterms:W3CDTF">2018-12-16T19:27:46Z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