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Analy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<sst xmlns="http://schemas.openxmlformats.org/spreadsheetml/2006/main" count="37" uniqueCount="31">
  <si>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BV</t>
  </si>
  <si>
    <t xml:space="preserve">Dil. EPS</t>
  </si>
  <si>
    <t xml:space="preserve">Dividend</t>
  </si>
  <si>
    <t xml:space="preserve">Shareholder’s Equity</t>
  </si>
  <si>
    <t xml:space="preserve">Debt</t>
  </si>
  <si>
    <t xml:space="preserve">Long Term</t>
  </si>
  <si>
    <t xml:space="preserve">Short Term</t>
  </si>
  <si>
    <t xml:space="preserve">Total</t>
  </si>
  <si>
    <t xml:space="preserve">Liabilities</t>
  </si>
  <si>
    <t xml:space="preserve">Current</t>
  </si>
  <si>
    <t xml:space="preserve">Assets</t>
  </si>
  <si>
    <t xml:space="preserve">D/E</t>
  </si>
  <si>
    <t xml:space="preserve">Current Ratio</t>
  </si>
  <si>
    <t xml:space="preserve">EQUITY</t>
  </si>
  <si>
    <t xml:space="preserve">DIVIDEND</t>
  </si>
  <si>
    <t xml:space="preserve">BOOK VALUE</t>
  </si>
  <si>
    <t xml:space="preserve">EPS</t>
  </si>
  <si>
    <t xml:space="preserve">CURRENT RATIO</t>
  </si>
  <si>
    <t xml:space="preserve">D/E RATIO</t>
  </si>
  <si>
    <t xml:space="preserve">DEBT</t>
  </si>
  <si>
    <t xml:space="preserve">BV Growth</t>
  </si>
  <si>
    <t xml:space="preserve">Cur. BV</t>
  </si>
  <si>
    <t xml:space="preserve">Old BV</t>
  </si>
  <si>
    <t xml:space="preserve">Years b/w BV</t>
  </si>
  <si>
    <t xml:space="preserve">Avg BV change</t>
  </si>
  <si>
    <t xml:space="preserve">Avg. Dividends</t>
  </si>
  <si>
    <t xml:space="preserve">Future #Years</t>
  </si>
  <si>
    <t xml:space="preserve">10 Yr. Govt Bond</t>
  </si>
  <si>
    <t xml:space="preserve">FV</t>
  </si>
  <si>
    <t xml:space="preserve">Intrinsic Value </t>
  </si>
  <si>
    <t xml:space="preserve">`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</si>
</sst>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&quot;₹ &quot;#,##0.00;[RED]&quot;₹ -&quot;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3B3B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1" applyFont="true" applyBorder="true" applyAlignment="true" applyProtection="false">
      <alignment horizontal="general" vertical="bottom" textRotation="0" wrapText="false" indent="0" shrinkToFit="false"/>
    </xf>
    <xf numFmtId="164" fontId="12" fillId="5" borderId="2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5" borderId="2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  <cellStyle name="Excel Built-in Neutral" xfId="21" builtinId="53" customBuiltin="true"/>
    <cellStyle name="Excel Built-in Calculation" xfId="22" builtinId="53" customBuiltin="true"/>
    <cellStyle name="Excel Built-in Check Cell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B3B3B3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Sheet1!$B$7:$P$7</c:f>
              <c:numCache>
                <c:formatCode>General</c:formatCode>
                <c:ptCount val="15"/>
                <c:pt idx="0">
                  <c:v>49017.49</c:v>
                </c:pt>
                <c:pt idx="1">
                  <c:v>45859.54</c:v>
                </c:pt>
                <c:pt idx="2">
                  <c:v>40718.33</c:v>
                </c:pt>
                <c:pt idx="3">
                  <c:v>37084.58</c:v>
                </c:pt>
                <c:pt idx="4">
                  <c:v>33661.83</c:v>
                </c:pt>
                <c:pt idx="5">
                  <c:v>29142.72</c:v>
                </c:pt>
                <c:pt idx="6">
                  <c:v>25223.02</c:v>
                </c:pt>
                <c:pt idx="7">
                  <c:v>21846.26</c:v>
                </c:pt>
                <c:pt idx="8">
                  <c:v>18286.55</c:v>
                </c:pt>
                <c:pt idx="9">
                  <c:v>12459.69</c:v>
                </c:pt>
                <c:pt idx="10">
                  <c:v>9555.08</c:v>
                </c:pt>
                <c:pt idx="11">
                  <c:v>5768.43</c:v>
                </c:pt>
                <c:pt idx="12">
                  <c:v>4640.17</c:v>
                </c:pt>
                <c:pt idx="13">
                  <c:v>3369.13</c:v>
                </c:pt>
                <c:pt idx="14">
                  <c:v>2775.04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138558"/>
        <c:axId val="65605750"/>
      </c:lineChart>
      <c:catAx>
        <c:axId val="581385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605750"/>
        <c:crosses val="autoZero"/>
        <c:auto val="1"/>
        <c:lblAlgn val="ctr"/>
        <c:lblOffset val="100"/>
      </c:catAx>
      <c:valAx>
        <c:axId val="65605750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1385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Sheet1!$B$5:$P$5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18.25</c:v>
                </c:pt>
                <c:pt idx="3">
                  <c:v>16.25</c:v>
                </c:pt>
                <c:pt idx="4">
                  <c:v>14.25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14</c:v>
                </c:pt>
                <c:pt idx="10">
                  <c:v>17.5</c:v>
                </c:pt>
                <c:pt idx="11">
                  <c:v>17.5</c:v>
                </c:pt>
                <c:pt idx="12">
                  <c:v>17.5</c:v>
                </c:pt>
                <c:pt idx="13">
                  <c:v>35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724447"/>
        <c:axId val="50524485"/>
      </c:lineChart>
      <c:catAx>
        <c:axId val="55724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524485"/>
        <c:crosses val="autoZero"/>
        <c:auto val="1"/>
        <c:lblAlgn val="ctr"/>
        <c:lblOffset val="100"/>
      </c:catAx>
      <c:valAx>
        <c:axId val="50524485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7244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Sheet1!$B$3:$P$3</c:f>
              <c:numCache>
                <c:formatCode>General</c:formatCode>
                <c:ptCount val="15"/>
                <c:pt idx="0">
                  <c:v>349.79</c:v>
                </c:pt>
                <c:pt idx="1">
                  <c:v>491.55</c:v>
                </c:pt>
                <c:pt idx="2">
                  <c:v>437.13</c:v>
                </c:pt>
                <c:pt idx="3">
                  <c:v>398.95</c:v>
                </c:pt>
                <c:pt idx="4">
                  <c:v>363.17</c:v>
                </c:pt>
                <c:pt idx="5">
                  <c:v>304.41</c:v>
                </c:pt>
                <c:pt idx="6">
                  <c:v>256.08</c:v>
                </c:pt>
                <c:pt idx="7">
                  <c:v>223.31</c:v>
                </c:pt>
                <c:pt idx="8">
                  <c:v>198.58</c:v>
                </c:pt>
                <c:pt idx="9">
                  <c:v>161.73</c:v>
                </c:pt>
                <c:pt idx="10">
                  <c:v>159.65</c:v>
                </c:pt>
                <c:pt idx="11">
                  <c:v>160.87</c:v>
                </c:pt>
                <c:pt idx="12">
                  <c:v>141.65</c:v>
                </c:pt>
                <c:pt idx="13">
                  <c:v>123.22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307751"/>
        <c:axId val="49493559"/>
      </c:lineChart>
      <c:catAx>
        <c:axId val="13307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493559"/>
        <c:crosses val="autoZero"/>
        <c:auto val="1"/>
        <c:lblAlgn val="ctr"/>
        <c:lblOffset val="100"/>
      </c:catAx>
      <c:valAx>
        <c:axId val="49493559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30775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Sheet1!$B$4:$P$4</c:f>
              <c:numCache>
                <c:formatCode>General</c:formatCode>
                <c:ptCount val="15"/>
                <c:pt idx="0">
                  <c:v>38.37</c:v>
                </c:pt>
                <c:pt idx="1">
                  <c:v>38.86</c:v>
                </c:pt>
                <c:pt idx="2">
                  <c:v>56.8</c:v>
                </c:pt>
                <c:pt idx="3">
                  <c:v>54.1</c:v>
                </c:pt>
                <c:pt idx="4">
                  <c:v>59</c:v>
                </c:pt>
                <c:pt idx="5">
                  <c:v>68.1</c:v>
                </c:pt>
                <c:pt idx="6">
                  <c:v>56.66</c:v>
                </c:pt>
                <c:pt idx="7">
                  <c:v>44.56</c:v>
                </c:pt>
                <c:pt idx="8">
                  <c:v>56.68</c:v>
                </c:pt>
                <c:pt idx="9">
                  <c:v>45.96</c:v>
                </c:pt>
                <c:pt idx="10">
                  <c:v>47.29</c:v>
                </c:pt>
                <c:pt idx="11">
                  <c:v>39.18</c:v>
                </c:pt>
                <c:pt idx="12">
                  <c:v>38.38</c:v>
                </c:pt>
                <c:pt idx="13">
                  <c:v>66.92</c:v>
                </c:pt>
                <c:pt idx="1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003203"/>
        <c:axId val="7448584"/>
      </c:lineChart>
      <c:catAx>
        <c:axId val="990032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48584"/>
        <c:crosses val="autoZero"/>
        <c:auto val="1"/>
        <c:lblAlgn val="ctr"/>
        <c:lblOffset val="100"/>
      </c:catAx>
      <c:valAx>
        <c:axId val="744858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0032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Sheet1!$B$23:$P$23</c:f>
              <c:numCache>
                <c:formatCode>General</c:formatCode>
                <c:ptCount val="15"/>
                <c:pt idx="0">
                  <c:v>1.31830567798743</c:v>
                </c:pt>
                <c:pt idx="1">
                  <c:v>1.44450672195261</c:v>
                </c:pt>
                <c:pt idx="2">
                  <c:v>1.40175925295405</c:v>
                </c:pt>
                <c:pt idx="3">
                  <c:v>1.44279713776931</c:v>
                </c:pt>
                <c:pt idx="4">
                  <c:v>1.33244520353865</c:v>
                </c:pt>
                <c:pt idx="5">
                  <c:v>1.41095971268884</c:v>
                </c:pt>
                <c:pt idx="6">
                  <c:v>1.2673259837495</c:v>
                </c:pt>
                <c:pt idx="7">
                  <c:v>1.33021426009296</c:v>
                </c:pt>
                <c:pt idx="8">
                  <c:v>1.1992814759178</c:v>
                </c:pt>
                <c:pt idx="9">
                  <c:v>1.23807793949538</c:v>
                </c:pt>
                <c:pt idx="10">
                  <c:v>1.11730469194112</c:v>
                </c:pt>
                <c:pt idx="11">
                  <c:v>1.18816776988976</c:v>
                </c:pt>
                <c:pt idx="12">
                  <c:v>1.32316328682584</c:v>
                </c:pt>
                <c:pt idx="13">
                  <c:v>1.43332819810105</c:v>
                </c:pt>
                <c:pt idx="14">
                  <c:v>1.33357515818286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85499"/>
        <c:axId val="18113385"/>
      </c:lineChart>
      <c:catAx>
        <c:axId val="99854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113385"/>
        <c:crosses val="autoZero"/>
        <c:auto val="1"/>
        <c:lblAlgn val="ctr"/>
        <c:lblOffset val="100"/>
      </c:catAx>
      <c:valAx>
        <c:axId val="18113385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8549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Sheet1!$B$22:$P$22</c:f>
              <c:numCache>
                <c:formatCode>General</c:formatCode>
                <c:ptCount val="15"/>
                <c:pt idx="0">
                  <c:v>0.21545370846202</c:v>
                </c:pt>
                <c:pt idx="1">
                  <c:v>0.230232793438399</c:v>
                </c:pt>
                <c:pt idx="2">
                  <c:v>0.300138537115839</c:v>
                </c:pt>
                <c:pt idx="3">
                  <c:v>0.331665614117782</c:v>
                </c:pt>
                <c:pt idx="4">
                  <c:v>0.340412865254206</c:v>
                </c:pt>
                <c:pt idx="5">
                  <c:v>0.274701880950028</c:v>
                </c:pt>
                <c:pt idx="6">
                  <c:v>0.327747430720033</c:v>
                </c:pt>
                <c:pt idx="7">
                  <c:v>0.289824436768582</c:v>
                </c:pt>
                <c:pt idx="8">
                  <c:v>0.37190339347772</c:v>
                </c:pt>
                <c:pt idx="9">
                  <c:v>0.526179222757549</c:v>
                </c:pt>
                <c:pt idx="10">
                  <c:v>0.375087388070011</c:v>
                </c:pt>
                <c:pt idx="11">
                  <c:v>0.360193328167283</c:v>
                </c:pt>
                <c:pt idx="12">
                  <c:v>0.313257919429676</c:v>
                </c:pt>
                <c:pt idx="13">
                  <c:v>0.551792302463841</c:v>
                </c:pt>
                <c:pt idx="14">
                  <c:v>0.477236364160517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1214556"/>
        <c:axId val="41769407"/>
      </c:lineChart>
      <c:catAx>
        <c:axId val="412145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769407"/>
        <c:crosses val="autoZero"/>
        <c:auto val="1"/>
        <c:lblAlgn val="ctr"/>
        <c:lblOffset val="100"/>
      </c:catAx>
      <c:valAx>
        <c:axId val="41769407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2145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Sheet1!$B$1:$P$1</c:f>
              <c:strCache>
                <c:ptCount val="15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  <c:pt idx="4">
                  <c:v>2014</c:v>
                </c:pt>
                <c:pt idx="5">
                  <c:v>2013</c:v>
                </c:pt>
                <c:pt idx="6">
                  <c:v>2012</c:v>
                </c:pt>
                <c:pt idx="7">
                  <c:v>2011</c:v>
                </c:pt>
                <c:pt idx="8">
                  <c:v>2010</c:v>
                </c:pt>
                <c:pt idx="9">
                  <c:v>2009</c:v>
                </c:pt>
                <c:pt idx="10">
                  <c:v>2008</c:v>
                </c:pt>
                <c:pt idx="11">
                  <c:v>2007</c:v>
                </c:pt>
                <c:pt idx="12">
                  <c:v>2006</c:v>
                </c:pt>
                <c:pt idx="13">
                  <c:v>2005</c:v>
                </c:pt>
                <c:pt idx="14">
                  <c:v>2004</c:v>
                </c:pt>
              </c:strCache>
            </c:strRef>
          </c:cat>
          <c:val>
            <c:numRef>
              <c:f>Sheet1!$B$12:$P$12</c:f>
              <c:numCache>
                <c:formatCode>General</c:formatCode>
                <c:ptCount val="15"/>
                <c:pt idx="0">
                  <c:v>10561</c:v>
                </c:pt>
                <c:pt idx="1">
                  <c:v>10558.37</c:v>
                </c:pt>
                <c:pt idx="2">
                  <c:v>12221.14</c:v>
                </c:pt>
                <c:pt idx="3">
                  <c:v>12299.68</c:v>
                </c:pt>
                <c:pt idx="4">
                  <c:v>11458.92</c:v>
                </c:pt>
                <c:pt idx="5">
                  <c:v>8005.56</c:v>
                </c:pt>
                <c:pt idx="6">
                  <c:v>8266.78</c:v>
                </c:pt>
                <c:pt idx="7">
                  <c:v>6331.58</c:v>
                </c:pt>
                <c:pt idx="8">
                  <c:v>6800.83</c:v>
                </c:pt>
                <c:pt idx="9">
                  <c:v>6556.03</c:v>
                </c:pt>
                <c:pt idx="10">
                  <c:v>3583.99</c:v>
                </c:pt>
                <c:pt idx="11">
                  <c:v>2077.75</c:v>
                </c:pt>
                <c:pt idx="12">
                  <c:v>1453.57</c:v>
                </c:pt>
                <c:pt idx="13">
                  <c:v>1859.06</c:v>
                </c:pt>
                <c:pt idx="14">
                  <c:v>1324.35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566523"/>
        <c:axId val="66617242"/>
      </c:lineChart>
      <c:catAx>
        <c:axId val="935665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617242"/>
        <c:crosses val="autoZero"/>
        <c:auto val="1"/>
        <c:lblAlgn val="ctr"/>
        <c:lblOffset val="100"/>
      </c:catAx>
      <c:valAx>
        <c:axId val="6661724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56652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6" Type="http://schemas.openxmlformats.org/officeDocument/2006/relationships/chart" Target="../charts/chart27.xml"/><Relationship Id="rId7" Type="http://schemas.openxmlformats.org/officeDocument/2006/relationships/chart" Target="../charts/chart2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271440</xdr:colOff>
      <xdr:row>63</xdr:row>
      <xdr:rowOff>77760</xdr:rowOff>
    </xdr:from>
    <xdr:to>
      <xdr:col>7</xdr:col>
      <xdr:colOff>115920</xdr:colOff>
      <xdr:row>83</xdr:row>
      <xdr:rowOff>51120</xdr:rowOff>
    </xdr:to>
    <xdr:graphicFrame>
      <xdr:nvGraphicFramePr>
        <xdr:cNvPr id="0" name="Chart 1"/>
        <xdr:cNvGraphicFramePr/>
      </xdr:nvGraphicFramePr>
      <xdr:xfrm>
        <a:off x="271440" y="10704240"/>
        <a:ext cx="651960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603000</xdr:colOff>
      <xdr:row>25</xdr:row>
      <xdr:rowOff>36360</xdr:rowOff>
    </xdr:from>
    <xdr:to>
      <xdr:col>16</xdr:col>
      <xdr:colOff>598320</xdr:colOff>
      <xdr:row>45</xdr:row>
      <xdr:rowOff>10800</xdr:rowOff>
    </xdr:to>
    <xdr:graphicFrame>
      <xdr:nvGraphicFramePr>
        <xdr:cNvPr id="1" name="Chart 2"/>
        <xdr:cNvGraphicFramePr/>
      </xdr:nvGraphicFramePr>
      <xdr:xfrm>
        <a:off x="7278120" y="4461480"/>
        <a:ext cx="57560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418320</xdr:colOff>
      <xdr:row>48</xdr:row>
      <xdr:rowOff>42480</xdr:rowOff>
    </xdr:from>
    <xdr:to>
      <xdr:col>7</xdr:col>
      <xdr:colOff>28080</xdr:colOff>
      <xdr:row>68</xdr:row>
      <xdr:rowOff>16920</xdr:rowOff>
    </xdr:to>
    <xdr:graphicFrame>
      <xdr:nvGraphicFramePr>
        <xdr:cNvPr id="2" name="Chart 3"/>
        <xdr:cNvGraphicFramePr/>
      </xdr:nvGraphicFramePr>
      <xdr:xfrm>
        <a:off x="418320" y="822096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513000</xdr:colOff>
      <xdr:row>48</xdr:row>
      <xdr:rowOff>77400</xdr:rowOff>
    </xdr:from>
    <xdr:to>
      <xdr:col>16</xdr:col>
      <xdr:colOff>508680</xdr:colOff>
      <xdr:row>68</xdr:row>
      <xdr:rowOff>51840</xdr:rowOff>
    </xdr:to>
    <xdr:graphicFrame>
      <xdr:nvGraphicFramePr>
        <xdr:cNvPr id="3" name="Chart 4"/>
        <xdr:cNvGraphicFramePr/>
      </xdr:nvGraphicFramePr>
      <xdr:xfrm>
        <a:off x="7188120" y="825588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426600</xdr:colOff>
      <xdr:row>71</xdr:row>
      <xdr:rowOff>160920</xdr:rowOff>
    </xdr:from>
    <xdr:to>
      <xdr:col>7</xdr:col>
      <xdr:colOff>36360</xdr:colOff>
      <xdr:row>91</xdr:row>
      <xdr:rowOff>135720</xdr:rowOff>
    </xdr:to>
    <xdr:graphicFrame>
      <xdr:nvGraphicFramePr>
        <xdr:cNvPr id="4" name="Chart 5"/>
        <xdr:cNvGraphicFramePr/>
      </xdr:nvGraphicFramePr>
      <xdr:xfrm>
        <a:off x="426600" y="1209312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595440</xdr:colOff>
      <xdr:row>72</xdr:row>
      <xdr:rowOff>10080</xdr:rowOff>
    </xdr:from>
    <xdr:to>
      <xdr:col>17</xdr:col>
      <xdr:colOff>73080</xdr:colOff>
      <xdr:row>91</xdr:row>
      <xdr:rowOff>147960</xdr:rowOff>
    </xdr:to>
    <xdr:graphicFrame>
      <xdr:nvGraphicFramePr>
        <xdr:cNvPr id="5" name="Chart 6"/>
        <xdr:cNvGraphicFramePr/>
      </xdr:nvGraphicFramePr>
      <xdr:xfrm>
        <a:off x="7270560" y="12105360"/>
        <a:ext cx="587844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598680</xdr:colOff>
      <xdr:row>95</xdr:row>
      <xdr:rowOff>47880</xdr:rowOff>
    </xdr:from>
    <xdr:to>
      <xdr:col>7</xdr:col>
      <xdr:colOff>208440</xdr:colOff>
      <xdr:row>115</xdr:row>
      <xdr:rowOff>22320</xdr:rowOff>
    </xdr:to>
    <xdr:graphicFrame>
      <xdr:nvGraphicFramePr>
        <xdr:cNvPr id="6" name="Chart 7"/>
        <xdr:cNvGraphicFramePr/>
      </xdr:nvGraphicFramePr>
      <xdr:xfrm>
        <a:off x="598680" y="15896520"/>
        <a:ext cx="62848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B5" activeCellId="0" sqref="B5"/>
    </sheetView>
  </sheetViews>
  <sheetFormatPr defaultRowHeight="12.85"/>
  <cols>
    <col collapsed="false" hidden="false" max="1" min="1" style="1" width="40.1734693877551"/>
  </cols>
  <sheetData>
    <row r="1" customFormat="false" ht="13.8" hidden="false" customHeight="true" outlineLevel="0" collapsed="false">
      <c r="A1" s="2"/>
      <c r="B1" s="3" t="n">
        <v>2018</v>
      </c>
      <c r="C1" s="3" t="n">
        <v>2017</v>
      </c>
      <c r="D1" s="3" t="n">
        <v>2016</v>
      </c>
      <c r="E1" s="3" t="n">
        <v>2015</v>
      </c>
      <c r="F1" s="3" t="n">
        <v>2014</v>
      </c>
      <c r="G1" s="3" t="n">
        <v>2013</v>
      </c>
      <c r="H1" s="3" t="n">
        <v>2012</v>
      </c>
      <c r="I1" s="3" t="n">
        <v>2011</v>
      </c>
      <c r="J1" s="3" t="n">
        <v>2010</v>
      </c>
      <c r="K1" s="3" t="n">
        <v>2009</v>
      </c>
      <c r="L1" s="3" t="n">
        <v>2008</v>
      </c>
      <c r="M1" s="3" t="n">
        <v>2007</v>
      </c>
      <c r="N1" s="3" t="n">
        <v>2006</v>
      </c>
      <c r="O1" s="3" t="n">
        <v>2005</v>
      </c>
      <c r="P1" s="3" t="n">
        <v>2004</v>
      </c>
    </row>
    <row r="2" customFormat="false" ht="13.8" hidden="false" customHeight="true" outlineLevel="0" collapsed="false">
      <c r="A2" s="2"/>
    </row>
    <row r="3" customFormat="false" ht="14.25" hidden="false" customHeight="true" outlineLevel="0" collapsed="false">
      <c r="A3" s="4" t="s">
        <v>0</v>
      </c>
      <c r="B3" s="1" t="n">
        <v>349.79</v>
      </c>
      <c r="C3" s="1" t="n">
        <v>491.55</v>
      </c>
      <c r="D3" s="1" t="n">
        <v>437.13</v>
      </c>
      <c r="E3" s="1" t="n">
        <v>398.95</v>
      </c>
      <c r="F3" s="1" t="n">
        <v>363.17</v>
      </c>
      <c r="G3" s="1" t="n">
        <v>304.41</v>
      </c>
      <c r="H3" s="1" t="n">
        <v>256.08</v>
      </c>
      <c r="I3" s="1" t="n">
        <v>223.31</v>
      </c>
      <c r="J3" s="1" t="n">
        <v>198.58</v>
      </c>
      <c r="K3" s="1" t="n">
        <v>161.73</v>
      </c>
      <c r="L3" s="1" t="n">
        <v>159.65</v>
      </c>
      <c r="M3" s="1" t="n">
        <v>160.87</v>
      </c>
      <c r="N3" s="1" t="n">
        <v>141.65</v>
      </c>
      <c r="O3" s="1" t="n">
        <v>123.22</v>
      </c>
      <c r="P3" s="1" t="n">
        <v>0</v>
      </c>
    </row>
    <row r="4" customFormat="false" ht="14.25" hidden="false" customHeight="true" outlineLevel="0" collapsed="false">
      <c r="A4" s="4" t="s">
        <v>1</v>
      </c>
      <c r="B4" s="1" t="n">
        <v>38.37</v>
      </c>
      <c r="C4" s="1" t="n">
        <v>38.86</v>
      </c>
      <c r="D4" s="1" t="n">
        <v>56.8</v>
      </c>
      <c r="E4" s="1" t="n">
        <v>54.1</v>
      </c>
      <c r="F4" s="1" t="n">
        <v>59</v>
      </c>
      <c r="G4" s="1" t="n">
        <v>68.1</v>
      </c>
      <c r="H4" s="1" t="n">
        <v>56.66</v>
      </c>
      <c r="I4" s="1" t="n">
        <v>44.56</v>
      </c>
      <c r="J4" s="1" t="n">
        <v>56.68</v>
      </c>
      <c r="K4" s="1" t="n">
        <v>45.96</v>
      </c>
      <c r="L4" s="1" t="n">
        <v>47.29</v>
      </c>
      <c r="M4" s="1" t="n">
        <v>39.18</v>
      </c>
      <c r="N4" s="1" t="n">
        <v>38.38</v>
      </c>
      <c r="O4" s="1" t="n">
        <v>66.92</v>
      </c>
      <c r="P4" s="1" t="n">
        <v>0</v>
      </c>
    </row>
    <row r="5" customFormat="false" ht="14.25" hidden="false" customHeight="true" outlineLevel="0" collapsed="false">
      <c r="A5" s="4" t="s">
        <v>2</v>
      </c>
      <c r="B5" s="1" t="n">
        <v>16</v>
      </c>
      <c r="C5" s="1" t="n">
        <v>14</v>
      </c>
      <c r="D5" s="1" t="n">
        <v>18.25</v>
      </c>
      <c r="E5" s="1" t="n">
        <v>16.25</v>
      </c>
      <c r="F5" s="1" t="n">
        <v>14.25</v>
      </c>
      <c r="G5" s="1" t="n">
        <v>17</v>
      </c>
      <c r="H5" s="1" t="n">
        <v>17</v>
      </c>
      <c r="I5" s="1" t="n">
        <v>17</v>
      </c>
      <c r="J5" s="1" t="n">
        <v>17</v>
      </c>
      <c r="K5" s="1" t="n">
        <v>14</v>
      </c>
      <c r="L5" s="1" t="n">
        <v>17.5</v>
      </c>
      <c r="M5" s="1" t="n">
        <v>17.5</v>
      </c>
      <c r="N5" s="1" t="n">
        <v>17.5</v>
      </c>
      <c r="O5" s="1" t="n">
        <v>35</v>
      </c>
      <c r="P5" s="1" t="n">
        <v>0</v>
      </c>
    </row>
    <row r="6" customFormat="false" ht="13.8" hidden="false" customHeight="true" outlineLevel="0" collapsed="false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4.25" hidden="false" customHeight="true" outlineLevel="0" collapsed="false">
      <c r="A7" s="4" t="s">
        <v>3</v>
      </c>
      <c r="B7" s="1" t="n">
        <v>49017.49</v>
      </c>
      <c r="C7" s="1" t="n">
        <v>45859.54</v>
      </c>
      <c r="D7" s="1" t="n">
        <v>40718.33</v>
      </c>
      <c r="E7" s="1" t="n">
        <v>37084.58</v>
      </c>
      <c r="F7" s="1" t="n">
        <v>33661.83</v>
      </c>
      <c r="G7" s="1" t="n">
        <v>29142.72</v>
      </c>
      <c r="H7" s="1" t="n">
        <v>25223.02</v>
      </c>
      <c r="I7" s="1" t="n">
        <v>21846.26</v>
      </c>
      <c r="J7" s="1" t="n">
        <v>18286.55</v>
      </c>
      <c r="K7" s="1" t="n">
        <v>12459.69</v>
      </c>
      <c r="L7" s="1" t="n">
        <v>9555.08</v>
      </c>
      <c r="M7" s="1" t="n">
        <v>5768.43</v>
      </c>
      <c r="N7" s="1" t="n">
        <v>4640.17</v>
      </c>
      <c r="O7" s="1" t="n">
        <v>3369.13</v>
      </c>
      <c r="P7" s="1" t="n">
        <v>2775.04</v>
      </c>
    </row>
    <row r="8" customFormat="false" ht="13.8" hidden="false" customHeight="true" outlineLevel="0" collapsed="false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4.25" hidden="false" customHeight="true" outlineLevel="0" collapsed="false">
      <c r="A9" s="4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4.25" hidden="false" customHeight="true" outlineLevel="0" collapsed="false">
      <c r="A10" s="2" t="s">
        <v>5</v>
      </c>
      <c r="B10" s="1" t="n">
        <v>5495.16</v>
      </c>
      <c r="C10" s="1" t="n">
        <v>7134.28</v>
      </c>
      <c r="D10" s="1" t="n">
        <v>8339.27</v>
      </c>
      <c r="E10" s="1" t="n">
        <v>8508.6</v>
      </c>
      <c r="F10" s="1" t="n">
        <v>5478.14</v>
      </c>
      <c r="G10" s="1" t="n">
        <v>7271.03</v>
      </c>
      <c r="H10" s="1" t="n">
        <v>5330.06</v>
      </c>
      <c r="I10" s="1" t="n">
        <v>5425.41</v>
      </c>
      <c r="J10" s="1" t="n">
        <v>6062.52</v>
      </c>
      <c r="K10" s="1" t="n">
        <v>5459.39</v>
      </c>
      <c r="L10" s="1" t="n">
        <v>2667.05</v>
      </c>
      <c r="M10" s="1" t="n">
        <v>1412.5</v>
      </c>
      <c r="N10" s="1" t="n">
        <v>1157.75</v>
      </c>
      <c r="O10" s="1" t="n">
        <v>1291.9</v>
      </c>
      <c r="P10" s="1" t="n">
        <v>839.66</v>
      </c>
    </row>
    <row r="11" customFormat="false" ht="14.25" hidden="false" customHeight="true" outlineLevel="0" collapsed="false">
      <c r="A11" s="2" t="s">
        <v>6</v>
      </c>
      <c r="B11" s="1" t="n">
        <v>5065.84</v>
      </c>
      <c r="C11" s="1" t="n">
        <v>3424.09</v>
      </c>
      <c r="D11" s="1" t="n">
        <v>3881.87</v>
      </c>
      <c r="E11" s="1" t="n">
        <v>3791.08</v>
      </c>
      <c r="F11" s="1" t="n">
        <v>5980.78</v>
      </c>
      <c r="G11" s="1" t="n">
        <v>734.53</v>
      </c>
      <c r="H11" s="1" t="n">
        <v>2936.72</v>
      </c>
      <c r="I11" s="1" t="n">
        <v>906.17</v>
      </c>
      <c r="J11" s="1" t="n">
        <v>738.31</v>
      </c>
      <c r="K11" s="1" t="n">
        <v>1096.64</v>
      </c>
      <c r="L11" s="1" t="n">
        <v>916.94</v>
      </c>
      <c r="M11" s="1" t="n">
        <v>665.25</v>
      </c>
      <c r="N11" s="1" t="n">
        <v>295.82</v>
      </c>
      <c r="O11" s="1" t="n">
        <v>567.16</v>
      </c>
      <c r="P11" s="1" t="n">
        <v>484.69</v>
      </c>
    </row>
    <row r="12" customFormat="false" ht="14.25" hidden="false" customHeight="true" outlineLevel="0" collapsed="false">
      <c r="A12" s="4" t="s">
        <v>7</v>
      </c>
      <c r="B12" s="1" t="n">
        <f aca="false">B10+B11</f>
        <v>10561</v>
      </c>
      <c r="C12" s="1" t="n">
        <f aca="false">C10+C11</f>
        <v>10558.37</v>
      </c>
      <c r="D12" s="1" t="n">
        <f aca="false">D10+D11</f>
        <v>12221.14</v>
      </c>
      <c r="E12" s="1" t="n">
        <f aca="false">E10+E11</f>
        <v>12299.68</v>
      </c>
      <c r="F12" s="1" t="n">
        <f aca="false">F10+F11</f>
        <v>11458.92</v>
      </c>
      <c r="G12" s="1" t="n">
        <f aca="false">G10+G11</f>
        <v>8005.56</v>
      </c>
      <c r="H12" s="1" t="n">
        <f aca="false">H10+H11</f>
        <v>8266.78</v>
      </c>
      <c r="I12" s="1" t="n">
        <f aca="false">I10+I11</f>
        <v>6331.58</v>
      </c>
      <c r="J12" s="1" t="n">
        <f aca="false">J10+J11</f>
        <v>6800.83</v>
      </c>
      <c r="K12" s="1" t="n">
        <f aca="false">K10+K11</f>
        <v>6556.03</v>
      </c>
      <c r="L12" s="1" t="n">
        <f aca="false">L10+L11</f>
        <v>3583.99</v>
      </c>
      <c r="M12" s="1" t="n">
        <f aca="false">M10+M11</f>
        <v>2077.75</v>
      </c>
      <c r="N12" s="1" t="n">
        <f aca="false">N10+N11</f>
        <v>1453.57</v>
      </c>
      <c r="O12" s="1" t="n">
        <f aca="false">O10+O11</f>
        <v>1859.06</v>
      </c>
      <c r="P12" s="1" t="n">
        <f aca="false">P10+P11</f>
        <v>1324.35</v>
      </c>
    </row>
    <row r="13" customFormat="false" ht="13.8" hidden="false" customHeight="true" outlineLevel="0" collapsed="false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4.25" hidden="false" customHeight="true" outlineLevel="0" collapsed="false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4.25" hidden="false" customHeight="true" outlineLevel="0" collapsed="false">
      <c r="A15" s="2" t="s">
        <v>7</v>
      </c>
      <c r="B15" s="1" t="n">
        <f aca="false">B19-B7</f>
        <v>66592.53</v>
      </c>
      <c r="C15" s="1" t="n">
        <f aca="false">C19-C7</f>
        <v>56378.9</v>
      </c>
      <c r="D15" s="1" t="n">
        <f aca="false">D19-D7</f>
        <v>56351.38</v>
      </c>
      <c r="E15" s="1" t="n">
        <f aca="false">E19-E7</f>
        <v>49819.18</v>
      </c>
      <c r="F15" s="1" t="n">
        <f aca="false">F19-F7</f>
        <v>44642.75</v>
      </c>
      <c r="G15" s="1" t="n">
        <f aca="false">G19-G7</f>
        <v>43031.49</v>
      </c>
      <c r="H15" s="1" t="n">
        <f aca="false">H19-H7</f>
        <v>42469.94</v>
      </c>
      <c r="I15" s="1" t="n">
        <f aca="false">I19-I7</f>
        <v>35263.74</v>
      </c>
      <c r="J15" s="1" t="n">
        <f aca="false">J19-J7</f>
        <v>28458.05</v>
      </c>
      <c r="K15" s="1" t="n">
        <f aca="false">K19-K7</f>
        <v>24833.6</v>
      </c>
      <c r="L15" s="1" t="n">
        <f aca="false">L19-L7</f>
        <v>17512.16</v>
      </c>
      <c r="M15" s="1" t="n">
        <f aca="false">M19-M7</f>
        <v>11619.89</v>
      </c>
      <c r="N15" s="1" t="n">
        <f aca="false">N19-N7</f>
        <v>8574.98</v>
      </c>
      <c r="O15" s="1" t="n">
        <f aca="false">O19-O7</f>
        <v>7676.93</v>
      </c>
      <c r="P15" s="1" t="n">
        <f aca="false">P19-P7</f>
        <v>6177.29</v>
      </c>
    </row>
    <row r="16" customFormat="false" ht="14.25" hidden="false" customHeight="true" outlineLevel="0" collapsed="false">
      <c r="A16" s="2" t="s">
        <v>9</v>
      </c>
      <c r="B16" s="1" t="n">
        <v>60357.83</v>
      </c>
      <c r="C16" s="1" t="n">
        <v>48528.31</v>
      </c>
      <c r="D16" s="1" t="n">
        <v>47285.98</v>
      </c>
      <c r="E16" s="1" t="n">
        <v>40477.52</v>
      </c>
      <c r="F16" s="1" t="n">
        <v>38361.51</v>
      </c>
      <c r="G16" s="1" t="n">
        <v>34730.29</v>
      </c>
      <c r="H16" s="1" t="n">
        <v>36355.8</v>
      </c>
      <c r="I16" s="1" t="n">
        <v>29300.37</v>
      </c>
      <c r="J16" s="1" t="n">
        <v>21981.17</v>
      </c>
      <c r="K16" s="1" t="n">
        <v>18939.05</v>
      </c>
      <c r="L16" s="1" t="n">
        <v>14600.78</v>
      </c>
      <c r="M16" s="1" t="n">
        <v>10002.51</v>
      </c>
      <c r="N16" s="1" t="n">
        <v>7207.44</v>
      </c>
      <c r="O16" s="1" t="n">
        <v>6166.55</v>
      </c>
      <c r="P16" s="1" t="n">
        <v>5100.11</v>
      </c>
    </row>
    <row r="17" customFormat="false" ht="13.8" hidden="false" customHeight="true" outlineLevel="0" collapsed="false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4.25" hidden="false" customHeight="true" outlineLevel="0" collapsed="false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4.25" hidden="false" customHeight="true" outlineLevel="0" collapsed="false">
      <c r="A19" s="2" t="s">
        <v>7</v>
      </c>
      <c r="B19" s="1" t="n">
        <v>115610.02</v>
      </c>
      <c r="C19" s="1" t="n">
        <v>102238.44</v>
      </c>
      <c r="D19" s="1" t="n">
        <v>97069.71</v>
      </c>
      <c r="E19" s="1" t="n">
        <v>86903.76</v>
      </c>
      <c r="F19" s="1" t="n">
        <v>78304.58</v>
      </c>
      <c r="G19" s="1" t="n">
        <v>72174.21</v>
      </c>
      <c r="H19" s="1" t="n">
        <v>67692.96</v>
      </c>
      <c r="I19" s="1" t="n">
        <v>57110</v>
      </c>
      <c r="J19" s="1" t="n">
        <v>46744.6</v>
      </c>
      <c r="K19" s="1" t="n">
        <v>37293.29</v>
      </c>
      <c r="L19" s="1" t="n">
        <v>27067.24</v>
      </c>
      <c r="M19" s="1" t="n">
        <v>17388.32</v>
      </c>
      <c r="N19" s="1" t="n">
        <v>13215.15</v>
      </c>
      <c r="O19" s="1" t="n">
        <v>11046.06</v>
      </c>
      <c r="P19" s="1" t="n">
        <v>8952.33</v>
      </c>
    </row>
    <row r="20" customFormat="false" ht="14.25" hidden="false" customHeight="true" outlineLevel="0" collapsed="false">
      <c r="A20" s="2" t="s">
        <v>9</v>
      </c>
      <c r="B20" s="1" t="n">
        <v>79570.07</v>
      </c>
      <c r="C20" s="1" t="n">
        <v>70099.47</v>
      </c>
      <c r="D20" s="1" t="n">
        <v>66283.56</v>
      </c>
      <c r="E20" s="1" t="n">
        <v>58400.85</v>
      </c>
      <c r="F20" s="1" t="n">
        <v>51114.61</v>
      </c>
      <c r="G20" s="1" t="n">
        <v>49003.04</v>
      </c>
      <c r="H20" s="1" t="n">
        <v>46074.65</v>
      </c>
      <c r="I20" s="1" t="n">
        <v>38975.77</v>
      </c>
      <c r="J20" s="1" t="n">
        <v>26361.61</v>
      </c>
      <c r="K20" s="1" t="n">
        <v>23448.02</v>
      </c>
      <c r="L20" s="1" t="n">
        <v>16313.52</v>
      </c>
      <c r="M20" s="1" t="n">
        <v>11884.66</v>
      </c>
      <c r="N20" s="1" t="n">
        <v>9536.62</v>
      </c>
      <c r="O20" s="1" t="n">
        <v>8838.69</v>
      </c>
      <c r="P20" s="1" t="n">
        <v>6801.38</v>
      </c>
    </row>
    <row r="21" customFormat="false" ht="12.85" hidden="false" customHeight="true" outlineLevel="0" collapsed="false"/>
    <row r="22" customFormat="false" ht="13.8" hidden="false" customHeight="true" outlineLevel="0" collapsed="false">
      <c r="A22" s="3" t="s">
        <v>11</v>
      </c>
      <c r="B22" s="1" t="n">
        <f aca="false">B12/B7</f>
        <v>0.21545370846202</v>
      </c>
      <c r="C22" s="1" t="n">
        <f aca="false">C12/C7</f>
        <v>0.230232793438399</v>
      </c>
      <c r="D22" s="1" t="n">
        <f aca="false">D12/D7</f>
        <v>0.300138537115839</v>
      </c>
      <c r="E22" s="1" t="n">
        <f aca="false">E12/E7</f>
        <v>0.331665614117782</v>
      </c>
      <c r="F22" s="1" t="n">
        <f aca="false">F12/F7</f>
        <v>0.340412865254206</v>
      </c>
      <c r="G22" s="1" t="n">
        <f aca="false">G12/G7</f>
        <v>0.274701880950028</v>
      </c>
      <c r="H22" s="1" t="n">
        <f aca="false">H12/H7</f>
        <v>0.327747430720033</v>
      </c>
      <c r="I22" s="1" t="n">
        <f aca="false">I12/I7</f>
        <v>0.289824436768582</v>
      </c>
      <c r="J22" s="1" t="n">
        <f aca="false">J12/J7</f>
        <v>0.37190339347772</v>
      </c>
      <c r="K22" s="1" t="n">
        <f aca="false">K12/K7</f>
        <v>0.526179222757549</v>
      </c>
      <c r="L22" s="1" t="n">
        <f aca="false">L12/L7</f>
        <v>0.375087388070011</v>
      </c>
      <c r="M22" s="1" t="n">
        <f aca="false">M12/M7</f>
        <v>0.360193328167283</v>
      </c>
      <c r="N22" s="1" t="n">
        <f aca="false">N12/N7</f>
        <v>0.313257919429676</v>
      </c>
      <c r="O22" s="1" t="n">
        <f aca="false">O12/O7</f>
        <v>0.551792302463841</v>
      </c>
      <c r="P22" s="1" t="n">
        <f aca="false">P12/P7</f>
        <v>0.477236364160517</v>
      </c>
    </row>
    <row r="23" customFormat="false" ht="13.8" hidden="false" customHeight="true" outlineLevel="0" collapsed="false">
      <c r="A23" s="3" t="s">
        <v>12</v>
      </c>
      <c r="B23" s="1" t="n">
        <f aca="false">B20/B16</f>
        <v>1.31830567798743</v>
      </c>
      <c r="C23" s="1" t="n">
        <f aca="false">C20/C16</f>
        <v>1.44450672195261</v>
      </c>
      <c r="D23" s="1" t="n">
        <f aca="false">D20/D16</f>
        <v>1.40175925295405</v>
      </c>
      <c r="E23" s="1" t="n">
        <f aca="false">E20/E16</f>
        <v>1.44279713776931</v>
      </c>
      <c r="F23" s="1" t="n">
        <f aca="false">F20/F16</f>
        <v>1.33244520353865</v>
      </c>
      <c r="G23" s="1" t="n">
        <f aca="false">G20/G16</f>
        <v>1.41095971268884</v>
      </c>
      <c r="H23" s="1" t="n">
        <f aca="false">H20/H16</f>
        <v>1.2673259837495</v>
      </c>
      <c r="I23" s="1" t="n">
        <f aca="false">I20/I16</f>
        <v>1.33021426009296</v>
      </c>
      <c r="J23" s="1" t="n">
        <f aca="false">J20/J16</f>
        <v>1.1992814759178</v>
      </c>
      <c r="K23" s="1" t="n">
        <f aca="false">K20/K16</f>
        <v>1.23807793949538</v>
      </c>
      <c r="L23" s="1" t="n">
        <f aca="false">L20/L16</f>
        <v>1.11730469194112</v>
      </c>
      <c r="M23" s="1" t="n">
        <f aca="false">M20/M16</f>
        <v>1.18816776988976</v>
      </c>
      <c r="N23" s="1" t="n">
        <f aca="false">N20/N16</f>
        <v>1.32316328682584</v>
      </c>
      <c r="O23" s="1" t="n">
        <f aca="false">O20/O16</f>
        <v>1.43332819810105</v>
      </c>
      <c r="P23" s="1" t="n">
        <f aca="false">P20/P16</f>
        <v>1.33357515818286</v>
      </c>
    </row>
    <row r="25" customFormat="false" ht="12.85" hidden="false" customHeight="true" outlineLevel="0" collapsed="false">
      <c r="B25" s="1" t="s">
        <v>13</v>
      </c>
      <c r="L25" s="1" t="s">
        <v>14</v>
      </c>
    </row>
    <row r="48" customFormat="false" ht="12.85" hidden="false" customHeight="true" outlineLevel="0" collapsed="false">
      <c r="B48" s="1" t="s">
        <v>15</v>
      </c>
      <c r="L48" s="1" t="s">
        <v>16</v>
      </c>
    </row>
    <row r="71" customFormat="false" ht="12.85" hidden="false" customHeight="true" outlineLevel="0" collapsed="false">
      <c r="B71" s="1" t="s">
        <v>17</v>
      </c>
    </row>
    <row r="72" customFormat="false" ht="12.85" hidden="false" customHeight="true" outlineLevel="0" collapsed="false">
      <c r="M72" s="1" t="s">
        <v>18</v>
      </c>
    </row>
    <row r="95" customFormat="false" ht="12.85" hidden="false" customHeight="true" outlineLevel="0" collapsed="false">
      <c r="C9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5"/>
  <cols>
    <col collapsed="false" hidden="false" max="1" min="1" style="1" width="12.0969387755102"/>
    <col collapsed="false" hidden="false" max="2" min="2" style="1" width="17.3622448979592"/>
    <col collapsed="false" hidden="false" max="3" min="3" style="1" width="20.4183673469388"/>
    <col collapsed="false" hidden="false" max="4" min="4" style="1" width="20.2857142857143"/>
    <col collapsed="false" hidden="false" max="5" min="5" style="1" width="27.5"/>
    <col collapsed="false" hidden="false" max="6" min="6" style="1" width="22.3622448979592"/>
    <col collapsed="false" hidden="false" max="7" min="7" style="1" width="12.0969387755102"/>
    <col collapsed="false" hidden="false" max="8" min="8" style="1" width="17.5663265306122"/>
    <col collapsed="false" hidden="false" max="9" min="9" style="1" width="19.5816326530612"/>
    <col collapsed="false" hidden="false" max="1025" min="10" style="1" width="12.0969387755102"/>
  </cols>
  <sheetData>
    <row r="1" customFormat="false" ht="12.85" hidden="false" customHeight="true" outlineLevel="0" collapsed="false">
      <c r="A1" s="0"/>
      <c r="B1" s="0"/>
      <c r="C1" s="5"/>
      <c r="D1" s="5"/>
      <c r="E1" s="0"/>
      <c r="F1" s="5"/>
      <c r="G1" s="0"/>
      <c r="H1" s="5"/>
      <c r="I1" s="0"/>
    </row>
    <row r="2" customFormat="false" ht="30.4" hidden="false" customHeight="true" outlineLevel="0" collapsed="false">
      <c r="A2" s="0"/>
      <c r="B2" s="6" t="s">
        <v>16</v>
      </c>
      <c r="C2" s="6" t="s">
        <v>0</v>
      </c>
      <c r="D2" s="6" t="s">
        <v>20</v>
      </c>
      <c r="E2" s="6" t="s">
        <v>2</v>
      </c>
      <c r="F2" s="0"/>
      <c r="G2" s="0"/>
      <c r="H2" s="0"/>
      <c r="I2" s="0"/>
    </row>
    <row r="3" customFormat="false" ht="13.8" hidden="false" customHeight="true" outlineLevel="0" collapsed="false">
      <c r="A3" s="0"/>
      <c r="B3" s="7"/>
      <c r="C3" s="0" t="n">
        <v>123.22</v>
      </c>
      <c r="D3" s="8"/>
      <c r="E3" s="8"/>
      <c r="F3" s="0"/>
      <c r="G3" s="0"/>
      <c r="H3" s="0" t="s">
        <v>21</v>
      </c>
      <c r="I3" s="8" t="n">
        <f aca="false">C16</f>
        <v>349.79</v>
      </c>
    </row>
    <row r="4" customFormat="false" ht="13.8" hidden="false" customHeight="true" outlineLevel="0" collapsed="false">
      <c r="A4" s="0"/>
      <c r="B4" s="7" t="n">
        <v>38.38</v>
      </c>
      <c r="C4" s="0" t="n">
        <v>141.65</v>
      </c>
      <c r="D4" s="8" t="n">
        <f aca="false">C4-C3</f>
        <v>18.43</v>
      </c>
      <c r="E4" s="8" t="n">
        <v>17.5</v>
      </c>
      <c r="F4" s="0"/>
      <c r="G4" s="0"/>
      <c r="H4" s="0" t="s">
        <v>22</v>
      </c>
      <c r="I4" s="8" t="n">
        <f aca="false">C3</f>
        <v>123.22</v>
      </c>
    </row>
    <row r="5" customFormat="false" ht="13.8" hidden="false" customHeight="true" outlineLevel="0" collapsed="false">
      <c r="A5" s="0"/>
      <c r="B5" s="7" t="n">
        <v>39.18</v>
      </c>
      <c r="C5" s="1" t="n">
        <v>160.87</v>
      </c>
      <c r="D5" s="8" t="n">
        <f aca="false">C5-C4</f>
        <v>19.22</v>
      </c>
      <c r="E5" s="8" t="n">
        <v>17.5</v>
      </c>
      <c r="F5" s="0"/>
      <c r="G5" s="0"/>
      <c r="H5" s="0" t="s">
        <v>23</v>
      </c>
      <c r="I5" s="0" t="n">
        <v>13</v>
      </c>
    </row>
    <row r="6" customFormat="false" ht="13.8" hidden="false" customHeight="true" outlineLevel="0" collapsed="false">
      <c r="A6" s="0"/>
      <c r="B6" s="7" t="n">
        <v>47.29</v>
      </c>
      <c r="C6" s="1" t="n">
        <v>159.65</v>
      </c>
      <c r="D6" s="8" t="n">
        <f aca="false">C6-C5</f>
        <v>-1.22</v>
      </c>
      <c r="E6" s="8" t="n">
        <v>17.5</v>
      </c>
      <c r="F6" s="0"/>
      <c r="G6" s="0"/>
      <c r="H6" s="0" t="s">
        <v>24</v>
      </c>
      <c r="I6" s="9" t="n">
        <f aca="false">_xlfn.RRI(I5,I4,I3)</f>
        <v>0.0835672251674271</v>
      </c>
    </row>
    <row r="7" customFormat="false" ht="13.8" hidden="false" customHeight="true" outlineLevel="0" collapsed="false">
      <c r="A7" s="0"/>
      <c r="B7" s="7" t="n">
        <v>45.96</v>
      </c>
      <c r="C7" s="1" t="n">
        <v>161.73</v>
      </c>
      <c r="D7" s="8" t="n">
        <f aca="false">C7-C6</f>
        <v>2.07999999999998</v>
      </c>
      <c r="E7" s="8" t="n">
        <v>14</v>
      </c>
      <c r="F7" s="0"/>
      <c r="G7" s="0"/>
      <c r="H7" s="0"/>
      <c r="I7" s="0"/>
    </row>
    <row r="8" customFormat="false" ht="13.8" hidden="false" customHeight="true" outlineLevel="0" collapsed="false">
      <c r="A8" s="0"/>
      <c r="B8" s="7" t="n">
        <v>56.68</v>
      </c>
      <c r="C8" s="1" t="n">
        <v>198.58</v>
      </c>
      <c r="D8" s="8" t="n">
        <f aca="false">C8-C7</f>
        <v>36.85</v>
      </c>
      <c r="E8" s="8" t="n">
        <v>17</v>
      </c>
      <c r="F8" s="0"/>
      <c r="G8" s="0"/>
      <c r="H8" s="0" t="s">
        <v>25</v>
      </c>
      <c r="I8" s="10" t="n">
        <f aca="false">E20</f>
        <v>16.4038461538462</v>
      </c>
    </row>
    <row r="9" customFormat="false" ht="13.8" hidden="false" customHeight="true" outlineLevel="0" collapsed="false">
      <c r="A9" s="0"/>
      <c r="B9" s="7" t="n">
        <v>44.56</v>
      </c>
      <c r="C9" s="1" t="n">
        <v>223.31</v>
      </c>
      <c r="D9" s="8" t="n">
        <f aca="false">C9-C8</f>
        <v>24.73</v>
      </c>
      <c r="E9" s="8" t="n">
        <v>17</v>
      </c>
      <c r="F9" s="0"/>
      <c r="G9" s="0"/>
      <c r="H9" s="0" t="s">
        <v>26</v>
      </c>
      <c r="I9" s="0" t="n">
        <v>10</v>
      </c>
    </row>
    <row r="10" customFormat="false" ht="13.8" hidden="false" customHeight="true" outlineLevel="0" collapsed="false">
      <c r="A10" s="0"/>
      <c r="B10" s="7" t="n">
        <v>56.66</v>
      </c>
      <c r="C10" s="1" t="n">
        <v>256.08</v>
      </c>
      <c r="D10" s="8" t="n">
        <f aca="false">C10-C9</f>
        <v>32.77</v>
      </c>
      <c r="E10" s="8" t="n">
        <v>17</v>
      </c>
      <c r="F10" s="0"/>
      <c r="G10" s="0"/>
      <c r="H10" s="0" t="s">
        <v>27</v>
      </c>
      <c r="I10" s="9" t="n">
        <v>0.0792</v>
      </c>
    </row>
    <row r="11" customFormat="false" ht="13.8" hidden="false" customHeight="true" outlineLevel="0" collapsed="false">
      <c r="A11" s="0"/>
      <c r="B11" s="7" t="n">
        <v>68.1</v>
      </c>
      <c r="C11" s="1" t="n">
        <v>304.41</v>
      </c>
      <c r="D11" s="8" t="n">
        <f aca="false">C11-C10</f>
        <v>48.33</v>
      </c>
      <c r="E11" s="8" t="n">
        <v>17</v>
      </c>
      <c r="F11" s="0"/>
      <c r="G11" s="0"/>
      <c r="H11" s="0" t="s">
        <v>28</v>
      </c>
      <c r="I11" s="11" t="n">
        <f aca="false">FV(I6,I9,-I8,-I3-I8,0)</f>
        <v>1058.78846802729</v>
      </c>
    </row>
    <row r="12" customFormat="false" ht="13.8" hidden="false" customHeight="true" outlineLevel="0" collapsed="false">
      <c r="A12" s="0"/>
      <c r="B12" s="7" t="n">
        <v>59</v>
      </c>
      <c r="C12" s="1" t="n">
        <v>363.17</v>
      </c>
      <c r="D12" s="8" t="n">
        <f aca="false">C12-C11</f>
        <v>58.76</v>
      </c>
      <c r="E12" s="8" t="n">
        <v>14.25</v>
      </c>
      <c r="F12" s="0"/>
      <c r="G12" s="0"/>
      <c r="H12" s="0" t="s">
        <v>29</v>
      </c>
      <c r="I12" s="11" t="n">
        <f aca="false">PV(I10,I9,0,-I11,0)</f>
        <v>494.071537585642</v>
      </c>
    </row>
    <row r="13" customFormat="false" ht="13.8" hidden="false" customHeight="true" outlineLevel="0" collapsed="false">
      <c r="A13" s="0"/>
      <c r="B13" s="7" t="n">
        <v>54.1</v>
      </c>
      <c r="C13" s="1" t="n">
        <v>398.95</v>
      </c>
      <c r="D13" s="8" t="n">
        <f aca="false">C13-C12</f>
        <v>35.78</v>
      </c>
      <c r="E13" s="8" t="n">
        <v>16.25</v>
      </c>
      <c r="F13" s="0"/>
      <c r="G13" s="0"/>
      <c r="H13" s="0"/>
      <c r="I13" s="0"/>
    </row>
    <row r="14" customFormat="false" ht="13.8" hidden="false" customHeight="true" outlineLevel="0" collapsed="false">
      <c r="A14" s="0"/>
      <c r="B14" s="7" t="n">
        <v>56.8</v>
      </c>
      <c r="C14" s="1" t="n">
        <v>437.13</v>
      </c>
      <c r="D14" s="8" t="n">
        <f aca="false">C14-C13</f>
        <v>38.18</v>
      </c>
      <c r="E14" s="8" t="n">
        <v>18.25</v>
      </c>
      <c r="F14" s="0"/>
      <c r="G14" s="0"/>
      <c r="H14" s="0"/>
      <c r="I14" s="0"/>
    </row>
    <row r="15" customFormat="false" ht="13.8" hidden="false" customHeight="true" outlineLevel="0" collapsed="false">
      <c r="A15" s="0"/>
      <c r="B15" s="7" t="n">
        <v>38.86</v>
      </c>
      <c r="C15" s="1" t="n">
        <v>491.55</v>
      </c>
      <c r="D15" s="8" t="n">
        <f aca="false">C15-C14</f>
        <v>54.42</v>
      </c>
      <c r="E15" s="8" t="n">
        <v>14</v>
      </c>
      <c r="F15" s="0"/>
      <c r="G15" s="0"/>
      <c r="H15" s="0"/>
      <c r="I15" s="0"/>
    </row>
    <row r="16" customFormat="false" ht="13.8" hidden="false" customHeight="true" outlineLevel="0" collapsed="false">
      <c r="A16" s="0"/>
      <c r="B16" s="7" t="n">
        <v>38.37</v>
      </c>
      <c r="C16" s="1" t="n">
        <v>349.79</v>
      </c>
      <c r="D16" s="8" t="n">
        <f aca="false">C16-C15</f>
        <v>-141.76</v>
      </c>
      <c r="E16" s="8" t="n">
        <v>16</v>
      </c>
      <c r="F16" s="0"/>
      <c r="G16" s="0"/>
      <c r="H16" s="0"/>
      <c r="I16" s="0"/>
    </row>
    <row r="17" customFormat="false" ht="13.8" hidden="false" customHeight="true" outlineLevel="0" collapsed="false">
      <c r="A17" s="0"/>
      <c r="B17" s="0"/>
      <c r="C17" s="8"/>
      <c r="D17" s="8"/>
      <c r="E17" s="8"/>
      <c r="F17" s="0"/>
      <c r="G17" s="0"/>
      <c r="H17" s="0"/>
      <c r="I17" s="0"/>
    </row>
    <row r="18" customFormat="false" ht="13.8" hidden="false" customHeight="true" outlineLevel="0" collapsed="false">
      <c r="A18" s="0"/>
      <c r="B18" s="7" t="n">
        <f aca="false">SUM(B3:B16)</f>
        <v>643.94</v>
      </c>
      <c r="C18" s="0"/>
      <c r="D18" s="0" t="n">
        <f aca="false">SUM(D3:D16)</f>
        <v>226.57</v>
      </c>
      <c r="E18" s="5" t="n">
        <f aca="false">SUM(E3:E16)</f>
        <v>213.25</v>
      </c>
      <c r="F18" s="12" t="n">
        <f aca="false">SUM(D18:E18)</f>
        <v>439.82</v>
      </c>
      <c r="G18" s="0"/>
      <c r="H18" s="0"/>
      <c r="I18" s="0"/>
    </row>
    <row r="19" customFormat="false" ht="13.8" hidden="false" customHeight="true" outlineLevel="0" collapsed="false">
      <c r="A19" s="0"/>
      <c r="B19" s="0"/>
      <c r="C19" s="0"/>
      <c r="D19" s="13" t="n">
        <f aca="false">AVERAGE(D4:D16)</f>
        <v>17.4284615384615</v>
      </c>
      <c r="E19" s="5"/>
      <c r="F19" s="0"/>
      <c r="G19" s="0" t="n">
        <v>13</v>
      </c>
      <c r="H19" s="0"/>
      <c r="I19" s="0"/>
    </row>
    <row r="20" customFormat="false" ht="13.8" hidden="false" customHeight="true" outlineLevel="0" collapsed="false">
      <c r="A20" s="0"/>
      <c r="B20" s="0"/>
      <c r="C20" s="14" t="n">
        <f aca="false">_xlfn.RRI(13,C3,C16)</f>
        <v>0.0835672251674271</v>
      </c>
      <c r="D20" s="0" t="s">
        <v>30</v>
      </c>
      <c r="E20" s="10" t="n">
        <f aca="false">AVERAGE(E4:E16)</f>
        <v>16.4038461538462</v>
      </c>
      <c r="F20" s="0"/>
      <c r="G20" s="0" t="n">
        <v>12</v>
      </c>
      <c r="H20" s="0"/>
      <c r="I20" s="0"/>
    </row>
    <row r="21" customFormat="false" ht="12.85" hidden="false" customHeight="false" outlineLevel="0" collapsed="false">
      <c r="G21" s="0" t="n">
        <v>11</v>
      </c>
      <c r="H21" s="0"/>
    </row>
    <row r="22" customFormat="false" ht="12.85" hidden="false" customHeight="false" outlineLevel="0" collapsed="false">
      <c r="G22" s="0" t="n">
        <v>10</v>
      </c>
      <c r="H22" s="0"/>
    </row>
    <row r="23" customFormat="false" ht="12.85" hidden="false" customHeight="false" outlineLevel="0" collapsed="false">
      <c r="G23" s="0" t="n">
        <v>9</v>
      </c>
      <c r="H23" s="0"/>
    </row>
    <row r="24" customFormat="false" ht="12.85" hidden="false" customHeight="false" outlineLevel="0" collapsed="false">
      <c r="G24" s="0" t="n">
        <v>8</v>
      </c>
      <c r="H24" s="0"/>
    </row>
    <row r="25" customFormat="false" ht="12.85" hidden="false" customHeight="false" outlineLevel="0" collapsed="false">
      <c r="G25" s="0" t="n">
        <v>7</v>
      </c>
      <c r="H25" s="0"/>
    </row>
    <row r="26" customFormat="false" ht="12.85" hidden="false" customHeight="false" outlineLevel="0" collapsed="false">
      <c r="G26" s="0" t="n">
        <v>6</v>
      </c>
      <c r="H26" s="0"/>
    </row>
    <row r="27" customFormat="false" ht="12.85" hidden="false" customHeight="false" outlineLevel="0" collapsed="false">
      <c r="G27" s="0" t="n">
        <v>5</v>
      </c>
      <c r="H27" s="0"/>
    </row>
    <row r="28" customFormat="false" ht="12.85" hidden="false" customHeight="false" outlineLevel="0" collapsed="false">
      <c r="G28" s="0" t="n">
        <v>4</v>
      </c>
      <c r="H28" s="0"/>
    </row>
    <row r="29" customFormat="false" ht="12.85" hidden="false" customHeight="false" outlineLevel="0" collapsed="false">
      <c r="G29" s="0" t="n">
        <v>3</v>
      </c>
      <c r="H29" s="0"/>
    </row>
    <row r="30" customFormat="false" ht="12.85" hidden="false" customHeight="false" outlineLevel="0" collapsed="false">
      <c r="G30" s="0" t="n">
        <v>2</v>
      </c>
      <c r="H30" s="0"/>
    </row>
    <row r="31" customFormat="false" ht="12.85" hidden="false" customHeight="false" outlineLevel="0" collapsed="false">
      <c r="G31" s="0" t="n">
        <v>1</v>
      </c>
      <c r="H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2018-12-16T08:56:42Z</dcterms:created>
  <dc:creator/>
  <dc:description/>
  <dc:language>en-IN</dc:language>
  <cp:lastModifiedBy/>
  <dcterms:modified xsi:type="dcterms:W3CDTF">2018-12-16T19:28:43Z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