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Analy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<sst xmlns="http://schemas.openxmlformats.org/spreadsheetml/2006/main" count="36" uniqueCount="30">
  <si>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BV</t>
  </si>
  <si>
    <t xml:space="preserve">Dil. EPS</t>
  </si>
  <si>
    <t xml:space="preserve">Dividend</t>
  </si>
  <si>
    <t xml:space="preserve">Shareholder’s Equity</t>
  </si>
  <si>
    <t xml:space="preserve">Debt</t>
  </si>
  <si>
    <t xml:space="preserve">Long Term</t>
  </si>
  <si>
    <t xml:space="preserve">Short Term</t>
  </si>
  <si>
    <t xml:space="preserve">Total</t>
  </si>
  <si>
    <t xml:space="preserve">Liabilities</t>
  </si>
  <si>
    <t xml:space="preserve">Current</t>
  </si>
  <si>
    <t xml:space="preserve">Assets</t>
  </si>
  <si>
    <t xml:space="preserve">D/E</t>
  </si>
  <si>
    <t xml:space="preserve">Current Ratio</t>
  </si>
  <si>
    <t xml:space="preserve">EQUITY</t>
  </si>
  <si>
    <t xml:space="preserve">DIVIDEND</t>
  </si>
  <si>
    <t xml:space="preserve">BOOK VALUE</t>
  </si>
  <si>
    <t xml:space="preserve">EPS</t>
  </si>
  <si>
    <t xml:space="preserve">CURRENT RATIO</t>
  </si>
  <si>
    <t xml:space="preserve">D/E RATIO</t>
  </si>
  <si>
    <t xml:space="preserve">DEBT</t>
  </si>
  <si>
    <t xml:space="preserve">BV Growth</t>
  </si>
  <si>
    <t xml:space="preserve">Cur. BV</t>
  </si>
  <si>
    <t xml:space="preserve">Old BV</t>
  </si>
  <si>
    <t xml:space="preserve">Years b/w BV</t>
  </si>
  <si>
    <t xml:space="preserve">Avg BV change</t>
  </si>
  <si>
    <t xml:space="preserve">Avg. Dividends</t>
  </si>
  <si>
    <t xml:space="preserve">Future #Years</t>
  </si>
  <si>
    <t xml:space="preserve">10 Yr. Govt Bond</t>
  </si>
  <si>
    <t xml:space="preserve">FV</t>
  </si>
  <si>
    <t xml:space="preserve">Intrinsic Value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</si>
</sst>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&quot;₹ &quot;#,##0.00;[RED]&quot;₹ -&quot;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B3B3B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509345"/>
        <c:axId val="22302700"/>
      </c:lineChart>
      <c:catAx>
        <c:axId val="975093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302700"/>
        <c:crosses val="autoZero"/>
        <c:auto val="1"/>
        <c:lblAlgn val="ctr"/>
        <c:lblOffset val="100"/>
      </c:catAx>
      <c:valAx>
        <c:axId val="22302700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50934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003973"/>
        <c:axId val="81107537"/>
      </c:lineChart>
      <c:catAx>
        <c:axId val="470039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107537"/>
        <c:crosses val="autoZero"/>
        <c:auto val="1"/>
        <c:lblAlgn val="ctr"/>
        <c:lblOffset val="100"/>
      </c:catAx>
      <c:valAx>
        <c:axId val="81107537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00397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850789"/>
        <c:axId val="76187196"/>
      </c:lineChart>
      <c:catAx>
        <c:axId val="688507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187196"/>
        <c:crosses val="autoZero"/>
        <c:auto val="1"/>
        <c:lblAlgn val="ctr"/>
        <c:lblOffset val="100"/>
      </c:catAx>
      <c:valAx>
        <c:axId val="76187196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85078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28354"/>
        <c:axId val="66155851"/>
      </c:lineChart>
      <c:catAx>
        <c:axId val="76283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155851"/>
        <c:crosses val="autoZero"/>
        <c:auto val="1"/>
        <c:lblAlgn val="ctr"/>
        <c:lblOffset val="100"/>
      </c:catAx>
      <c:valAx>
        <c:axId val="66155851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283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Sheet1!$B$23:$P$23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42008"/>
        <c:axId val="33959448"/>
      </c:lineChart>
      <c:catAx>
        <c:axId val="3742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959448"/>
        <c:crosses val="autoZero"/>
        <c:auto val="1"/>
        <c:lblAlgn val="ctr"/>
        <c:lblOffset val="100"/>
      </c:catAx>
      <c:valAx>
        <c:axId val="33959448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4200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Sheet1!$B$22:$P$22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049516"/>
        <c:axId val="95928405"/>
      </c:lineChart>
      <c:catAx>
        <c:axId val="870495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928405"/>
        <c:crosses val="autoZero"/>
        <c:auto val="1"/>
        <c:lblAlgn val="ctr"/>
        <c:lblOffset val="100"/>
      </c:catAx>
      <c:valAx>
        <c:axId val="95928405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04951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Sheet1!$B$12:$P$12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896440"/>
        <c:axId val="77498134"/>
      </c:lineChart>
      <c:catAx>
        <c:axId val="97896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498134"/>
        <c:crosses val="autoZero"/>
        <c:auto val="1"/>
        <c:lblAlgn val="ctr"/>
        <c:lblOffset val="100"/>
      </c:catAx>
      <c:valAx>
        <c:axId val="7749813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89644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410760</xdr:colOff>
      <xdr:row>25</xdr:row>
      <xdr:rowOff>29160</xdr:rowOff>
    </xdr:from>
    <xdr:to>
      <xdr:col>7</xdr:col>
      <xdr:colOff>255240</xdr:colOff>
      <xdr:row>45</xdr:row>
      <xdr:rowOff>2880</xdr:rowOff>
    </xdr:to>
    <xdr:graphicFrame>
      <xdr:nvGraphicFramePr>
        <xdr:cNvPr id="0" name="Chart 1"/>
        <xdr:cNvGraphicFramePr/>
      </xdr:nvGraphicFramePr>
      <xdr:xfrm>
        <a:off x="410760" y="4454280"/>
        <a:ext cx="651960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603000</xdr:colOff>
      <xdr:row>25</xdr:row>
      <xdr:rowOff>36360</xdr:rowOff>
    </xdr:from>
    <xdr:to>
      <xdr:col>16</xdr:col>
      <xdr:colOff>598320</xdr:colOff>
      <xdr:row>45</xdr:row>
      <xdr:rowOff>10800</xdr:rowOff>
    </xdr:to>
    <xdr:graphicFrame>
      <xdr:nvGraphicFramePr>
        <xdr:cNvPr id="1" name="Chart 2"/>
        <xdr:cNvGraphicFramePr/>
      </xdr:nvGraphicFramePr>
      <xdr:xfrm>
        <a:off x="7278120" y="4461480"/>
        <a:ext cx="57560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418320</xdr:colOff>
      <xdr:row>48</xdr:row>
      <xdr:rowOff>42480</xdr:rowOff>
    </xdr:from>
    <xdr:to>
      <xdr:col>7</xdr:col>
      <xdr:colOff>28080</xdr:colOff>
      <xdr:row>68</xdr:row>
      <xdr:rowOff>16920</xdr:rowOff>
    </xdr:to>
    <xdr:graphicFrame>
      <xdr:nvGraphicFramePr>
        <xdr:cNvPr id="2" name="Chart 3"/>
        <xdr:cNvGraphicFramePr/>
      </xdr:nvGraphicFramePr>
      <xdr:xfrm>
        <a:off x="418320" y="8220960"/>
        <a:ext cx="6284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513000</xdr:colOff>
      <xdr:row>48</xdr:row>
      <xdr:rowOff>77400</xdr:rowOff>
    </xdr:from>
    <xdr:to>
      <xdr:col>16</xdr:col>
      <xdr:colOff>508680</xdr:colOff>
      <xdr:row>68</xdr:row>
      <xdr:rowOff>51840</xdr:rowOff>
    </xdr:to>
    <xdr:graphicFrame>
      <xdr:nvGraphicFramePr>
        <xdr:cNvPr id="3" name="Chart 4"/>
        <xdr:cNvGraphicFramePr/>
      </xdr:nvGraphicFramePr>
      <xdr:xfrm>
        <a:off x="7188120" y="8255880"/>
        <a:ext cx="5756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426600</xdr:colOff>
      <xdr:row>71</xdr:row>
      <xdr:rowOff>160920</xdr:rowOff>
    </xdr:from>
    <xdr:to>
      <xdr:col>7</xdr:col>
      <xdr:colOff>36360</xdr:colOff>
      <xdr:row>91</xdr:row>
      <xdr:rowOff>135720</xdr:rowOff>
    </xdr:to>
    <xdr:graphicFrame>
      <xdr:nvGraphicFramePr>
        <xdr:cNvPr id="4" name="Chart 5"/>
        <xdr:cNvGraphicFramePr/>
      </xdr:nvGraphicFramePr>
      <xdr:xfrm>
        <a:off x="426600" y="12093120"/>
        <a:ext cx="6284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595440</xdr:colOff>
      <xdr:row>72</xdr:row>
      <xdr:rowOff>10080</xdr:rowOff>
    </xdr:from>
    <xdr:to>
      <xdr:col>17</xdr:col>
      <xdr:colOff>73080</xdr:colOff>
      <xdr:row>91</xdr:row>
      <xdr:rowOff>147960</xdr:rowOff>
    </xdr:to>
    <xdr:graphicFrame>
      <xdr:nvGraphicFramePr>
        <xdr:cNvPr id="5" name="Chart 6"/>
        <xdr:cNvGraphicFramePr/>
      </xdr:nvGraphicFramePr>
      <xdr:xfrm>
        <a:off x="7270560" y="12105360"/>
        <a:ext cx="58784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598680</xdr:colOff>
      <xdr:row>95</xdr:row>
      <xdr:rowOff>47880</xdr:rowOff>
    </xdr:from>
    <xdr:to>
      <xdr:col>7</xdr:col>
      <xdr:colOff>208440</xdr:colOff>
      <xdr:row>115</xdr:row>
      <xdr:rowOff>22320</xdr:rowOff>
    </xdr:to>
    <xdr:graphicFrame>
      <xdr:nvGraphicFramePr>
        <xdr:cNvPr id="6" name="Chart 7"/>
        <xdr:cNvGraphicFramePr/>
      </xdr:nvGraphicFramePr>
      <xdr:xfrm>
        <a:off x="598680" y="15896520"/>
        <a:ext cx="6284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B20" activeCellId="0" sqref="B20"/>
    </sheetView>
  </sheetViews>
  <sheetFormatPr defaultRowHeight="12.85"/>
  <cols>
    <col collapsed="false" hidden="false" max="1" min="1" style="1" width="40.1734693877551"/>
  </cols>
  <sheetData>
    <row r="1" customFormat="false" ht="13.8" hidden="false" customHeight="true" outlineLevel="0" collapsed="false">
      <c r="A1" s="2"/>
      <c r="B1" s="3" t="n">
        <v>2018</v>
      </c>
      <c r="C1" s="3" t="n">
        <v>2017</v>
      </c>
      <c r="D1" s="3" t="n">
        <v>2016</v>
      </c>
      <c r="E1" s="3" t="n">
        <v>2015</v>
      </c>
      <c r="F1" s="3" t="n">
        <v>2014</v>
      </c>
      <c r="G1" s="3" t="n">
        <v>2013</v>
      </c>
      <c r="H1" s="3" t="n">
        <v>2012</v>
      </c>
      <c r="I1" s="3" t="n">
        <v>2011</v>
      </c>
      <c r="J1" s="3" t="n">
        <v>2010</v>
      </c>
      <c r="K1" s="3" t="n">
        <v>2009</v>
      </c>
      <c r="L1" s="3" t="n">
        <v>2008</v>
      </c>
      <c r="M1" s="3" t="n">
        <v>2007</v>
      </c>
      <c r="N1" s="3" t="n">
        <v>2006</v>
      </c>
      <c r="O1" s="3" t="n">
        <v>2005</v>
      </c>
      <c r="P1" s="3" t="n">
        <v>2004</v>
      </c>
    </row>
    <row r="2" customFormat="false" ht="13.8" hidden="false" customHeight="true" outlineLevel="0" collapsed="false">
      <c r="A2" s="2"/>
    </row>
    <row r="3" customFormat="false" ht="14.25" hidden="false" customHeight="true" outlineLevel="0" collapsed="false">
      <c r="A3" s="4" t="s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4.25" hidden="false" customHeight="true" outlineLevel="0" collapsed="false">
      <c r="A4" s="4" t="s">
        <v>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4.25" hidden="false" customHeight="true" outlineLevel="0" collapsed="false">
      <c r="A5" s="4" t="s">
        <v>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3.8" hidden="false" customHeight="true" outlineLevel="0" collapsed="false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4.25" hidden="false" customHeight="true" outlineLevel="0" collapsed="false">
      <c r="A7" s="4" t="s">
        <v>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3.8" hidden="false" customHeight="true" outlineLevel="0" collapsed="false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4.25" hidden="false" customHeight="true" outlineLevel="0" collapsed="false">
      <c r="A9" s="4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4.25" hidden="false" customHeight="true" outlineLevel="0" collapsed="false">
      <c r="A10" s="2" t="s">
        <v>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4.25" hidden="false" customHeight="true" outlineLevel="0" collapsed="false">
      <c r="A11" s="2" t="s">
        <v>6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4.25" hidden="false" customHeight="true" outlineLevel="0" collapsed="false">
      <c r="A12" s="4" t="s">
        <v>7</v>
      </c>
      <c r="B12" s="1" t="n">
        <f aca="false">B10+B11</f>
        <v>0</v>
      </c>
      <c r="C12" s="1" t="n">
        <f aca="false">C10+C11</f>
        <v>0</v>
      </c>
      <c r="D12" s="1" t="n">
        <f aca="false">D10+D11</f>
        <v>0</v>
      </c>
      <c r="E12" s="1" t="n">
        <f aca="false">E10+E11</f>
        <v>0</v>
      </c>
      <c r="F12" s="1" t="n">
        <f aca="false">F10+F11</f>
        <v>0</v>
      </c>
      <c r="G12" s="1" t="n">
        <f aca="false">G10+G11</f>
        <v>0</v>
      </c>
      <c r="H12" s="1" t="n">
        <f aca="false">H10+H11</f>
        <v>0</v>
      </c>
      <c r="I12" s="1" t="n">
        <f aca="false">I10+I11</f>
        <v>0</v>
      </c>
      <c r="J12" s="1" t="n">
        <f aca="false">J10+J11</f>
        <v>0</v>
      </c>
      <c r="K12" s="1" t="n">
        <f aca="false">K10+K11</f>
        <v>0</v>
      </c>
      <c r="L12" s="1" t="n">
        <f aca="false">L10+L11</f>
        <v>0</v>
      </c>
      <c r="M12" s="1" t="n">
        <f aca="false">M10+M11</f>
        <v>0</v>
      </c>
      <c r="N12" s="1" t="n">
        <f aca="false">N10+N11</f>
        <v>0</v>
      </c>
      <c r="O12" s="1" t="n">
        <f aca="false">O10+O11</f>
        <v>0</v>
      </c>
      <c r="P12" s="1" t="n">
        <f aca="false">P10+P11</f>
        <v>0</v>
      </c>
    </row>
    <row r="13" customFormat="false" ht="13.8" hidden="false" customHeight="true" outlineLevel="0" collapsed="false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.25" hidden="false" customHeight="true" outlineLevel="0" collapsed="false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.25" hidden="false" customHeight="true" outlineLevel="0" collapsed="false">
      <c r="A15" s="2" t="s">
        <v>7</v>
      </c>
      <c r="B15" s="1" t="n">
        <f aca="false">B19-B7</f>
        <v>0</v>
      </c>
      <c r="C15" s="1" t="n">
        <f aca="false">C19-C7</f>
        <v>0</v>
      </c>
      <c r="D15" s="1" t="n">
        <f aca="false">D19-D7</f>
        <v>0</v>
      </c>
      <c r="E15" s="1" t="n">
        <f aca="false">E19-E7</f>
        <v>0</v>
      </c>
      <c r="F15" s="1" t="n">
        <f aca="false">F19-F7</f>
        <v>0</v>
      </c>
      <c r="G15" s="1" t="n">
        <f aca="false">G19-G7</f>
        <v>0</v>
      </c>
      <c r="H15" s="1" t="n">
        <f aca="false">H19-H7</f>
        <v>0</v>
      </c>
      <c r="I15" s="1" t="n">
        <f aca="false">I19-I7</f>
        <v>0</v>
      </c>
      <c r="J15" s="1" t="n">
        <f aca="false">J19-J7</f>
        <v>0</v>
      </c>
      <c r="K15" s="1" t="n">
        <f aca="false">K19-K7</f>
        <v>0</v>
      </c>
      <c r="L15" s="1" t="n">
        <f aca="false">L19-L7</f>
        <v>0</v>
      </c>
      <c r="M15" s="1" t="n">
        <f aca="false">M19-M7</f>
        <v>0</v>
      </c>
      <c r="N15" s="1" t="n">
        <f aca="false">N19-N7</f>
        <v>0</v>
      </c>
      <c r="O15" s="1" t="n">
        <f aca="false">O19-O7</f>
        <v>0</v>
      </c>
      <c r="P15" s="1" t="n">
        <f aca="false">P19-P7</f>
        <v>0</v>
      </c>
    </row>
    <row r="16" customFormat="false" ht="14.25" hidden="false" customHeight="true" outlineLevel="0" collapsed="false">
      <c r="A16" s="2" t="s">
        <v>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customFormat="false" ht="13.8" hidden="false" customHeight="true" outlineLevel="0" collapsed="false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.25" hidden="false" customHeight="true" outlineLevel="0" collapsed="false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.25" hidden="false" customHeight="true" outlineLevel="0" collapsed="false">
      <c r="A19" s="2" t="s">
        <v>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4.25" hidden="false" customHeight="true" outlineLevel="0" collapsed="false">
      <c r="A20" s="2" t="s">
        <v>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2.85" hidden="false" customHeight="false" outlineLevel="0" collapsed="false">
      <c r="A21" s="0"/>
    </row>
    <row r="22" customFormat="false" ht="13.8" hidden="false" customHeight="true" outlineLevel="0" collapsed="false">
      <c r="A22" s="3" t="s">
        <v>11</v>
      </c>
      <c r="B22" s="1" t="e">
        <f aca="false">B12/B7</f>
        <v>#DIV/0!</v>
      </c>
      <c r="C22" s="1" t="e">
        <f aca="false">C12/C7</f>
        <v>#DIV/0!</v>
      </c>
      <c r="D22" s="1" t="e">
        <f aca="false">D12/D7</f>
        <v>#DIV/0!</v>
      </c>
      <c r="E22" s="1" t="e">
        <f aca="false">E12/E7</f>
        <v>#DIV/0!</v>
      </c>
      <c r="F22" s="1" t="e">
        <f aca="false">F12/F7</f>
        <v>#DIV/0!</v>
      </c>
      <c r="G22" s="1" t="e">
        <f aca="false">G12/G7</f>
        <v>#DIV/0!</v>
      </c>
      <c r="H22" s="1" t="e">
        <f aca="false">H12/H7</f>
        <v>#DIV/0!</v>
      </c>
      <c r="I22" s="1" t="e">
        <f aca="false">I12/I7</f>
        <v>#DIV/0!</v>
      </c>
      <c r="J22" s="1" t="e">
        <f aca="false">J12/J7</f>
        <v>#DIV/0!</v>
      </c>
      <c r="K22" s="1" t="e">
        <f aca="false">K12/K7</f>
        <v>#DIV/0!</v>
      </c>
      <c r="L22" s="1" t="e">
        <f aca="false">L12/L7</f>
        <v>#DIV/0!</v>
      </c>
      <c r="M22" s="1" t="e">
        <f aca="false">M12/M7</f>
        <v>#DIV/0!</v>
      </c>
      <c r="N22" s="1" t="e">
        <f aca="false">N12/N7</f>
        <v>#DIV/0!</v>
      </c>
      <c r="O22" s="1" t="e">
        <f aca="false">O12/O7</f>
        <v>#DIV/0!</v>
      </c>
      <c r="P22" s="1" t="e">
        <f aca="false">P12/P7</f>
        <v>#DIV/0!</v>
      </c>
    </row>
    <row r="23" customFormat="false" ht="13.8" hidden="false" customHeight="true" outlineLevel="0" collapsed="false">
      <c r="A23" s="3" t="s">
        <v>12</v>
      </c>
      <c r="B23" s="1" t="e">
        <f aca="false">B20/B16</f>
        <v>#DIV/0!</v>
      </c>
      <c r="C23" s="1" t="e">
        <f aca="false">C20/C16</f>
        <v>#DIV/0!</v>
      </c>
      <c r="D23" s="1" t="e">
        <f aca="false">D20/D16</f>
        <v>#DIV/0!</v>
      </c>
      <c r="E23" s="1" t="e">
        <f aca="false">E20/E16</f>
        <v>#DIV/0!</v>
      </c>
      <c r="F23" s="1" t="e">
        <f aca="false">F20/F16</f>
        <v>#DIV/0!</v>
      </c>
      <c r="G23" s="1" t="e">
        <f aca="false">G20/G16</f>
        <v>#DIV/0!</v>
      </c>
      <c r="H23" s="1" t="e">
        <f aca="false">H20/H16</f>
        <v>#DIV/0!</v>
      </c>
      <c r="I23" s="1" t="e">
        <f aca="false">I20/I16</f>
        <v>#DIV/0!</v>
      </c>
      <c r="J23" s="1" t="e">
        <f aca="false">J20/J16</f>
        <v>#DIV/0!</v>
      </c>
      <c r="K23" s="1" t="e">
        <f aca="false">K20/K16</f>
        <v>#DIV/0!</v>
      </c>
      <c r="L23" s="1" t="e">
        <f aca="false">L20/L16</f>
        <v>#DIV/0!</v>
      </c>
      <c r="M23" s="1" t="e">
        <f aca="false">M20/M16</f>
        <v>#DIV/0!</v>
      </c>
      <c r="N23" s="1" t="e">
        <f aca="false">N20/N16</f>
        <v>#DIV/0!</v>
      </c>
      <c r="O23" s="1" t="e">
        <f aca="false">O20/O16</f>
        <v>#DIV/0!</v>
      </c>
      <c r="P23" s="1" t="e">
        <f aca="false">P20/P16</f>
        <v>#DIV/0!</v>
      </c>
    </row>
    <row r="25" customFormat="false" ht="12.85" hidden="false" customHeight="true" outlineLevel="0" collapsed="false">
      <c r="B25" s="1" t="s">
        <v>13</v>
      </c>
      <c r="L25" s="1" t="s">
        <v>14</v>
      </c>
    </row>
    <row r="48" customFormat="false" ht="12.85" hidden="false" customHeight="true" outlineLevel="0" collapsed="false">
      <c r="B48" s="1" t="s">
        <v>15</v>
      </c>
      <c r="L48" s="1" t="s">
        <v>16</v>
      </c>
    </row>
    <row r="71" customFormat="false" ht="12.85" hidden="false" customHeight="true" outlineLevel="0" collapsed="false">
      <c r="B71" s="1" t="s">
        <v>17</v>
      </c>
    </row>
    <row r="72" customFormat="false" ht="12.85" hidden="false" customHeight="true" outlineLevel="0" collapsed="false">
      <c r="M72" s="1" t="s">
        <v>18</v>
      </c>
    </row>
    <row r="95" customFormat="false" ht="12.85" hidden="false" customHeight="true" outlineLevel="0" collapsed="false">
      <c r="C9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5"/>
  <cols>
    <col collapsed="false" hidden="false" max="8" min="8" style="0" width="17.5663265306122"/>
  </cols>
  <sheetData>
    <row r="1" customFormat="false" ht="12.85" hidden="false" customHeight="false" outlineLevel="0" collapsed="false">
      <c r="C1" s="5"/>
      <c r="D1" s="5"/>
      <c r="F1" s="5"/>
      <c r="H1" s="5"/>
    </row>
    <row r="2" customFormat="false" ht="30.4" hidden="false" customHeight="false" outlineLevel="0" collapsed="false">
      <c r="B2" s="6" t="s">
        <v>16</v>
      </c>
      <c r="C2" s="6" t="s">
        <v>0</v>
      </c>
      <c r="D2" s="6" t="s">
        <v>20</v>
      </c>
      <c r="E2" s="6" t="s">
        <v>2</v>
      </c>
    </row>
    <row r="3" customFormat="false" ht="13.8" hidden="false" customHeight="false" outlineLevel="0" collapsed="false">
      <c r="B3" s="7"/>
      <c r="C3" s="8" t="n">
        <v>259.36</v>
      </c>
      <c r="D3" s="8"/>
      <c r="E3" s="7"/>
      <c r="H3" s="0" t="s">
        <v>21</v>
      </c>
      <c r="I3" s="8" t="n">
        <f aca="false">C16</f>
        <v>349.79</v>
      </c>
    </row>
    <row r="4" customFormat="false" ht="13.8" hidden="false" customHeight="false" outlineLevel="0" collapsed="false">
      <c r="B4" s="7" t="n">
        <v>73.34</v>
      </c>
      <c r="C4" s="8" t="n">
        <v>337.71</v>
      </c>
      <c r="D4" s="8" t="n">
        <f aca="false">C4-C3</f>
        <v>78.35</v>
      </c>
      <c r="E4" s="7" t="n">
        <v>22</v>
      </c>
      <c r="H4" s="0" t="s">
        <v>22</v>
      </c>
      <c r="I4" s="8" t="n">
        <f aca="false">C3</f>
        <v>259.36</v>
      </c>
    </row>
    <row r="5" customFormat="false" ht="13.8" hidden="false" customHeight="false" outlineLevel="0" collapsed="false">
      <c r="B5" s="7" t="n">
        <v>49.22</v>
      </c>
      <c r="C5" s="8" t="n">
        <v>203.65</v>
      </c>
      <c r="D5" s="8" t="n">
        <f aca="false">C5-C4</f>
        <v>-134.06</v>
      </c>
      <c r="E5" s="7" t="n">
        <v>13</v>
      </c>
      <c r="H5" s="0" t="s">
        <v>23</v>
      </c>
      <c r="I5" s="0" t="n">
        <v>13</v>
      </c>
    </row>
    <row r="6" customFormat="false" ht="13.8" hidden="false" customHeight="false" outlineLevel="0" collapsed="false">
      <c r="B6" s="7" t="n">
        <v>74.32</v>
      </c>
      <c r="C6" s="8" t="n">
        <v>326.84</v>
      </c>
      <c r="D6" s="8" t="n">
        <f aca="false">C6-C5</f>
        <v>123.19</v>
      </c>
      <c r="E6" s="7" t="n">
        <v>17</v>
      </c>
      <c r="H6" s="0" t="s">
        <v>24</v>
      </c>
      <c r="I6" s="9" t="n">
        <f aca="false">_xlfn.RRI(I5,I4,I3)</f>
        <v>0.0232756636954439</v>
      </c>
    </row>
    <row r="7" customFormat="false" ht="13.8" hidden="false" customHeight="false" outlineLevel="0" collapsed="false">
      <c r="B7" s="7" t="n">
        <v>59.44</v>
      </c>
      <c r="C7" s="8" t="n">
        <v>212.73</v>
      </c>
      <c r="D7" s="8" t="n">
        <f aca="false">C7-C6</f>
        <v>-114.11</v>
      </c>
      <c r="E7" s="7" t="n">
        <v>10.5</v>
      </c>
    </row>
    <row r="8" customFormat="false" ht="13.8" hidden="false" customHeight="false" outlineLevel="0" collapsed="false">
      <c r="B8" s="7" t="n">
        <v>72.62</v>
      </c>
      <c r="C8" s="8" t="n">
        <v>303.66</v>
      </c>
      <c r="D8" s="8" t="n">
        <f aca="false">C8-C7</f>
        <v>90.93</v>
      </c>
      <c r="E8" s="7" t="n">
        <v>12.5</v>
      </c>
      <c r="H8" s="0" t="s">
        <v>25</v>
      </c>
      <c r="I8" s="10" t="n">
        <f aca="false">15.1</f>
        <v>15.1</v>
      </c>
    </row>
    <row r="9" customFormat="false" ht="13.8" hidden="false" customHeight="false" outlineLevel="0" collapsed="false">
      <c r="B9" s="7" t="n">
        <v>64.35</v>
      </c>
      <c r="C9" s="8" t="n">
        <v>358.81</v>
      </c>
      <c r="D9" s="8" t="n">
        <f aca="false">C9-C8</f>
        <v>55.15</v>
      </c>
      <c r="E9" s="7" t="n">
        <v>14.5</v>
      </c>
      <c r="H9" s="0" t="s">
        <v>26</v>
      </c>
      <c r="I9" s="0" t="n">
        <v>10</v>
      </c>
    </row>
    <row r="10" customFormat="false" ht="13.8" hidden="false" customHeight="false" outlineLevel="0" collapsed="false">
      <c r="B10" s="7" t="n">
        <v>72.23</v>
      </c>
      <c r="C10" s="8" t="n">
        <v>411.87</v>
      </c>
      <c r="D10" s="8" t="n">
        <f aca="false">C10-C9</f>
        <v>53.06</v>
      </c>
      <c r="E10" s="7" t="n">
        <v>16.5</v>
      </c>
      <c r="H10" s="0" t="s">
        <v>27</v>
      </c>
      <c r="I10" s="9" t="n">
        <v>0.0792</v>
      </c>
    </row>
    <row r="11" customFormat="false" ht="13.8" hidden="false" customHeight="false" outlineLevel="0" collapsed="false">
      <c r="B11" s="7" t="n">
        <v>79.33</v>
      </c>
      <c r="C11" s="8" t="n">
        <v>473.56</v>
      </c>
      <c r="D11" s="8" t="n">
        <f aca="false">C11-C10</f>
        <v>61.69</v>
      </c>
      <c r="E11" s="7" t="n">
        <v>18.5</v>
      </c>
      <c r="H11" s="0" t="s">
        <v>28</v>
      </c>
      <c r="I11" s="11" t="n">
        <f aca="false">FV(I6,I9,-I8,-I3-I8,0)</f>
        <v>627.130109774149</v>
      </c>
    </row>
    <row r="12" customFormat="false" ht="13.8" hidden="false" customHeight="false" outlineLevel="0" collapsed="false">
      <c r="B12" s="7" t="n">
        <v>59</v>
      </c>
      <c r="C12" s="8" t="n">
        <v>363.17</v>
      </c>
      <c r="D12" s="8" t="n">
        <f aca="false">C12-C11</f>
        <v>-110.39</v>
      </c>
      <c r="E12" s="7" t="n">
        <v>14.25</v>
      </c>
      <c r="H12" s="0" t="s">
        <v>29</v>
      </c>
      <c r="I12" s="11" t="n">
        <f aca="false">PV(I10,I9,0,-I11,0)</f>
        <v>292.643098181517</v>
      </c>
    </row>
    <row r="13" customFormat="false" ht="13.8" hidden="false" customHeight="false" outlineLevel="0" collapsed="false">
      <c r="B13" s="7" t="n">
        <v>54.1</v>
      </c>
      <c r="C13" s="8" t="n">
        <v>398.95</v>
      </c>
      <c r="D13" s="8" t="n">
        <f aca="false">C13-C12</f>
        <v>35.78</v>
      </c>
      <c r="E13" s="7" t="n">
        <v>16.25</v>
      </c>
    </row>
    <row r="14" customFormat="false" ht="13.8" hidden="false" customHeight="false" outlineLevel="0" collapsed="false">
      <c r="B14" s="7" t="n">
        <v>56.8</v>
      </c>
      <c r="C14" s="8" t="n">
        <v>437.13</v>
      </c>
      <c r="D14" s="8" t="n">
        <f aca="false">C14-C13</f>
        <v>38.18</v>
      </c>
      <c r="E14" s="7" t="n">
        <v>18.25</v>
      </c>
    </row>
    <row r="15" customFormat="false" ht="13.8" hidden="false" customHeight="false" outlineLevel="0" collapsed="false">
      <c r="B15" s="7" t="n">
        <v>38.86</v>
      </c>
      <c r="C15" s="8" t="n">
        <v>491.55</v>
      </c>
      <c r="D15" s="8" t="n">
        <f aca="false">C15-C14</f>
        <v>54.42</v>
      </c>
      <c r="E15" s="7" t="n">
        <v>14</v>
      </c>
    </row>
    <row r="16" customFormat="false" ht="13.8" hidden="false" customHeight="false" outlineLevel="0" collapsed="false">
      <c r="B16" s="7" t="n">
        <v>38.37</v>
      </c>
      <c r="C16" s="8" t="n">
        <v>349.79</v>
      </c>
      <c r="D16" s="8" t="n">
        <f aca="false">C16-C15</f>
        <v>-141.76</v>
      </c>
      <c r="E16" s="7" t="n">
        <v>16</v>
      </c>
    </row>
    <row r="17" customFormat="false" ht="13.8" hidden="false" customHeight="false" outlineLevel="0" collapsed="false">
      <c r="B17" s="5" t="n">
        <f aca="false">SUM(B3:B16)</f>
        <v>791.98</v>
      </c>
      <c r="D17" s="0" t="n">
        <f aca="false">SUM(D3:D16)</f>
        <v>90.43</v>
      </c>
      <c r="E17" s="5" t="n">
        <f aca="false">SUM(E3:E16)</f>
        <v>203.25</v>
      </c>
      <c r="F17" s="12" t="n">
        <f aca="false">SUM(D17:E17)</f>
        <v>293.68</v>
      </c>
    </row>
    <row r="18" customFormat="false" ht="13.8" hidden="false" customHeight="false" outlineLevel="0" collapsed="false">
      <c r="D18" s="13" t="n">
        <f aca="false">AVERAGE(D4:D16)</f>
        <v>6.95615384615385</v>
      </c>
      <c r="E18" s="5"/>
    </row>
    <row r="19" customFormat="false" ht="13.8" hidden="false" customHeight="false" outlineLevel="0" collapsed="false">
      <c r="C19" s="14" t="n">
        <f aca="false">_xlfn.RRI(13,C3,C16)</f>
        <v>0.0232756636954439</v>
      </c>
      <c r="E19" s="10" t="n">
        <f aca="false">AVERAGE(E4:E16)</f>
        <v>15.6346153846154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2018-12-16T08:56:42Z</dcterms:created>
  <dc:creator/>
  <dc:description/>
  <dc:language>en-IN</dc:language>
  <cp:lastModifiedBy/>
  <dcterms:modified xsi:type="dcterms:W3CDTF">2018-12-19T04:48:00Z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