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 Stocks Weekly Returns" sheetId="1" state="visible" r:id="rId2"/>
    <sheet name="Answ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<sst xmlns="http://schemas.openxmlformats.org/spreadsheetml/2006/main" count="61" uniqueCount="45">
  <si>
    <t xml:space="preserve">Table: Six Stocks Weekly Returns for 165 Weeks</t>
  </si>
  <si>
    <t xml:space="preserve">Week </t>
  </si>
  <si>
    <t xml:space="preserve">Date</t>
  </si>
  <si>
    <t xml:space="preserve">TCS </t>
  </si>
  <si>
    <t xml:space="preserve">BHEL</t>
  </si>
  <si>
    <t xml:space="preserve">Wipro</t>
  </si>
  <si>
    <t xml:space="preserve">Axis Bank</t>
  </si>
  <si>
    <t xml:space="preserve">Maruti </t>
  </si>
  <si>
    <t xml:space="preserve">Tata Steel </t>
  </si>
  <si>
    <t xml:space="preserve">1A.</t>
  </si>
  <si>
    <t xml:space="preserve">MEAN</t>
  </si>
  <si>
    <t xml:space="preserve">STANDARD DEVIATION</t>
  </si>
  <si>
    <t xml:space="preserve">VARIANCE</t>
  </si>
  <si>
    <t xml:space="preserve">COVARIANCE BETWEEN</t>
  </si>
  <si>
    <t xml:space="preserve">TCS</t>
  </si>
  <si>
    <t xml:space="preserve">WIPRO</t>
  </si>
  <si>
    <t xml:space="preserve">AXIS BANK</t>
  </si>
  <si>
    <t xml:space="preserve">MARUTI</t>
  </si>
  <si>
    <t xml:space="preserve">TATA STEEL</t>
  </si>
  <si>
    <t xml:space="preserve">PORTFOLIO RETURNS</t>
  </si>
  <si>
    <t xml:space="preserve">EQUAL PROPORTIONS IN STOCKS</t>
  </si>
  <si>
    <t xml:space="preserve">PROPORTIONS IN ARITHMETIC PROGRESSION(A=1/10,D=2/75)</t>
  </si>
  <si>
    <t xml:space="preserve">!PROPORTIONS IN ARITHMETIC PROGRESSION</t>
  </si>
  <si>
    <t xml:space="preserve">PROPORTIONS IN GEOMETRIC PROGRESSION(A=1/63,R=2)</t>
  </si>
  <si>
    <t xml:space="preserve">!PROPORTIONS IN GEOMETRIC PROGRESSION</t>
  </si>
  <si>
    <t xml:space="preserve">PROPORTIONS IN HARMONIC PROGRESSION(A=D=21/1)</t>
  </si>
  <si>
    <t xml:space="preserve">!PROPORTIONS IN HARMONIC PROGRESSION</t>
  </si>
  <si>
    <t xml:space="preserve">PROPORTIONS IN FIBONACCI SERIES(A=1/10,B=1/60)</t>
  </si>
  <si>
    <t xml:space="preserve">PROPORTIONS IN RANDOM ORDER(0.1,0.2,0.1,0.2,0.1,0.3)</t>
  </si>
  <si>
    <t xml:space="preserve">PORTFOLIO STANDARD DEVIATION</t>
  </si>
  <si>
    <t xml:space="preserve">CO-RELATION CO-EFFICIENT MATRIX</t>
  </si>
  <si>
    <t xml:space="preserve">All are positively co-related</t>
  </si>
  <si>
    <t xml:space="preserve">Decreasign order of returns</t>
  </si>
  <si>
    <t xml:space="preserve">Tata Steel</t>
  </si>
  <si>
    <t xml:space="preserve">Maruti</t>
  </si>
  <si>
    <t xml:space="preserve">Increasign order of returns</t>
  </si>
  <si>
    <t xml:space="preserve">TATA  Steel</t>
  </si>
  <si>
    <t xml:space="preserve">Maxmimum</t>
  </si>
  <si>
    <t xml:space="preserve">Minimum</t>
  </si>
  <si>
    <t xml:space="preserve">INTERVAL 1</t>
  </si>
  <si>
    <t xml:space="preserve">INTERVAL 2</t>
  </si>
  <si>
    <t xml:space="preserve">INTERVAL 3</t>
  </si>
  <si>
    <t xml:space="preserve">INTERVAL 4</t>
  </si>
  <si>
    <t xml:space="preserve">INTERVAL 5</t>
  </si>
  <si>
    <t xml:space="preserve">DISTRIBUTION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</si>
</sst>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7"/>
  <sheetViews>
    <sheetView showFormulas="false" showGridLines="true" showRowColHeaders="true" showZeros="true" rightToLeft="false" tabSelected="false" showOutlineSymbols="true" defaultGridColor="true" view="normal" topLeftCell="A146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2.43"/>
    <col collapsed="false" customWidth="true" hidden="false" outlineLevel="0" max="3" min="3" style="0" width="10.85"/>
    <col collapsed="false" customWidth="true" hidden="false" outlineLevel="0" max="4" min="4" style="3" width="13"/>
    <col collapsed="false" customWidth="true" hidden="false" outlineLevel="0" max="6" min="5" style="3" width="11.57"/>
    <col collapsed="false" customWidth="true" hidden="false" outlineLevel="0" max="7" min="7" style="3" width="13.14"/>
    <col collapsed="false" customWidth="true" hidden="false" outlineLevel="0" max="8" min="8" style="3" width="12.57"/>
    <col collapsed="false" customWidth="true" hidden="false" outlineLevel="0" max="1025" min="9" style="0" width="8.53"/>
  </cols>
  <sheetData>
    <row r="1" s="5" customFormat="true" ht="21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s="9" customFormat="true" ht="37.5" hidden="false" customHeight="false" outlineLevel="0" collapsed="false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customFormat="false" ht="15.75" hidden="false" customHeight="false" outlineLevel="0" collapsed="false">
      <c r="A3" s="10" t="n">
        <v>1</v>
      </c>
      <c r="B3" s="11" t="n">
        <v>39090</v>
      </c>
      <c r="C3" s="12" t="n">
        <v>0.048261656</v>
      </c>
      <c r="D3" s="12" t="n">
        <v>-0.018214391</v>
      </c>
      <c r="E3" s="12" t="n">
        <v>0.047474304</v>
      </c>
      <c r="F3" s="12" t="n">
        <v>0.056998265</v>
      </c>
      <c r="G3" s="12" t="n">
        <v>-0.013475216</v>
      </c>
      <c r="H3" s="12" t="n">
        <v>-0.001053064</v>
      </c>
    </row>
    <row r="4" customFormat="false" ht="15.75" hidden="false" customHeight="false" outlineLevel="0" collapsed="false">
      <c r="A4" s="10" t="n">
        <v>2</v>
      </c>
      <c r="B4" s="11" t="n">
        <v>39097</v>
      </c>
      <c r="C4" s="12" t="n">
        <v>-0.019490676</v>
      </c>
      <c r="D4" s="12" t="n">
        <v>0.010120762</v>
      </c>
      <c r="E4" s="12" t="n">
        <v>-0.009259104</v>
      </c>
      <c r="F4" s="12" t="n">
        <v>0.070914612</v>
      </c>
      <c r="G4" s="12" t="n">
        <v>-0.010896603</v>
      </c>
      <c r="H4" s="12" t="n">
        <v>-0.000745635</v>
      </c>
    </row>
    <row r="5" customFormat="false" ht="15.75" hidden="false" customHeight="false" outlineLevel="0" collapsed="false">
      <c r="A5" s="10" t="n">
        <v>3</v>
      </c>
      <c r="B5" s="11" t="n">
        <v>39104</v>
      </c>
      <c r="C5" s="12" t="n">
        <v>0.015681623</v>
      </c>
      <c r="D5" s="12" t="n">
        <v>0.077203205</v>
      </c>
      <c r="E5" s="12" t="n">
        <v>0.049386269</v>
      </c>
      <c r="F5" s="12" t="n">
        <v>-0.039036354</v>
      </c>
      <c r="G5" s="12" t="n">
        <v>0.03918143</v>
      </c>
      <c r="H5" s="12" t="n">
        <v>0.090417867</v>
      </c>
    </row>
    <row r="6" customFormat="false" ht="15.75" hidden="false" customHeight="false" outlineLevel="0" collapsed="false">
      <c r="A6" s="10" t="n">
        <v>4</v>
      </c>
      <c r="B6" s="11" t="n">
        <v>39111</v>
      </c>
      <c r="C6" s="12" t="n">
        <v>-0.011372239</v>
      </c>
      <c r="D6" s="12" t="n">
        <v>0.022935127</v>
      </c>
      <c r="E6" s="12" t="n">
        <v>-0.012584299</v>
      </c>
      <c r="F6" s="12" t="n">
        <v>0.142709026</v>
      </c>
      <c r="G6" s="12" t="n">
        <v>-0.003630133</v>
      </c>
      <c r="H6" s="12" t="n">
        <v>-0.093019963</v>
      </c>
    </row>
    <row r="7" customFormat="false" ht="15.75" hidden="false" customHeight="false" outlineLevel="0" collapsed="false">
      <c r="A7" s="10" t="n">
        <v>5</v>
      </c>
      <c r="B7" s="11" t="n">
        <v>39118</v>
      </c>
      <c r="C7" s="12" t="n">
        <v>-0.010069246</v>
      </c>
      <c r="D7" s="12" t="n">
        <v>0.001517629</v>
      </c>
      <c r="E7" s="12" t="n">
        <v>0</v>
      </c>
      <c r="F7" s="12" t="n">
        <v>-0.024591117</v>
      </c>
      <c r="G7" s="12" t="n">
        <v>-0.003073748</v>
      </c>
      <c r="H7" s="12" t="n">
        <v>-0.020215423</v>
      </c>
    </row>
    <row r="8" customFormat="false" ht="15.75" hidden="false" customHeight="false" outlineLevel="0" collapsed="false">
      <c r="A8" s="10" t="n">
        <v>6</v>
      </c>
      <c r="B8" s="11" t="n">
        <v>39125</v>
      </c>
      <c r="C8" s="12" t="n">
        <v>0.003769113</v>
      </c>
      <c r="D8" s="12" t="n">
        <v>-0.042945904</v>
      </c>
      <c r="E8" s="12" t="n">
        <v>0.052710696</v>
      </c>
      <c r="F8" s="12" t="n">
        <v>-0.046653628</v>
      </c>
      <c r="G8" s="12" t="n">
        <v>-0.052511859</v>
      </c>
      <c r="H8" s="12" t="n">
        <v>-0.024376643</v>
      </c>
    </row>
    <row r="9" customFormat="false" ht="15.75" hidden="false" customHeight="false" outlineLevel="0" collapsed="false">
      <c r="A9" s="10" t="n">
        <v>7</v>
      </c>
      <c r="B9" s="11" t="n">
        <v>39133</v>
      </c>
      <c r="C9" s="12" t="n">
        <v>-0.011535434</v>
      </c>
      <c r="D9" s="12" t="n">
        <v>-0.045671485</v>
      </c>
      <c r="E9" s="12" t="n">
        <v>-0.079313342</v>
      </c>
      <c r="F9" s="12" t="n">
        <v>-0.101726295</v>
      </c>
      <c r="G9" s="12" t="n">
        <v>-0.032222462</v>
      </c>
      <c r="H9" s="12" t="n">
        <v>0.040717455</v>
      </c>
    </row>
    <row r="10" customFormat="false" ht="15.75" hidden="false" customHeight="false" outlineLevel="0" collapsed="false">
      <c r="A10" s="10" t="n">
        <v>8</v>
      </c>
      <c r="B10" s="11" t="n">
        <v>39139</v>
      </c>
      <c r="C10" s="12" t="n">
        <v>-0.053854767</v>
      </c>
      <c r="D10" s="12" t="n">
        <v>-0.078296214</v>
      </c>
      <c r="E10" s="12" t="n">
        <v>-0.078778786</v>
      </c>
      <c r="F10" s="12" t="n">
        <v>-0.042279412</v>
      </c>
      <c r="G10" s="12" t="n">
        <v>-0.035199925</v>
      </c>
      <c r="H10" s="12" t="n">
        <v>-0.03650914</v>
      </c>
    </row>
    <row r="11" customFormat="false" ht="15.75" hidden="false" customHeight="false" outlineLevel="0" collapsed="false">
      <c r="A11" s="10" t="n">
        <v>9</v>
      </c>
      <c r="B11" s="11" t="n">
        <v>39146</v>
      </c>
      <c r="C11" s="12" t="n">
        <v>0.002971807</v>
      </c>
      <c r="D11" s="12" t="n">
        <v>-0.000407458</v>
      </c>
      <c r="E11" s="12" t="n">
        <v>-0.014896148</v>
      </c>
      <c r="F11" s="12" t="n">
        <v>-0.029343337</v>
      </c>
      <c r="G11" s="12" t="n">
        <v>-0.055104005</v>
      </c>
      <c r="H11" s="12" t="n">
        <v>-0.021769225</v>
      </c>
    </row>
    <row r="12" customFormat="false" ht="15.75" hidden="false" customHeight="false" outlineLevel="0" collapsed="false">
      <c r="A12" s="10" t="n">
        <v>10</v>
      </c>
      <c r="B12" s="11" t="n">
        <v>39153</v>
      </c>
      <c r="C12" s="12" t="n">
        <v>0.021038187</v>
      </c>
      <c r="D12" s="12" t="n">
        <v>-0.069229023</v>
      </c>
      <c r="E12" s="12" t="n">
        <v>-0.000705913</v>
      </c>
      <c r="F12" s="12" t="n">
        <v>-0.016867903</v>
      </c>
      <c r="G12" s="12" t="n">
        <v>-0.009014586</v>
      </c>
      <c r="H12" s="12" t="n">
        <v>-0.007491884</v>
      </c>
    </row>
    <row r="13" customFormat="false" ht="15.75" hidden="false" customHeight="false" outlineLevel="0" collapsed="false">
      <c r="A13" s="10" t="n">
        <v>11</v>
      </c>
      <c r="B13" s="11" t="n">
        <v>39160</v>
      </c>
      <c r="C13" s="12" t="n">
        <v>0.040841309</v>
      </c>
      <c r="D13" s="13" t="n">
        <v>0.163635255</v>
      </c>
      <c r="E13" s="13" t="n">
        <v>0.056698827</v>
      </c>
      <c r="F13" s="13" t="n">
        <v>0.169257024</v>
      </c>
      <c r="G13" s="13" t="n">
        <v>0.077613805</v>
      </c>
      <c r="H13" s="13" t="n">
        <v>0.018004417</v>
      </c>
    </row>
    <row r="14" customFormat="false" ht="15.75" hidden="false" customHeight="false" outlineLevel="0" collapsed="false">
      <c r="A14" s="10" t="n">
        <v>12</v>
      </c>
      <c r="B14" s="11" t="n">
        <v>39167</v>
      </c>
      <c r="C14" s="12" t="n">
        <v>-0.042183092</v>
      </c>
      <c r="D14" s="13" t="n">
        <v>-0.004554398</v>
      </c>
      <c r="E14" s="13" t="n">
        <v>-0.055538941</v>
      </c>
      <c r="F14" s="13" t="n">
        <v>-0.065288782</v>
      </c>
      <c r="G14" s="13" t="n">
        <v>-0.024321909</v>
      </c>
      <c r="H14" s="13" t="n">
        <v>0.025897344</v>
      </c>
    </row>
    <row r="15" customFormat="false" ht="15.75" hidden="false" customHeight="false" outlineLevel="0" collapsed="false">
      <c r="A15" s="10" t="n">
        <v>13</v>
      </c>
      <c r="B15" s="11" t="n">
        <v>39174</v>
      </c>
      <c r="C15" s="12" t="n">
        <v>-0.03213979</v>
      </c>
      <c r="D15" s="13" t="n">
        <v>0.044263966</v>
      </c>
      <c r="E15" s="13" t="n">
        <v>-0.01216332</v>
      </c>
      <c r="F15" s="13" t="n">
        <v>-0.079413323</v>
      </c>
      <c r="G15" s="13" t="n">
        <v>-0.078398851</v>
      </c>
      <c r="H15" s="13" t="n">
        <v>0.035255381</v>
      </c>
    </row>
    <row r="16" customFormat="false" ht="15.75" hidden="false" customHeight="false" outlineLevel="0" collapsed="false">
      <c r="A16" s="10" t="n">
        <v>14</v>
      </c>
      <c r="B16" s="11" t="n">
        <v>39181</v>
      </c>
      <c r="C16" s="12" t="n">
        <v>0.056779368</v>
      </c>
      <c r="D16" s="13" t="n">
        <v>0.050137489</v>
      </c>
      <c r="E16" s="13" t="n">
        <v>0.027247186</v>
      </c>
      <c r="F16" s="13" t="n">
        <v>0.038649099</v>
      </c>
      <c r="G16" s="13" t="n">
        <v>0.021233447</v>
      </c>
      <c r="H16" s="13" t="n">
        <v>0.098156336</v>
      </c>
    </row>
    <row r="17" customFormat="false" ht="15.75" hidden="false" customHeight="false" outlineLevel="0" collapsed="false">
      <c r="A17" s="10" t="n">
        <v>15</v>
      </c>
      <c r="B17" s="11" t="n">
        <v>39188</v>
      </c>
      <c r="C17" s="12" t="n">
        <v>-0.003450389</v>
      </c>
      <c r="D17" s="13" t="n">
        <v>0.023269617</v>
      </c>
      <c r="E17" s="13" t="n">
        <v>0.006332832</v>
      </c>
      <c r="F17" s="13" t="n">
        <v>-0.005657461</v>
      </c>
      <c r="G17" s="13" t="n">
        <v>0.008614001</v>
      </c>
      <c r="H17" s="13" t="n">
        <v>0.043349267</v>
      </c>
    </row>
    <row r="18" customFormat="false" ht="15.75" hidden="false" customHeight="false" outlineLevel="0" collapsed="false">
      <c r="A18" s="10" t="n">
        <v>16</v>
      </c>
      <c r="B18" s="11" t="n">
        <v>39195</v>
      </c>
      <c r="C18" s="12" t="n">
        <v>-0.01840682</v>
      </c>
      <c r="D18" s="13" t="n">
        <v>-0.018680269</v>
      </c>
      <c r="E18" s="13" t="n">
        <v>-0.009630994</v>
      </c>
      <c r="F18" s="13" t="n">
        <v>-0.024107693</v>
      </c>
      <c r="G18" s="13" t="n">
        <v>0.022218166</v>
      </c>
      <c r="H18" s="13" t="n">
        <v>0.007312119</v>
      </c>
    </row>
    <row r="19" customFormat="false" ht="15.75" hidden="false" customHeight="false" outlineLevel="0" collapsed="false">
      <c r="A19" s="10" t="n">
        <v>17</v>
      </c>
      <c r="B19" s="11" t="n">
        <v>39202</v>
      </c>
      <c r="C19" s="12" t="n">
        <v>0.031230422</v>
      </c>
      <c r="D19" s="13" t="n">
        <v>0.002790188</v>
      </c>
      <c r="E19" s="13" t="n">
        <v>0.002744267</v>
      </c>
      <c r="F19" s="13" t="n">
        <v>0.055146506</v>
      </c>
      <c r="G19" s="13" t="n">
        <v>0.014515676</v>
      </c>
      <c r="H19" s="13" t="n">
        <v>0.030044361</v>
      </c>
    </row>
    <row r="20" customFormat="false" ht="15.75" hidden="false" customHeight="false" outlineLevel="0" collapsed="false">
      <c r="A20" s="10" t="n">
        <v>18</v>
      </c>
      <c r="B20" s="11" t="n">
        <v>39209</v>
      </c>
      <c r="C20" s="12" t="n">
        <v>-0.016103529</v>
      </c>
      <c r="D20" s="13" t="n">
        <v>-0.024049338</v>
      </c>
      <c r="E20" s="13" t="n">
        <v>-0.037892146</v>
      </c>
      <c r="F20" s="13" t="n">
        <v>0.084050128</v>
      </c>
      <c r="G20" s="13" t="n">
        <v>-0.01479833</v>
      </c>
      <c r="H20" s="13" t="n">
        <v>0.029276781</v>
      </c>
    </row>
    <row r="21" customFormat="false" ht="15.75" hidden="false" customHeight="false" outlineLevel="0" collapsed="false">
      <c r="A21" s="10" t="n">
        <v>19</v>
      </c>
      <c r="B21" s="11" t="n">
        <v>39216</v>
      </c>
      <c r="C21" s="12" t="n">
        <v>0.000236837</v>
      </c>
      <c r="D21" s="13" t="n">
        <v>0.076448254</v>
      </c>
      <c r="E21" s="13" t="n">
        <v>-0.004581814</v>
      </c>
      <c r="F21" s="13" t="n">
        <v>0.039962166</v>
      </c>
      <c r="G21" s="13" t="n">
        <v>0.018351434</v>
      </c>
      <c r="H21" s="13" t="n">
        <v>0.038270535</v>
      </c>
    </row>
    <row r="22" customFormat="false" ht="15.75" hidden="false" customHeight="false" outlineLevel="0" collapsed="false">
      <c r="A22" s="10" t="n">
        <v>20</v>
      </c>
      <c r="B22" s="11" t="n">
        <v>39223</v>
      </c>
      <c r="C22" s="12" t="n">
        <v>-0.018282834</v>
      </c>
      <c r="D22" s="13" t="n">
        <v>0.030284653</v>
      </c>
      <c r="E22" s="13" t="n">
        <v>0.000172609</v>
      </c>
      <c r="F22" s="13" t="n">
        <v>0.051589106</v>
      </c>
      <c r="G22" s="13" t="n">
        <v>0.000250636</v>
      </c>
      <c r="H22" s="13" t="n">
        <v>0.053529268</v>
      </c>
    </row>
    <row r="23" customFormat="false" ht="15.75" hidden="false" customHeight="false" outlineLevel="0" collapsed="false">
      <c r="A23" s="10" t="n">
        <v>21</v>
      </c>
      <c r="B23" s="11" t="n">
        <v>39230</v>
      </c>
      <c r="C23" s="12" t="n">
        <v>-0.017555194</v>
      </c>
      <c r="D23" s="13" t="n">
        <v>-0.482351716</v>
      </c>
      <c r="E23" s="13" t="n">
        <v>0.000556088</v>
      </c>
      <c r="F23" s="13" t="n">
        <v>0.018619066</v>
      </c>
      <c r="G23" s="13" t="n">
        <v>0.008381673</v>
      </c>
      <c r="H23" s="13" t="n">
        <v>0.014605309</v>
      </c>
    </row>
    <row r="24" customFormat="false" ht="15.75" hidden="false" customHeight="false" outlineLevel="0" collapsed="false">
      <c r="A24" s="10" t="n">
        <v>22</v>
      </c>
      <c r="B24" s="11" t="n">
        <v>39237</v>
      </c>
      <c r="C24" s="12" t="n">
        <v>0.00972355</v>
      </c>
      <c r="D24" s="13" t="n">
        <v>-0.063042436</v>
      </c>
      <c r="E24" s="13" t="n">
        <v>0.007167634</v>
      </c>
      <c r="F24" s="13" t="n">
        <v>-0.027830845</v>
      </c>
      <c r="G24" s="13" t="n">
        <v>-0.097346122</v>
      </c>
      <c r="H24" s="13" t="n">
        <v>-0.049602041</v>
      </c>
    </row>
    <row r="25" customFormat="false" ht="15.75" hidden="false" customHeight="false" outlineLevel="0" collapsed="false">
      <c r="A25" s="10" t="n">
        <v>23</v>
      </c>
      <c r="B25" s="11" t="n">
        <v>39244</v>
      </c>
      <c r="C25" s="12" t="n">
        <v>-0.026024209</v>
      </c>
      <c r="D25" s="13" t="n">
        <v>0.061637276</v>
      </c>
      <c r="E25" s="13" t="n">
        <v>-0.03122562</v>
      </c>
      <c r="F25" s="13" t="n">
        <v>0.073000315</v>
      </c>
      <c r="G25" s="13" t="n">
        <v>0.003454873</v>
      </c>
      <c r="H25" s="13" t="n">
        <v>0.025263959</v>
      </c>
    </row>
    <row r="26" customFormat="false" ht="15.75" hidden="false" customHeight="false" outlineLevel="0" collapsed="false">
      <c r="A26" s="10" t="n">
        <v>24</v>
      </c>
      <c r="B26" s="11" t="n">
        <v>39251</v>
      </c>
      <c r="C26" s="12" t="n">
        <v>-0.03753399</v>
      </c>
      <c r="D26" s="13" t="n">
        <v>0.033734078</v>
      </c>
      <c r="E26" s="13" t="n">
        <v>-0.024886078</v>
      </c>
      <c r="F26" s="13" t="n">
        <v>0.024260649</v>
      </c>
      <c r="G26" s="13" t="n">
        <v>0.028709775</v>
      </c>
      <c r="H26" s="13" t="n">
        <v>-0.000508071</v>
      </c>
    </row>
    <row r="27" customFormat="false" ht="15.75" hidden="false" customHeight="false" outlineLevel="0" collapsed="false">
      <c r="A27" s="10" t="n">
        <v>25</v>
      </c>
      <c r="B27" s="11" t="n">
        <v>39258</v>
      </c>
      <c r="C27" s="12" t="n">
        <v>0.008244176</v>
      </c>
      <c r="D27" s="13" t="n">
        <v>0.06896007</v>
      </c>
      <c r="E27" s="13" t="n">
        <v>0.00420989</v>
      </c>
      <c r="F27" s="13" t="n">
        <v>-0.014326395</v>
      </c>
      <c r="G27" s="13" t="n">
        <v>-0.022588173</v>
      </c>
      <c r="H27" s="13" t="n">
        <v>-0.004574959</v>
      </c>
    </row>
    <row r="28" customFormat="false" ht="15.75" hidden="false" customHeight="false" outlineLevel="0" collapsed="false">
      <c r="A28" s="10" t="n">
        <v>26</v>
      </c>
      <c r="B28" s="11" t="n">
        <v>39265</v>
      </c>
      <c r="C28" s="12" t="n">
        <v>0.008094079</v>
      </c>
      <c r="D28" s="13" t="n">
        <v>0.010563058</v>
      </c>
      <c r="E28" s="13" t="n">
        <v>0.002206443</v>
      </c>
      <c r="F28" s="13" t="n">
        <v>0.038385739</v>
      </c>
      <c r="G28" s="13" t="n">
        <v>0.071022223</v>
      </c>
      <c r="H28" s="13" t="n">
        <v>0.043347606</v>
      </c>
    </row>
    <row r="29" customFormat="false" ht="15.75" hidden="false" customHeight="false" outlineLevel="0" collapsed="false">
      <c r="A29" s="10" t="n">
        <v>27</v>
      </c>
      <c r="B29" s="11" t="n">
        <v>39272</v>
      </c>
      <c r="C29" s="12" t="n">
        <v>-0.019548694</v>
      </c>
      <c r="D29" s="13" t="n">
        <v>0.084714485</v>
      </c>
      <c r="E29" s="13" t="n">
        <v>-0.01356977</v>
      </c>
      <c r="F29" s="13" t="n">
        <v>0.025535953</v>
      </c>
      <c r="G29" s="13" t="n">
        <v>0.04302801</v>
      </c>
      <c r="H29" s="13" t="n">
        <v>0.116319346</v>
      </c>
    </row>
    <row r="30" customFormat="false" ht="15.75" hidden="false" customHeight="false" outlineLevel="0" collapsed="false">
      <c r="A30" s="10" t="n">
        <v>28</v>
      </c>
      <c r="B30" s="11" t="n">
        <v>39279</v>
      </c>
      <c r="C30" s="12" t="n">
        <v>0.035127021</v>
      </c>
      <c r="D30" s="13" t="n">
        <v>-0.021654415</v>
      </c>
      <c r="E30" s="13" t="n">
        <v>-0.014344844</v>
      </c>
      <c r="F30" s="13" t="n">
        <v>-0.000315457</v>
      </c>
      <c r="G30" s="13" t="n">
        <v>-0.005287904</v>
      </c>
      <c r="H30" s="13" t="n">
        <v>0.027807757</v>
      </c>
    </row>
    <row r="31" customFormat="false" ht="15.75" hidden="false" customHeight="false" outlineLevel="0" collapsed="false">
      <c r="A31" s="10" t="n">
        <v>29</v>
      </c>
      <c r="B31" s="11" t="n">
        <v>39286</v>
      </c>
      <c r="C31" s="12" t="n">
        <v>-0.016998922</v>
      </c>
      <c r="D31" s="13" t="n">
        <v>0.006975432</v>
      </c>
      <c r="E31" s="13" t="n">
        <v>-0.024722617</v>
      </c>
      <c r="F31" s="13" t="n">
        <v>-0.046933838</v>
      </c>
      <c r="G31" s="13" t="n">
        <v>0.004051466</v>
      </c>
      <c r="H31" s="13" t="n">
        <v>-0.088861179</v>
      </c>
    </row>
    <row r="32" customFormat="false" ht="15.75" hidden="false" customHeight="false" outlineLevel="0" collapsed="false">
      <c r="A32" s="10" t="n">
        <v>30</v>
      </c>
      <c r="B32" s="11" t="n">
        <v>39293</v>
      </c>
      <c r="C32" s="12" t="n">
        <v>-0.048653932</v>
      </c>
      <c r="D32" s="13" t="n">
        <v>0.037509368</v>
      </c>
      <c r="E32" s="13" t="n">
        <v>-0.045675208</v>
      </c>
      <c r="F32" s="13" t="n">
        <v>0.011080699</v>
      </c>
      <c r="G32" s="13" t="n">
        <v>0.024565308</v>
      </c>
      <c r="H32" s="13" t="n">
        <v>0.001152468</v>
      </c>
    </row>
    <row r="33" customFormat="false" ht="15.75" hidden="false" customHeight="false" outlineLevel="0" collapsed="false">
      <c r="A33" s="10" t="n">
        <v>31</v>
      </c>
      <c r="B33" s="11" t="n">
        <v>39300</v>
      </c>
      <c r="C33" s="12" t="n">
        <v>0.043393092</v>
      </c>
      <c r="D33" s="13" t="n">
        <v>-0.017266395</v>
      </c>
      <c r="E33" s="13" t="n">
        <v>0.021365064</v>
      </c>
      <c r="F33" s="13" t="n">
        <v>-0.051194167</v>
      </c>
      <c r="G33" s="13" t="n">
        <v>-0.048310678</v>
      </c>
      <c r="H33" s="13" t="n">
        <v>-0.026674101</v>
      </c>
    </row>
    <row r="34" customFormat="false" ht="15.75" hidden="false" customHeight="false" outlineLevel="0" collapsed="false">
      <c r="A34" s="10" t="n">
        <v>32</v>
      </c>
      <c r="B34" s="11" t="n">
        <v>39307</v>
      </c>
      <c r="C34" s="12" t="n">
        <v>-0.076449475</v>
      </c>
      <c r="D34" s="13" t="n">
        <v>-0.084685099</v>
      </c>
      <c r="E34" s="13" t="n">
        <v>-0.01738848</v>
      </c>
      <c r="F34" s="13" t="n">
        <v>-0.020961322</v>
      </c>
      <c r="G34" s="13" t="n">
        <v>-0.036379369</v>
      </c>
      <c r="H34" s="13" t="n">
        <v>-0.144805411</v>
      </c>
    </row>
    <row r="35" customFormat="false" ht="15.75" hidden="false" customHeight="false" outlineLevel="0" collapsed="false">
      <c r="A35" s="10" t="n">
        <v>33</v>
      </c>
      <c r="B35" s="11" t="n">
        <v>39314</v>
      </c>
      <c r="C35" s="12" t="n">
        <v>-0.038035734</v>
      </c>
      <c r="D35" s="13" t="n">
        <v>0.12910231</v>
      </c>
      <c r="E35" s="13" t="n">
        <v>-0.034114199</v>
      </c>
      <c r="F35" s="13" t="n">
        <v>-0.008319624</v>
      </c>
      <c r="G35" s="13" t="n">
        <v>0.011282892</v>
      </c>
      <c r="H35" s="13" t="n">
        <v>0.072194131</v>
      </c>
    </row>
    <row r="36" customFormat="false" ht="15.75" hidden="false" customHeight="false" outlineLevel="0" collapsed="false">
      <c r="A36" s="10" t="n">
        <v>34</v>
      </c>
      <c r="B36" s="11" t="n">
        <v>39321</v>
      </c>
      <c r="C36" s="12" t="n">
        <v>0.039539654</v>
      </c>
      <c r="D36" s="13" t="n">
        <v>0.079498581</v>
      </c>
      <c r="E36" s="13" t="n">
        <v>0.056834516</v>
      </c>
      <c r="F36" s="13" t="n">
        <v>0.109749739</v>
      </c>
      <c r="G36" s="13" t="n">
        <v>0.098997542</v>
      </c>
      <c r="H36" s="13" t="n">
        <v>0.18007215</v>
      </c>
    </row>
    <row r="37" customFormat="false" ht="15.75" hidden="false" customHeight="false" outlineLevel="0" collapsed="false">
      <c r="A37" s="10" t="n">
        <v>35</v>
      </c>
      <c r="B37" s="11" t="n">
        <v>39328</v>
      </c>
      <c r="C37" s="12" t="n">
        <v>0.020338206</v>
      </c>
      <c r="D37" s="13" t="n">
        <v>0.002257155</v>
      </c>
      <c r="E37" s="13" t="n">
        <v>-0.004253022</v>
      </c>
      <c r="F37" s="13" t="n">
        <v>0.024494416</v>
      </c>
      <c r="G37" s="13" t="n">
        <v>0.009109857</v>
      </c>
      <c r="H37" s="13" t="n">
        <v>0.002698364</v>
      </c>
    </row>
    <row r="38" customFormat="false" ht="15.75" hidden="false" customHeight="false" outlineLevel="0" collapsed="false">
      <c r="A38" s="10" t="n">
        <v>36</v>
      </c>
      <c r="B38" s="11" t="n">
        <v>39335</v>
      </c>
      <c r="C38" s="12" t="n">
        <v>-0.052385882</v>
      </c>
      <c r="D38" s="13" t="n">
        <v>0.003046585</v>
      </c>
      <c r="E38" s="13" t="n">
        <v>-0.065997442</v>
      </c>
      <c r="F38" s="13" t="n">
        <v>-0.001625881</v>
      </c>
      <c r="G38" s="13" t="n">
        <v>-0.006741703</v>
      </c>
      <c r="H38" s="13" t="n">
        <v>0.020472816</v>
      </c>
    </row>
    <row r="39" customFormat="false" ht="15.75" hidden="false" customHeight="false" outlineLevel="0" collapsed="false">
      <c r="A39" s="10" t="n">
        <v>37</v>
      </c>
      <c r="B39" s="11" t="n">
        <v>39342</v>
      </c>
      <c r="C39" s="12" t="n">
        <v>-0.002061218</v>
      </c>
      <c r="D39" s="13" t="n">
        <v>0.043314737</v>
      </c>
      <c r="E39" s="13" t="n">
        <v>-0.017850925</v>
      </c>
      <c r="F39" s="13" t="n">
        <v>0.092074495</v>
      </c>
      <c r="G39" s="13" t="n">
        <v>0.071344291</v>
      </c>
      <c r="H39" s="13" t="n">
        <v>0.052975932</v>
      </c>
    </row>
    <row r="40" customFormat="false" ht="15.75" hidden="false" customHeight="false" outlineLevel="0" collapsed="false">
      <c r="A40" s="10" t="n">
        <v>38</v>
      </c>
      <c r="B40" s="11" t="n">
        <v>39349</v>
      </c>
      <c r="C40" s="12" t="n">
        <v>0.033532996</v>
      </c>
      <c r="D40" s="13" t="n">
        <v>0.03033034</v>
      </c>
      <c r="E40" s="13" t="n">
        <v>0.045450248</v>
      </c>
      <c r="F40" s="13" t="n">
        <v>0.077123083</v>
      </c>
      <c r="G40" s="13" t="n">
        <v>0.072023641</v>
      </c>
      <c r="H40" s="13" t="n">
        <v>0.145574436</v>
      </c>
    </row>
    <row r="41" customFormat="false" ht="15.75" hidden="false" customHeight="false" outlineLevel="0" collapsed="false">
      <c r="A41" s="10" t="n">
        <v>39</v>
      </c>
      <c r="B41" s="11" t="n">
        <v>39356</v>
      </c>
      <c r="C41" s="12" t="n">
        <v>0.016037651</v>
      </c>
      <c r="D41" s="13" t="n">
        <v>0.063418099</v>
      </c>
      <c r="E41" s="13" t="n">
        <v>0.002170325</v>
      </c>
      <c r="F41" s="13" t="n">
        <v>-0.043201988</v>
      </c>
      <c r="G41" s="13" t="n">
        <v>0.039019031</v>
      </c>
      <c r="H41" s="13" t="n">
        <v>-0.027133606</v>
      </c>
    </row>
    <row r="42" customFormat="false" ht="15.75" hidden="false" customHeight="false" outlineLevel="0" collapsed="false">
      <c r="A42" s="10" t="n">
        <v>40</v>
      </c>
      <c r="B42" s="11" t="n">
        <v>39363</v>
      </c>
      <c r="C42" s="12" t="n">
        <v>0.003737141</v>
      </c>
      <c r="D42" s="13" t="n">
        <v>0.085932203</v>
      </c>
      <c r="E42" s="13" t="n">
        <v>0.05639649</v>
      </c>
      <c r="F42" s="13" t="n">
        <v>0.016417467</v>
      </c>
      <c r="G42" s="13" t="n">
        <v>0.057857793</v>
      </c>
      <c r="H42" s="13" t="n">
        <v>0.03879905</v>
      </c>
    </row>
    <row r="43" customFormat="false" ht="15.75" hidden="false" customHeight="false" outlineLevel="0" collapsed="false">
      <c r="A43" s="10" t="n">
        <v>41</v>
      </c>
      <c r="B43" s="11" t="n">
        <v>39370</v>
      </c>
      <c r="C43" s="12" t="n">
        <v>0.030697027</v>
      </c>
      <c r="D43" s="13" t="n">
        <v>-0.127622362</v>
      </c>
      <c r="E43" s="13" t="n">
        <v>0.025368895</v>
      </c>
      <c r="F43" s="13" t="n">
        <v>0.123834206</v>
      </c>
      <c r="G43" s="13" t="n">
        <v>-0.028253607</v>
      </c>
      <c r="H43" s="13" t="n">
        <v>-0.00852969</v>
      </c>
    </row>
    <row r="44" customFormat="false" ht="15.75" hidden="false" customHeight="false" outlineLevel="0" collapsed="false">
      <c r="A44" s="10" t="n">
        <v>42</v>
      </c>
      <c r="B44" s="11" t="n">
        <v>39377</v>
      </c>
      <c r="C44" s="12" t="n">
        <v>-0.03122772</v>
      </c>
      <c r="D44" s="13" t="n">
        <v>0.187316154</v>
      </c>
      <c r="E44" s="13" t="n">
        <v>0.00576879</v>
      </c>
      <c r="F44" s="13" t="n">
        <v>0.107785501</v>
      </c>
      <c r="G44" s="13" t="n">
        <v>0.106938783</v>
      </c>
      <c r="H44" s="13" t="n">
        <v>0.168650574</v>
      </c>
    </row>
    <row r="45" customFormat="false" ht="15.75" hidden="false" customHeight="false" outlineLevel="0" collapsed="false">
      <c r="A45" s="10" t="n">
        <v>43</v>
      </c>
      <c r="B45" s="11" t="n">
        <v>39384</v>
      </c>
      <c r="C45" s="12" t="n">
        <v>-0.047169071</v>
      </c>
      <c r="D45" s="13" t="n">
        <v>0.11753991</v>
      </c>
      <c r="E45" s="13" t="n">
        <v>-0.020106017</v>
      </c>
      <c r="F45" s="13" t="n">
        <v>0.014044244</v>
      </c>
      <c r="G45" s="13" t="n">
        <v>-0.131356844</v>
      </c>
      <c r="H45" s="13" t="n">
        <v>-0.09657446</v>
      </c>
    </row>
    <row r="46" customFormat="false" ht="15.75" hidden="false" customHeight="false" outlineLevel="0" collapsed="false">
      <c r="A46" s="10" t="n">
        <v>44</v>
      </c>
      <c r="B46" s="11" t="n">
        <v>39391</v>
      </c>
      <c r="C46" s="12" t="n">
        <v>-0.035199736</v>
      </c>
      <c r="D46" s="13" t="n">
        <v>0.00735262</v>
      </c>
      <c r="E46" s="13" t="n">
        <v>-0.064577478</v>
      </c>
      <c r="F46" s="13" t="n">
        <v>-0.022379321</v>
      </c>
      <c r="G46" s="13" t="n">
        <v>-0.0438964</v>
      </c>
      <c r="H46" s="13" t="n">
        <v>-0.08025531</v>
      </c>
    </row>
    <row r="47" customFormat="false" ht="15.75" hidden="false" customHeight="false" outlineLevel="0" collapsed="false">
      <c r="A47" s="10" t="n">
        <v>45</v>
      </c>
      <c r="B47" s="11" t="n">
        <v>39398</v>
      </c>
      <c r="C47" s="14" t="n">
        <v>-9.60666E-005</v>
      </c>
      <c r="D47" s="13" t="n">
        <v>0.016495479</v>
      </c>
      <c r="E47" s="13" t="n">
        <v>0.00350148</v>
      </c>
      <c r="F47" s="13" t="n">
        <v>0.068586132</v>
      </c>
      <c r="G47" s="13" t="n">
        <v>0.071426352</v>
      </c>
      <c r="H47" s="13" t="n">
        <v>0.025327076</v>
      </c>
    </row>
    <row r="48" customFormat="false" ht="15.75" hidden="false" customHeight="false" outlineLevel="0" collapsed="false">
      <c r="A48" s="10" t="n">
        <v>46</v>
      </c>
      <c r="B48" s="11" t="n">
        <v>39405</v>
      </c>
      <c r="C48" s="12" t="n">
        <v>-0.029473931</v>
      </c>
      <c r="D48" s="13" t="n">
        <v>-0.08627454</v>
      </c>
      <c r="E48" s="13" t="n">
        <v>-0.039237315</v>
      </c>
      <c r="F48" s="13" t="n">
        <v>-0.047854306</v>
      </c>
      <c r="G48" s="13" t="n">
        <v>-0.099905248</v>
      </c>
      <c r="H48" s="13" t="n">
        <v>-0.036643042</v>
      </c>
    </row>
    <row r="49" customFormat="false" ht="15.75" hidden="false" customHeight="false" outlineLevel="0" collapsed="false">
      <c r="A49" s="10" t="n">
        <v>47</v>
      </c>
      <c r="B49" s="11" t="n">
        <v>39412</v>
      </c>
      <c r="C49" s="12" t="n">
        <v>0.053610515</v>
      </c>
      <c r="D49" s="13" t="n">
        <v>0.056976217</v>
      </c>
      <c r="E49" s="13" t="n">
        <v>0.043674875</v>
      </c>
      <c r="F49" s="13" t="n">
        <v>0.001061</v>
      </c>
      <c r="G49" s="13" t="n">
        <v>0.072904023</v>
      </c>
      <c r="H49" s="13" t="n">
        <v>0.011287234</v>
      </c>
    </row>
    <row r="50" customFormat="false" ht="15.75" hidden="false" customHeight="false" outlineLevel="0" collapsed="false">
      <c r="A50" s="10" t="n">
        <v>48</v>
      </c>
      <c r="B50" s="11" t="n">
        <v>39419</v>
      </c>
      <c r="C50" s="12" t="n">
        <v>0.063410204</v>
      </c>
      <c r="D50" s="13" t="n">
        <v>0.018623303</v>
      </c>
      <c r="E50" s="13" t="n">
        <v>0.090384572</v>
      </c>
      <c r="F50" s="13" t="n">
        <v>0.003542598</v>
      </c>
      <c r="G50" s="13" t="n">
        <v>0.023858153</v>
      </c>
      <c r="H50" s="13" t="n">
        <v>0.01286961</v>
      </c>
    </row>
    <row r="51" customFormat="false" ht="15.75" hidden="false" customHeight="false" outlineLevel="0" collapsed="false">
      <c r="A51" s="10" t="n">
        <v>49</v>
      </c>
      <c r="B51" s="11" t="n">
        <v>39426</v>
      </c>
      <c r="C51" s="12" t="n">
        <v>-0.032524076</v>
      </c>
      <c r="D51" s="13" t="n">
        <v>-0.063903248</v>
      </c>
      <c r="E51" s="13" t="n">
        <v>-0.017789125</v>
      </c>
      <c r="F51" s="13" t="n">
        <v>0.061820023</v>
      </c>
      <c r="G51" s="13" t="n">
        <v>0.001740576</v>
      </c>
      <c r="H51" s="13" t="n">
        <v>0.050543241</v>
      </c>
    </row>
    <row r="52" customFormat="false" ht="15.75" hidden="false" customHeight="false" outlineLevel="0" collapsed="false">
      <c r="A52" s="10" t="n">
        <v>50</v>
      </c>
      <c r="B52" s="11" t="n">
        <v>39433</v>
      </c>
      <c r="C52" s="12" t="n">
        <v>0.018112633</v>
      </c>
      <c r="D52" s="13" t="n">
        <v>-0.070561913</v>
      </c>
      <c r="E52" s="13" t="n">
        <v>0.001928519</v>
      </c>
      <c r="F52" s="13" t="n">
        <v>-0.064556565</v>
      </c>
      <c r="G52" s="13" t="n">
        <v>-0.043272844</v>
      </c>
      <c r="H52" s="13" t="n">
        <v>-0.060433753</v>
      </c>
    </row>
    <row r="53" customFormat="false" ht="15.75" hidden="false" customHeight="false" outlineLevel="0" collapsed="false">
      <c r="A53" s="10" t="n">
        <v>51</v>
      </c>
      <c r="B53" s="11" t="n">
        <v>39440</v>
      </c>
      <c r="C53" s="12" t="n">
        <v>0.02476703</v>
      </c>
      <c r="D53" s="13" t="n">
        <v>0.084520744</v>
      </c>
      <c r="E53" s="13" t="n">
        <v>0.066050171</v>
      </c>
      <c r="F53" s="13" t="n">
        <v>0.044046319</v>
      </c>
      <c r="G53" s="13" t="n">
        <v>-0.009039894</v>
      </c>
      <c r="H53" s="13" t="n">
        <v>0.1304645</v>
      </c>
    </row>
    <row r="54" customFormat="false" ht="15.75" hidden="false" customHeight="false" outlineLevel="0" collapsed="false">
      <c r="A54" s="10" t="n">
        <v>52</v>
      </c>
      <c r="B54" s="11" t="n">
        <v>39447</v>
      </c>
      <c r="C54" s="12" t="n">
        <v>-0.070229527</v>
      </c>
      <c r="D54" s="13" t="n">
        <v>-0.020694432</v>
      </c>
      <c r="E54" s="13" t="n">
        <v>-0.0657652</v>
      </c>
      <c r="F54" s="13" t="n">
        <v>0.089398569</v>
      </c>
      <c r="G54" s="13" t="n">
        <v>-0.022311684</v>
      </c>
      <c r="H54" s="13" t="n">
        <v>0.002683025</v>
      </c>
    </row>
    <row r="55" customFormat="false" ht="15.75" hidden="false" customHeight="false" outlineLevel="0" collapsed="false">
      <c r="A55" s="10" t="n">
        <v>53</v>
      </c>
      <c r="B55" s="11" t="n">
        <v>39454</v>
      </c>
      <c r="C55" s="12" t="n">
        <v>-0.014142407</v>
      </c>
      <c r="D55" s="13" t="n">
        <v>-0.032285551</v>
      </c>
      <c r="E55" s="13" t="n">
        <v>-0.010440518</v>
      </c>
      <c r="F55" s="13" t="n">
        <v>0.104921434</v>
      </c>
      <c r="G55" s="13" t="n">
        <v>-0.074696968</v>
      </c>
      <c r="H55" s="13" t="n">
        <v>-0.08243615</v>
      </c>
    </row>
    <row r="56" customFormat="false" ht="15.75" hidden="false" customHeight="false" outlineLevel="0" collapsed="false">
      <c r="A56" s="10" t="n">
        <v>54</v>
      </c>
      <c r="B56" s="11" t="n">
        <v>39461</v>
      </c>
      <c r="C56" s="12" t="n">
        <v>-0.086867486</v>
      </c>
      <c r="D56" s="13" t="n">
        <v>-0.056013912</v>
      </c>
      <c r="E56" s="13" t="n">
        <v>-0.055024838</v>
      </c>
      <c r="F56" s="13" t="n">
        <v>-0.05812471</v>
      </c>
      <c r="G56" s="13" t="n">
        <v>-0.063780388</v>
      </c>
      <c r="H56" s="13" t="n">
        <v>-0.089856104</v>
      </c>
    </row>
    <row r="57" customFormat="false" ht="15.75" hidden="false" customHeight="false" outlineLevel="0" collapsed="false">
      <c r="A57" s="10" t="n">
        <v>55</v>
      </c>
      <c r="B57" s="11" t="n">
        <v>39468</v>
      </c>
      <c r="C57" s="12" t="n">
        <v>-0.009563096</v>
      </c>
      <c r="D57" s="13" t="n">
        <v>-0.066146807</v>
      </c>
      <c r="E57" s="13" t="n">
        <v>-0.049242935</v>
      </c>
      <c r="F57" s="13" t="n">
        <v>0.016698456</v>
      </c>
      <c r="G57" s="13" t="n">
        <v>-0.000121566</v>
      </c>
      <c r="H57" s="13" t="n">
        <v>-0.089806848</v>
      </c>
    </row>
    <row r="58" customFormat="false" ht="15.75" hidden="false" customHeight="false" outlineLevel="0" collapsed="false">
      <c r="A58" s="10" t="n">
        <v>56</v>
      </c>
      <c r="B58" s="11" t="n">
        <v>39475</v>
      </c>
      <c r="C58" s="12" t="n">
        <v>0.042598871</v>
      </c>
      <c r="D58" s="13" t="n">
        <v>-0.042989702</v>
      </c>
      <c r="E58" s="13" t="n">
        <v>0.002055668</v>
      </c>
      <c r="F58" s="13" t="n">
        <v>-0.02713563</v>
      </c>
      <c r="G58" s="13" t="n">
        <v>0.080231003</v>
      </c>
      <c r="H58" s="13" t="n">
        <v>0.091776022</v>
      </c>
    </row>
    <row r="59" customFormat="false" ht="15.75" hidden="false" customHeight="false" outlineLevel="0" collapsed="false">
      <c r="A59" s="10" t="n">
        <v>57</v>
      </c>
      <c r="B59" s="11" t="n">
        <v>39482</v>
      </c>
      <c r="C59" s="12" t="n">
        <v>-0.021503803</v>
      </c>
      <c r="D59" s="13" t="n">
        <v>-0.027642387</v>
      </c>
      <c r="E59" s="13" t="n">
        <v>-0.033035441</v>
      </c>
      <c r="F59" s="13" t="n">
        <v>-0.103670067</v>
      </c>
      <c r="G59" s="13" t="n">
        <v>-0.114182489</v>
      </c>
      <c r="H59" s="13" t="n">
        <v>-0.03496874</v>
      </c>
    </row>
    <row r="60" customFormat="false" ht="15.75" hidden="false" customHeight="false" outlineLevel="0" collapsed="false">
      <c r="A60" s="10" t="n">
        <v>58</v>
      </c>
      <c r="B60" s="11" t="n">
        <v>39489</v>
      </c>
      <c r="C60" s="12" t="n">
        <v>-0.041319273</v>
      </c>
      <c r="D60" s="13" t="n">
        <v>0.11231746</v>
      </c>
      <c r="E60" s="13" t="n">
        <v>-0.010583301</v>
      </c>
      <c r="F60" s="13" t="n">
        <v>0.066539898</v>
      </c>
      <c r="G60" s="13" t="n">
        <v>0.017076642</v>
      </c>
      <c r="H60" s="13" t="n">
        <v>0.095781895</v>
      </c>
    </row>
    <row r="61" customFormat="false" ht="15.75" hidden="false" customHeight="false" outlineLevel="0" collapsed="false">
      <c r="A61" s="10" t="n">
        <v>59</v>
      </c>
      <c r="B61" s="11" t="n">
        <v>39496</v>
      </c>
      <c r="C61" s="12" t="n">
        <v>0.028201622</v>
      </c>
      <c r="D61" s="13" t="n">
        <v>-0.074159136</v>
      </c>
      <c r="E61" s="13" t="n">
        <v>0.018090403</v>
      </c>
      <c r="F61" s="13" t="n">
        <v>-0.068140706</v>
      </c>
      <c r="G61" s="13" t="n">
        <v>-0.058627324</v>
      </c>
      <c r="H61" s="13" t="n">
        <v>-0.030548994</v>
      </c>
    </row>
    <row r="62" customFormat="false" ht="15.75" hidden="false" customHeight="false" outlineLevel="0" collapsed="false">
      <c r="A62" s="10" t="n">
        <v>60</v>
      </c>
      <c r="B62" s="11" t="n">
        <v>39503</v>
      </c>
      <c r="C62" s="12" t="n">
        <v>-0.032328064</v>
      </c>
      <c r="D62" s="13" t="n">
        <v>0.101940204</v>
      </c>
      <c r="E62" s="13" t="n">
        <v>0.007480391</v>
      </c>
      <c r="F62" s="13" t="n">
        <v>0.058697018</v>
      </c>
      <c r="G62" s="13" t="n">
        <v>0.134629421</v>
      </c>
      <c r="H62" s="13" t="n">
        <v>0.006792575</v>
      </c>
    </row>
    <row r="63" customFormat="false" ht="15.75" hidden="false" customHeight="false" outlineLevel="0" collapsed="false">
      <c r="A63" s="10" t="n">
        <v>61</v>
      </c>
      <c r="B63" s="11" t="n">
        <v>39510</v>
      </c>
      <c r="C63" s="12" t="n">
        <v>-0.026499807</v>
      </c>
      <c r="D63" s="13" t="n">
        <v>-0.110131096</v>
      </c>
      <c r="E63" s="13" t="n">
        <v>-0.048730086</v>
      </c>
      <c r="F63" s="13" t="n">
        <v>-0.186774483</v>
      </c>
      <c r="G63" s="13" t="n">
        <v>0.066994152</v>
      </c>
      <c r="H63" s="13" t="n">
        <v>-0.036256435</v>
      </c>
    </row>
    <row r="64" customFormat="false" ht="15.75" hidden="false" customHeight="false" outlineLevel="0" collapsed="false">
      <c r="A64" s="10" t="n">
        <v>62</v>
      </c>
      <c r="B64" s="11" t="n">
        <v>39517</v>
      </c>
      <c r="C64" s="12" t="n">
        <v>-0.041426201</v>
      </c>
      <c r="D64" s="13" t="n">
        <v>-0.070296183</v>
      </c>
      <c r="E64" s="13" t="n">
        <v>-0.101214984</v>
      </c>
      <c r="F64" s="13" t="n">
        <v>0.063407355</v>
      </c>
      <c r="G64" s="13" t="n">
        <v>-0.094093919</v>
      </c>
      <c r="H64" s="13" t="n">
        <v>-0.073932034</v>
      </c>
    </row>
    <row r="65" customFormat="false" ht="15.75" hidden="false" customHeight="false" outlineLevel="0" collapsed="false">
      <c r="A65" s="10" t="n">
        <v>63</v>
      </c>
      <c r="B65" s="11" t="n">
        <v>39525</v>
      </c>
      <c r="C65" s="12" t="n">
        <v>-0.001227374</v>
      </c>
      <c r="D65" s="13" t="n">
        <v>-0.017040712</v>
      </c>
      <c r="E65" s="13" t="n">
        <v>0.020347367</v>
      </c>
      <c r="F65" s="13" t="n">
        <v>-0.159736417</v>
      </c>
      <c r="G65" s="13" t="n">
        <v>-0.010853782</v>
      </c>
      <c r="H65" s="13" t="n">
        <v>-0.110647319</v>
      </c>
    </row>
    <row r="66" customFormat="false" ht="15.75" hidden="false" customHeight="false" outlineLevel="0" collapsed="false">
      <c r="A66" s="10" t="n">
        <v>64</v>
      </c>
      <c r="B66" s="11" t="n">
        <v>39532</v>
      </c>
      <c r="C66" s="12" t="n">
        <v>0.074159832</v>
      </c>
      <c r="D66" s="13" t="n">
        <v>0.132344303</v>
      </c>
      <c r="E66" s="13" t="n">
        <v>0.215418939</v>
      </c>
      <c r="F66" s="13" t="n">
        <v>0.085684203</v>
      </c>
      <c r="G66" s="13" t="n">
        <v>0.016514367</v>
      </c>
      <c r="H66" s="13" t="n">
        <v>0.129310026</v>
      </c>
    </row>
    <row r="67" customFormat="false" ht="15.75" hidden="false" customHeight="false" outlineLevel="0" collapsed="false">
      <c r="A67" s="10" t="n">
        <v>65</v>
      </c>
      <c r="B67" s="11" t="n">
        <v>39538</v>
      </c>
      <c r="C67" s="12" t="n">
        <v>0.009212539</v>
      </c>
      <c r="D67" s="13" t="n">
        <v>-0.216860973</v>
      </c>
      <c r="E67" s="13" t="n">
        <v>-0.091236658</v>
      </c>
      <c r="F67" s="13" t="n">
        <v>-0.117145437</v>
      </c>
      <c r="G67" s="13" t="n">
        <v>-0.09198888</v>
      </c>
      <c r="H67" s="13" t="n">
        <v>-0.080813535</v>
      </c>
    </row>
    <row r="68" customFormat="false" ht="15.75" hidden="false" customHeight="false" outlineLevel="0" collapsed="false">
      <c r="A68" s="10" t="n">
        <v>66</v>
      </c>
      <c r="B68" s="11" t="n">
        <v>39545</v>
      </c>
      <c r="C68" s="12" t="n">
        <v>0.037623502</v>
      </c>
      <c r="D68" s="13" t="n">
        <v>0.116155687</v>
      </c>
      <c r="E68" s="13" t="n">
        <v>-0.024812349</v>
      </c>
      <c r="F68" s="13" t="n">
        <v>0.062859848</v>
      </c>
      <c r="G68" s="13" t="n">
        <v>-0.033491047</v>
      </c>
      <c r="H68" s="13" t="n">
        <v>0.053616249</v>
      </c>
    </row>
    <row r="69" customFormat="false" ht="15.75" hidden="false" customHeight="false" outlineLevel="0" collapsed="false">
      <c r="A69" s="10" t="n">
        <v>67</v>
      </c>
      <c r="B69" s="11" t="n">
        <v>39553</v>
      </c>
      <c r="C69" s="12" t="n">
        <v>0.092470991</v>
      </c>
      <c r="D69" s="13" t="n">
        <v>-0.021422234</v>
      </c>
      <c r="E69" s="13" t="n">
        <v>0.138290799</v>
      </c>
      <c r="F69" s="13" t="n">
        <v>0.081202445</v>
      </c>
      <c r="G69" s="13" t="n">
        <v>0.026547459</v>
      </c>
      <c r="H69" s="13" t="n">
        <v>0.038165875</v>
      </c>
    </row>
    <row r="70" customFormat="false" ht="15.75" hidden="false" customHeight="false" outlineLevel="0" collapsed="false">
      <c r="A70" s="10" t="n">
        <v>68</v>
      </c>
      <c r="B70" s="11" t="n">
        <v>39559</v>
      </c>
      <c r="C70" s="12" t="n">
        <v>-0.103760079</v>
      </c>
      <c r="D70" s="13" t="n">
        <v>0.044713031</v>
      </c>
      <c r="E70" s="13" t="n">
        <v>0.017342858</v>
      </c>
      <c r="F70" s="13" t="n">
        <v>0.101110818</v>
      </c>
      <c r="G70" s="13" t="n">
        <v>-0.03000187</v>
      </c>
      <c r="H70" s="13" t="n">
        <v>0.112892202</v>
      </c>
    </row>
    <row r="71" customFormat="false" ht="15.75" hidden="false" customHeight="false" outlineLevel="0" collapsed="false">
      <c r="A71" s="10" t="n">
        <v>69</v>
      </c>
      <c r="B71" s="11" t="n">
        <v>39566</v>
      </c>
      <c r="C71" s="12" t="n">
        <v>0.059830164</v>
      </c>
      <c r="D71" s="13" t="n">
        <v>0.025132473</v>
      </c>
      <c r="E71" s="13" t="n">
        <v>0.075475865</v>
      </c>
      <c r="F71" s="13" t="n">
        <v>0.026492643</v>
      </c>
      <c r="G71" s="13" t="n">
        <v>0.070535419</v>
      </c>
      <c r="H71" s="13" t="n">
        <v>-0.012956058</v>
      </c>
    </row>
    <row r="72" customFormat="false" ht="15.75" hidden="false" customHeight="false" outlineLevel="0" collapsed="false">
      <c r="A72" s="10" t="n">
        <v>70</v>
      </c>
      <c r="B72" s="11" t="n">
        <v>39573</v>
      </c>
      <c r="C72" s="12" t="n">
        <v>-0.036116806</v>
      </c>
      <c r="D72" s="13" t="n">
        <v>-0.098648323</v>
      </c>
      <c r="E72" s="13" t="n">
        <v>-0.000780223</v>
      </c>
      <c r="F72" s="13" t="n">
        <v>-0.102141993</v>
      </c>
      <c r="G72" s="13" t="n">
        <v>-0.025585943</v>
      </c>
      <c r="H72" s="13" t="n">
        <v>0.063126861</v>
      </c>
    </row>
    <row r="73" customFormat="false" ht="15.75" hidden="false" customHeight="false" outlineLevel="0" collapsed="false">
      <c r="A73" s="10" t="n">
        <v>71</v>
      </c>
      <c r="B73" s="11" t="n">
        <v>39580</v>
      </c>
      <c r="C73" s="12" t="n">
        <v>0.074491814</v>
      </c>
      <c r="D73" s="13" t="n">
        <v>0.03998134</v>
      </c>
      <c r="E73" s="13" t="n">
        <v>0.00197263</v>
      </c>
      <c r="F73" s="13" t="n">
        <v>0.068257113</v>
      </c>
      <c r="G73" s="13" t="n">
        <v>0.066179091</v>
      </c>
      <c r="H73" s="13" t="n">
        <v>0.059503902</v>
      </c>
    </row>
    <row r="74" customFormat="false" ht="15.75" hidden="false" customHeight="false" outlineLevel="0" collapsed="false">
      <c r="A74" s="10" t="n">
        <v>72</v>
      </c>
      <c r="B74" s="11" t="n">
        <v>39588</v>
      </c>
      <c r="C74" s="12" t="n">
        <v>-0.04381788</v>
      </c>
      <c r="D74" s="13" t="n">
        <v>-0.027242334</v>
      </c>
      <c r="E74" s="13" t="n">
        <v>-0.043558509</v>
      </c>
      <c r="F74" s="13" t="n">
        <v>-0.094665471</v>
      </c>
      <c r="G74" s="13" t="n">
        <v>-0.031586637</v>
      </c>
      <c r="H74" s="13" t="n">
        <v>0.006050243</v>
      </c>
    </row>
    <row r="75" customFormat="false" ht="15.75" hidden="false" customHeight="false" outlineLevel="0" collapsed="false">
      <c r="A75" s="10" t="n">
        <v>73</v>
      </c>
      <c r="B75" s="11" t="n">
        <v>39594</v>
      </c>
      <c r="C75" s="12" t="n">
        <v>0.104644136</v>
      </c>
      <c r="D75" s="13" t="n">
        <v>-0.048226846</v>
      </c>
      <c r="E75" s="13" t="n">
        <v>0.048136713</v>
      </c>
      <c r="F75" s="13" t="n">
        <v>-0.014961714</v>
      </c>
      <c r="G75" s="13" t="n">
        <v>-0.036836251</v>
      </c>
      <c r="H75" s="13" t="n">
        <v>0.00613152</v>
      </c>
    </row>
    <row r="76" customFormat="false" ht="15.75" hidden="false" customHeight="false" outlineLevel="0" collapsed="false">
      <c r="A76" s="10" t="n">
        <v>74</v>
      </c>
      <c r="B76" s="11" t="n">
        <v>39601</v>
      </c>
      <c r="C76" s="12" t="n">
        <v>-0.062444915</v>
      </c>
      <c r="D76" s="13" t="n">
        <v>-0.14567453</v>
      </c>
      <c r="E76" s="13" t="n">
        <v>-0.000490968</v>
      </c>
      <c r="F76" s="13" t="n">
        <v>-0.037350199</v>
      </c>
      <c r="G76" s="13" t="n">
        <v>-0.019288464</v>
      </c>
      <c r="H76" s="13" t="n">
        <v>-0.080952195</v>
      </c>
    </row>
    <row r="77" customFormat="false" ht="15.75" hidden="false" customHeight="false" outlineLevel="0" collapsed="false">
      <c r="A77" s="10" t="n">
        <v>75</v>
      </c>
      <c r="B77" s="11" t="n">
        <v>39609</v>
      </c>
      <c r="C77" s="12" t="n">
        <v>-0.065566685</v>
      </c>
      <c r="D77" s="13" t="n">
        <v>0.093109419</v>
      </c>
      <c r="E77" s="13" t="n">
        <v>-0.057307763</v>
      </c>
      <c r="F77" s="13" t="n">
        <v>-0.076908093</v>
      </c>
      <c r="G77" s="13" t="n">
        <v>-0.036939778</v>
      </c>
      <c r="H77" s="13" t="n">
        <v>0.009274838</v>
      </c>
    </row>
    <row r="78" customFormat="false" ht="15.75" hidden="false" customHeight="false" outlineLevel="0" collapsed="false">
      <c r="A78" s="10" t="n">
        <v>76</v>
      </c>
      <c r="B78" s="11" t="n">
        <v>39615</v>
      </c>
      <c r="C78" s="12" t="n">
        <v>-0.038425514</v>
      </c>
      <c r="D78" s="13" t="n">
        <v>-0.097034593</v>
      </c>
      <c r="E78" s="13" t="n">
        <v>-0.010377993</v>
      </c>
      <c r="F78" s="13" t="n">
        <v>0.001630633</v>
      </c>
      <c r="G78" s="13" t="n">
        <v>0.007899027</v>
      </c>
      <c r="H78" s="13" t="n">
        <v>-0.069118162</v>
      </c>
    </row>
    <row r="79" customFormat="false" ht="15.75" hidden="false" customHeight="false" outlineLevel="0" collapsed="false">
      <c r="A79" s="10" t="n">
        <v>77</v>
      </c>
      <c r="B79" s="11" t="n">
        <v>39622</v>
      </c>
      <c r="C79" s="12" t="n">
        <v>-0.00692674</v>
      </c>
      <c r="D79" s="13" t="n">
        <v>-0.015979899</v>
      </c>
      <c r="E79" s="13" t="n">
        <v>-0.047190715</v>
      </c>
      <c r="F79" s="13" t="n">
        <v>-0.107580633</v>
      </c>
      <c r="G79" s="13" t="n">
        <v>-0.109887045</v>
      </c>
      <c r="H79" s="13" t="n">
        <v>-0.07253465</v>
      </c>
    </row>
    <row r="80" customFormat="false" ht="15.75" hidden="false" customHeight="false" outlineLevel="0" collapsed="false">
      <c r="A80" s="10" t="n">
        <v>78</v>
      </c>
      <c r="B80" s="11" t="n">
        <v>39629</v>
      </c>
      <c r="C80" s="12" t="n">
        <v>-0.022693146</v>
      </c>
      <c r="D80" s="13" t="n">
        <v>0.091364157</v>
      </c>
      <c r="E80" s="13" t="n">
        <v>-0.043840663</v>
      </c>
      <c r="F80" s="13" t="n">
        <v>-0.075694817</v>
      </c>
      <c r="G80" s="13" t="n">
        <v>-0.168212439</v>
      </c>
      <c r="H80" s="13" t="n">
        <v>-0.122925151</v>
      </c>
    </row>
    <row r="81" customFormat="false" ht="15.75" hidden="false" customHeight="false" outlineLevel="0" collapsed="false">
      <c r="A81" s="10" t="n">
        <v>79</v>
      </c>
      <c r="B81" s="11" t="n">
        <v>39636</v>
      </c>
      <c r="C81" s="12" t="n">
        <v>-0.046663197</v>
      </c>
      <c r="D81" s="13" t="n">
        <v>0.012497414</v>
      </c>
      <c r="E81" s="13" t="n">
        <v>-0.033882387</v>
      </c>
      <c r="F81" s="13" t="n">
        <v>0.154987462</v>
      </c>
      <c r="G81" s="13" t="n">
        <v>0.048236114</v>
      </c>
      <c r="H81" s="13" t="n">
        <v>0.053353066</v>
      </c>
    </row>
    <row r="82" customFormat="false" ht="15.75" hidden="false" customHeight="false" outlineLevel="0" collapsed="false">
      <c r="A82" s="10" t="n">
        <v>80</v>
      </c>
      <c r="B82" s="11" t="n">
        <v>39643</v>
      </c>
      <c r="C82" s="12" t="n">
        <v>-0.009110996</v>
      </c>
      <c r="D82" s="13" t="n">
        <v>-0.000528389</v>
      </c>
      <c r="E82" s="13" t="n">
        <v>-0.117699843</v>
      </c>
      <c r="F82" s="13" t="n">
        <v>0.018294031</v>
      </c>
      <c r="G82" s="13" t="n">
        <v>0.097351493</v>
      </c>
      <c r="H82" s="13" t="n">
        <v>-0.097630798</v>
      </c>
    </row>
    <row r="83" customFormat="false" ht="15.75" hidden="false" customHeight="false" outlineLevel="0" collapsed="false">
      <c r="A83" s="10" t="n">
        <v>81</v>
      </c>
      <c r="B83" s="11" t="n">
        <v>39650</v>
      </c>
      <c r="C83" s="12" t="n">
        <v>0.01322158</v>
      </c>
      <c r="D83" s="13" t="n">
        <v>0.08667334</v>
      </c>
      <c r="E83" s="13" t="n">
        <v>0.124050061</v>
      </c>
      <c r="F83" s="13" t="n">
        <v>0.043748643</v>
      </c>
      <c r="G83" s="13" t="n">
        <v>-0.007990569</v>
      </c>
      <c r="H83" s="13" t="n">
        <v>0.055955625</v>
      </c>
    </row>
    <row r="84" customFormat="false" ht="15.75" hidden="false" customHeight="false" outlineLevel="0" collapsed="false">
      <c r="A84" s="10" t="n">
        <v>82</v>
      </c>
      <c r="B84" s="11" t="n">
        <v>39657</v>
      </c>
      <c r="C84" s="12" t="n">
        <v>0.042279959</v>
      </c>
      <c r="D84" s="13" t="n">
        <v>0.058607179</v>
      </c>
      <c r="E84" s="13" t="n">
        <v>0.064366141</v>
      </c>
      <c r="F84" s="13" t="n">
        <v>-0.043541584</v>
      </c>
      <c r="G84" s="13" t="n">
        <v>-0.08137462</v>
      </c>
      <c r="H84" s="13" t="n">
        <v>0.099050779</v>
      </c>
    </row>
    <row r="85" customFormat="false" ht="15.75" hidden="false" customHeight="false" outlineLevel="0" collapsed="false">
      <c r="A85" s="10" t="n">
        <v>83</v>
      </c>
      <c r="B85" s="11" t="n">
        <v>39664</v>
      </c>
      <c r="C85" s="12" t="n">
        <v>0.009576093</v>
      </c>
      <c r="D85" s="13" t="n">
        <v>0.01712654</v>
      </c>
      <c r="E85" s="13" t="n">
        <v>0.002526624</v>
      </c>
      <c r="F85" s="13" t="n">
        <v>0.08371072</v>
      </c>
      <c r="G85" s="13" t="n">
        <v>0.202213677</v>
      </c>
      <c r="H85" s="13" t="n">
        <v>-0.04293213</v>
      </c>
    </row>
    <row r="86" customFormat="false" ht="15.75" hidden="false" customHeight="false" outlineLevel="0" collapsed="false">
      <c r="A86" s="10" t="n">
        <v>84</v>
      </c>
      <c r="B86" s="11" t="n">
        <v>39671</v>
      </c>
      <c r="C86" s="12" t="n">
        <v>-0.015415088</v>
      </c>
      <c r="D86" s="13" t="n">
        <v>-0.040405562</v>
      </c>
      <c r="E86" s="13" t="n">
        <v>-0.021551724</v>
      </c>
      <c r="F86" s="13" t="n">
        <v>-0.048777372</v>
      </c>
      <c r="G86" s="13" t="n">
        <v>-0.032910863</v>
      </c>
      <c r="H86" s="13" t="n">
        <v>-0.054215073</v>
      </c>
    </row>
    <row r="87" customFormat="false" ht="15.75" hidden="false" customHeight="false" outlineLevel="0" collapsed="false">
      <c r="A87" s="10" t="n">
        <v>85</v>
      </c>
      <c r="B87" s="11" t="n">
        <v>39678</v>
      </c>
      <c r="C87" s="12" t="n">
        <v>-0.015668928</v>
      </c>
      <c r="D87" s="13" t="n">
        <v>0.004093292</v>
      </c>
      <c r="E87" s="13" t="n">
        <v>-0.023663369</v>
      </c>
      <c r="F87" s="13" t="n">
        <v>-0.034626969</v>
      </c>
      <c r="G87" s="13" t="n">
        <v>-0.040274472</v>
      </c>
      <c r="H87" s="13" t="n">
        <v>-0.040629921</v>
      </c>
    </row>
    <row r="88" customFormat="false" ht="15.75" hidden="false" customHeight="false" outlineLevel="0" collapsed="false">
      <c r="A88" s="10" t="n">
        <v>86</v>
      </c>
      <c r="B88" s="11" t="n">
        <v>39685</v>
      </c>
      <c r="C88" s="12" t="n">
        <v>-0.006727852</v>
      </c>
      <c r="D88" s="13" t="n">
        <v>-0.003495126</v>
      </c>
      <c r="E88" s="13" t="n">
        <v>0.04080576</v>
      </c>
      <c r="F88" s="13" t="n">
        <v>0.068021939</v>
      </c>
      <c r="G88" s="13" t="n">
        <v>0.035491143</v>
      </c>
      <c r="H88" s="13" t="n">
        <v>0.014194122</v>
      </c>
    </row>
    <row r="89" customFormat="false" ht="15.75" hidden="false" customHeight="false" outlineLevel="0" collapsed="false">
      <c r="A89" s="10" t="n">
        <v>87</v>
      </c>
      <c r="B89" s="11" t="n">
        <v>39692</v>
      </c>
      <c r="C89" s="12" t="n">
        <v>0.033266451</v>
      </c>
      <c r="D89" s="13" t="n">
        <v>0.014813839</v>
      </c>
      <c r="E89" s="13" t="n">
        <v>-0.014995381</v>
      </c>
      <c r="F89" s="13" t="n">
        <v>-0.051521072</v>
      </c>
      <c r="G89" s="13" t="n">
        <v>0.057165962</v>
      </c>
      <c r="H89" s="13" t="n">
        <v>-0.065826304</v>
      </c>
    </row>
    <row r="90" customFormat="false" ht="15.75" hidden="false" customHeight="false" outlineLevel="0" collapsed="false">
      <c r="A90" s="10" t="n">
        <v>88</v>
      </c>
      <c r="B90" s="11" t="n">
        <v>39699</v>
      </c>
      <c r="C90" s="12" t="n">
        <v>-0.038763142</v>
      </c>
      <c r="D90" s="13" t="n">
        <v>-0.026011042</v>
      </c>
      <c r="E90" s="13" t="n">
        <v>-0.023424723</v>
      </c>
      <c r="F90" s="13" t="n">
        <v>0.005080822</v>
      </c>
      <c r="G90" s="13" t="n">
        <v>0.026507796</v>
      </c>
      <c r="H90" s="13" t="n">
        <v>-0.068059519</v>
      </c>
    </row>
    <row r="91" customFormat="false" ht="15.75" hidden="false" customHeight="false" outlineLevel="0" collapsed="false">
      <c r="A91" s="10" t="n">
        <v>89</v>
      </c>
      <c r="B91" s="11" t="n">
        <v>39706</v>
      </c>
      <c r="C91" s="12" t="n">
        <v>-0.038833702</v>
      </c>
      <c r="D91" s="13" t="n">
        <v>0.018986619</v>
      </c>
      <c r="E91" s="13" t="n">
        <v>0.001206718</v>
      </c>
      <c r="F91" s="13" t="n">
        <v>0.02631014</v>
      </c>
      <c r="G91" s="13" t="n">
        <v>0.062007394</v>
      </c>
      <c r="H91" s="13" t="n">
        <v>-0.075326436</v>
      </c>
    </row>
    <row r="92" customFormat="false" ht="15.75" hidden="false" customHeight="false" outlineLevel="0" collapsed="false">
      <c r="A92" s="10" t="n">
        <v>90</v>
      </c>
      <c r="B92" s="11" t="n">
        <v>39713</v>
      </c>
      <c r="C92" s="12" t="n">
        <v>-0.135144181</v>
      </c>
      <c r="D92" s="13" t="n">
        <v>-0.1022408</v>
      </c>
      <c r="E92" s="13" t="n">
        <v>-0.177370557</v>
      </c>
      <c r="F92" s="13" t="n">
        <v>-0.002320141</v>
      </c>
      <c r="G92" s="13" t="n">
        <v>-0.098759935</v>
      </c>
      <c r="H92" s="13" t="n">
        <v>-0.050121816</v>
      </c>
    </row>
    <row r="93" customFormat="false" ht="15.75" hidden="false" customHeight="false" outlineLevel="0" collapsed="false">
      <c r="A93" s="10" t="n">
        <v>91</v>
      </c>
      <c r="B93" s="11" t="n">
        <v>39720</v>
      </c>
      <c r="C93" s="12" t="n">
        <v>-0.012089222</v>
      </c>
      <c r="D93" s="13" t="n">
        <v>0.023259848</v>
      </c>
      <c r="E93" s="13" t="n">
        <v>0.001764143</v>
      </c>
      <c r="F93" s="13" t="n">
        <v>-0.006309449</v>
      </c>
      <c r="G93" s="13" t="n">
        <v>0.025991915</v>
      </c>
      <c r="H93" s="13" t="n">
        <v>-0.14559988</v>
      </c>
    </row>
    <row r="94" customFormat="false" ht="15.75" hidden="false" customHeight="false" outlineLevel="0" collapsed="false">
      <c r="A94" s="10" t="n">
        <v>92</v>
      </c>
      <c r="B94" s="11" t="n">
        <v>39727</v>
      </c>
      <c r="C94" s="12" t="n">
        <v>-0.209629908</v>
      </c>
      <c r="D94" s="13" t="n">
        <v>-0.147277622</v>
      </c>
      <c r="E94" s="13" t="n">
        <v>-0.233113453</v>
      </c>
      <c r="F94" s="13" t="n">
        <v>-0.225417226</v>
      </c>
      <c r="G94" s="13" t="n">
        <v>-0.016650614</v>
      </c>
      <c r="H94" s="13" t="n">
        <v>-0.281892105</v>
      </c>
    </row>
    <row r="95" customFormat="false" ht="15.75" hidden="false" customHeight="false" outlineLevel="0" collapsed="false">
      <c r="A95" s="10" t="n">
        <v>93</v>
      </c>
      <c r="B95" s="11" t="n">
        <v>39734</v>
      </c>
      <c r="C95" s="12" t="n">
        <v>-0.147850049</v>
      </c>
      <c r="D95" s="13" t="n">
        <v>-0.106318343</v>
      </c>
      <c r="E95" s="13" t="n">
        <v>-0.022185031</v>
      </c>
      <c r="F95" s="13" t="n">
        <v>0.094727457</v>
      </c>
      <c r="G95" s="13" t="n">
        <v>-0.057431179</v>
      </c>
      <c r="H95" s="13" t="n">
        <v>-0.132472909</v>
      </c>
    </row>
    <row r="96" customFormat="false" ht="15.75" hidden="false" customHeight="false" outlineLevel="0" collapsed="false">
      <c r="A96" s="10" t="n">
        <v>94</v>
      </c>
      <c r="B96" s="11" t="n">
        <v>39741</v>
      </c>
      <c r="C96" s="12" t="n">
        <v>0.11036408</v>
      </c>
      <c r="D96" s="13" t="n">
        <v>-0.093178259</v>
      </c>
      <c r="E96" s="13" t="n">
        <v>-0.112765195</v>
      </c>
      <c r="F96" s="13" t="n">
        <v>-0.076282689</v>
      </c>
      <c r="G96" s="13" t="n">
        <v>-0.17984728</v>
      </c>
      <c r="H96" s="13" t="n">
        <v>-0.275181287</v>
      </c>
    </row>
    <row r="97" customFormat="false" ht="15.75" hidden="false" customHeight="false" outlineLevel="0" collapsed="false">
      <c r="A97" s="10" t="n">
        <v>95</v>
      </c>
      <c r="B97" s="11" t="n">
        <v>39748</v>
      </c>
      <c r="C97" s="12" t="n">
        <v>0.090825284</v>
      </c>
      <c r="D97" s="13" t="n">
        <v>0.211010255</v>
      </c>
      <c r="E97" s="13" t="n">
        <v>0.20354419</v>
      </c>
      <c r="F97" s="13" t="n">
        <v>0.04111971</v>
      </c>
      <c r="G97" s="13" t="n">
        <v>0.085924902</v>
      </c>
      <c r="H97" s="13" t="n">
        <v>0.207061253</v>
      </c>
    </row>
    <row r="98" customFormat="false" ht="15.75" hidden="false" customHeight="false" outlineLevel="0" collapsed="false">
      <c r="A98" s="10" t="n">
        <v>96</v>
      </c>
      <c r="B98" s="11" t="n">
        <v>39755</v>
      </c>
      <c r="C98" s="12" t="n">
        <v>-0.013214505</v>
      </c>
      <c r="D98" s="13" t="n">
        <v>0.087117529</v>
      </c>
      <c r="E98" s="13" t="n">
        <v>-0.051888023</v>
      </c>
      <c r="F98" s="13" t="n">
        <v>0.027075345</v>
      </c>
      <c r="G98" s="13" t="n">
        <v>0.049285815</v>
      </c>
      <c r="H98" s="13" t="n">
        <v>-0.10534196</v>
      </c>
    </row>
    <row r="99" customFormat="false" ht="15.75" hidden="false" customHeight="false" outlineLevel="0" collapsed="false">
      <c r="A99" s="10" t="n">
        <v>97</v>
      </c>
      <c r="B99" s="11" t="n">
        <v>39762</v>
      </c>
      <c r="C99" s="12" t="n">
        <v>0.009615385</v>
      </c>
      <c r="D99" s="13" t="n">
        <v>-0.1135891</v>
      </c>
      <c r="E99" s="13" t="n">
        <v>-0.069667781</v>
      </c>
      <c r="F99" s="13" t="n">
        <v>-0.169231826</v>
      </c>
      <c r="G99" s="13" t="n">
        <v>-0.097142665</v>
      </c>
      <c r="H99" s="13" t="n">
        <v>-0.092044707</v>
      </c>
    </row>
    <row r="100" customFormat="false" ht="15.75" hidden="false" customHeight="false" outlineLevel="0" collapsed="false">
      <c r="A100" s="10" t="n">
        <v>98</v>
      </c>
      <c r="B100" s="11" t="n">
        <v>39769</v>
      </c>
      <c r="C100" s="12" t="n">
        <v>-0.057933295</v>
      </c>
      <c r="D100" s="13" t="n">
        <v>0.018079381</v>
      </c>
      <c r="E100" s="13" t="n">
        <v>-0.05557199</v>
      </c>
      <c r="F100" s="13" t="n">
        <v>-0.148402393</v>
      </c>
      <c r="G100" s="13" t="n">
        <v>-0.02832618</v>
      </c>
      <c r="H100" s="13" t="n">
        <v>-0.068329932</v>
      </c>
    </row>
    <row r="101" customFormat="false" ht="15.75" hidden="false" customHeight="false" outlineLevel="0" collapsed="false">
      <c r="A101" s="10" t="n">
        <v>99</v>
      </c>
      <c r="B101" s="11" t="n">
        <v>39776</v>
      </c>
      <c r="C101" s="12" t="n">
        <v>0.115072138</v>
      </c>
      <c r="D101" s="13" t="n">
        <v>0.054827786</v>
      </c>
      <c r="E101" s="13" t="n">
        <v>0.041390728</v>
      </c>
      <c r="F101" s="13" t="n">
        <v>-0.017449013</v>
      </c>
      <c r="G101" s="13" t="n">
        <v>0.021527884</v>
      </c>
      <c r="H101" s="13" t="n">
        <v>-0.068607362</v>
      </c>
    </row>
    <row r="102" customFormat="false" ht="15.75" hidden="false" customHeight="false" outlineLevel="0" collapsed="false">
      <c r="A102" s="10" t="n">
        <v>100</v>
      </c>
      <c r="B102" s="11" t="n">
        <v>39783</v>
      </c>
      <c r="C102" s="12" t="n">
        <v>-0.074732051</v>
      </c>
      <c r="D102" s="13" t="n">
        <v>-0.020421587</v>
      </c>
      <c r="E102" s="13" t="n">
        <v>-0.048339277</v>
      </c>
      <c r="F102" s="13" t="n">
        <v>0.077065006</v>
      </c>
      <c r="G102" s="13" t="n">
        <v>-0.08591356</v>
      </c>
      <c r="H102" s="13" t="n">
        <v>0.220755576</v>
      </c>
    </row>
    <row r="103" customFormat="false" ht="15.75" hidden="false" customHeight="false" outlineLevel="0" collapsed="false">
      <c r="A103" s="10" t="n">
        <v>101</v>
      </c>
      <c r="B103" s="11" t="n">
        <v>39790</v>
      </c>
      <c r="C103" s="12" t="n">
        <v>-0.071148048</v>
      </c>
      <c r="D103" s="13" t="n">
        <v>0.010383693</v>
      </c>
      <c r="E103" s="13" t="n">
        <v>0.061585696</v>
      </c>
      <c r="F103" s="13" t="n">
        <v>0.067818905</v>
      </c>
      <c r="G103" s="13" t="n">
        <v>0.041029965</v>
      </c>
      <c r="H103" s="13" t="n">
        <v>0.189597315</v>
      </c>
    </row>
    <row r="104" customFormat="false" ht="15.75" hidden="false" customHeight="false" outlineLevel="0" collapsed="false">
      <c r="A104" s="10" t="n">
        <v>102</v>
      </c>
      <c r="B104" s="11" t="n">
        <v>39797</v>
      </c>
      <c r="C104" s="12" t="n">
        <v>0.062098272</v>
      </c>
      <c r="D104" s="13" t="n">
        <v>0.068046424</v>
      </c>
      <c r="E104" s="13" t="n">
        <v>0.027092548</v>
      </c>
      <c r="F104" s="13" t="n">
        <v>0.159967915</v>
      </c>
      <c r="G104" s="13" t="n">
        <v>0.074400411</v>
      </c>
      <c r="H104" s="13" t="n">
        <v>0.047066813</v>
      </c>
    </row>
    <row r="105" customFormat="false" ht="15.75" hidden="false" customHeight="false" outlineLevel="0" collapsed="false">
      <c r="A105" s="10" t="n">
        <v>103</v>
      </c>
      <c r="B105" s="11" t="n">
        <v>39804</v>
      </c>
      <c r="C105" s="12" t="n">
        <v>-0.074069606</v>
      </c>
      <c r="D105" s="13" t="n">
        <v>-0.099511111</v>
      </c>
      <c r="E105" s="13" t="n">
        <v>-0.082653526</v>
      </c>
      <c r="F105" s="13" t="n">
        <v>-0.112420044</v>
      </c>
      <c r="G105" s="13" t="n">
        <v>-0.064688144</v>
      </c>
      <c r="H105" s="13" t="n">
        <v>-0.071841948</v>
      </c>
    </row>
    <row r="106" customFormat="false" ht="15.75" hidden="false" customHeight="false" outlineLevel="0" collapsed="false">
      <c r="A106" s="10" t="n">
        <v>104</v>
      </c>
      <c r="B106" s="11" t="n">
        <v>39811</v>
      </c>
      <c r="C106" s="12" t="n">
        <v>0.04842247</v>
      </c>
      <c r="D106" s="13" t="n">
        <v>0.088248359</v>
      </c>
      <c r="E106" s="13" t="n">
        <v>0.07145759</v>
      </c>
      <c r="F106" s="13" t="n">
        <v>0.126046913</v>
      </c>
      <c r="G106" s="13" t="n">
        <v>0.063323241</v>
      </c>
      <c r="H106" s="13" t="n">
        <v>0.083046657</v>
      </c>
    </row>
    <row r="107" customFormat="false" ht="15.75" hidden="false" customHeight="false" outlineLevel="0" collapsed="false">
      <c r="A107" s="10" t="n">
        <v>105</v>
      </c>
      <c r="B107" s="11" t="n">
        <v>39818</v>
      </c>
      <c r="C107" s="12" t="n">
        <v>0.078309136</v>
      </c>
      <c r="D107" s="13" t="n">
        <v>-0.001451313</v>
      </c>
      <c r="E107" s="13" t="n">
        <v>0.01739973</v>
      </c>
      <c r="F107" s="13" t="n">
        <v>-0.097259631</v>
      </c>
      <c r="G107" s="13" t="n">
        <v>0.070626953</v>
      </c>
      <c r="H107" s="13" t="n">
        <v>-0.079060996</v>
      </c>
    </row>
    <row r="108" customFormat="false" ht="15.75" hidden="false" customHeight="false" outlineLevel="0" collapsed="false">
      <c r="A108" s="10" t="n">
        <v>106</v>
      </c>
      <c r="B108" s="11" t="n">
        <v>39825</v>
      </c>
      <c r="C108" s="12" t="n">
        <v>-0.063767671</v>
      </c>
      <c r="D108" s="13" t="n">
        <v>-0.00332319</v>
      </c>
      <c r="E108" s="13" t="n">
        <v>-0.036274794</v>
      </c>
      <c r="F108" s="13" t="n">
        <v>-0.097856732</v>
      </c>
      <c r="G108" s="13" t="n">
        <v>-0.001623293</v>
      </c>
      <c r="H108" s="13" t="n">
        <v>-0.043597758</v>
      </c>
    </row>
    <row r="109" customFormat="false" ht="15.75" hidden="false" customHeight="false" outlineLevel="0" collapsed="false">
      <c r="A109" s="10" t="n">
        <v>107</v>
      </c>
      <c r="B109" s="11" t="n">
        <v>39832</v>
      </c>
      <c r="C109" s="12" t="n">
        <v>-0.031326933</v>
      </c>
      <c r="D109" s="13" t="n">
        <v>-0.063373917</v>
      </c>
      <c r="E109" s="13" t="n">
        <v>-0.100416792</v>
      </c>
      <c r="F109" s="13" t="n">
        <v>-0.126949451</v>
      </c>
      <c r="G109" s="13" t="n">
        <v>-0.114230363</v>
      </c>
      <c r="H109" s="13" t="n">
        <v>-0.179072519</v>
      </c>
    </row>
    <row r="110" customFormat="false" ht="15.75" hidden="false" customHeight="false" outlineLevel="0" collapsed="false">
      <c r="A110" s="10" t="n">
        <v>108</v>
      </c>
      <c r="B110" s="11" t="n">
        <v>39840</v>
      </c>
      <c r="C110" s="12" t="n">
        <v>0.053561217</v>
      </c>
      <c r="D110" s="13" t="n">
        <v>0.000948759</v>
      </c>
      <c r="E110" s="13" t="n">
        <v>0.072076806</v>
      </c>
      <c r="F110" s="13" t="n">
        <v>0.116876347</v>
      </c>
      <c r="G110" s="13" t="n">
        <v>0.112402117</v>
      </c>
      <c r="H110" s="13" t="n">
        <v>0.105429336</v>
      </c>
    </row>
    <row r="111" customFormat="false" ht="15.75" hidden="false" customHeight="false" outlineLevel="0" collapsed="false">
      <c r="A111" s="10" t="n">
        <v>109</v>
      </c>
      <c r="B111" s="11" t="n">
        <v>39846</v>
      </c>
      <c r="C111" s="12" t="n">
        <v>-0.011659229</v>
      </c>
      <c r="D111" s="13" t="n">
        <v>0.033774588</v>
      </c>
      <c r="E111" s="13" t="n">
        <v>-0.026019158</v>
      </c>
      <c r="F111" s="13" t="n">
        <v>-0.0723154</v>
      </c>
      <c r="G111" s="13" t="n">
        <v>0.009567278</v>
      </c>
      <c r="H111" s="13" t="n">
        <v>0.016330332</v>
      </c>
    </row>
    <row r="112" customFormat="false" ht="15.75" hidden="false" customHeight="false" outlineLevel="0" collapsed="false">
      <c r="A112" s="10" t="n">
        <v>110</v>
      </c>
      <c r="B112" s="11" t="n">
        <v>39853</v>
      </c>
      <c r="C112" s="12" t="n">
        <v>0.016759549</v>
      </c>
      <c r="D112" s="13" t="n">
        <v>0.069644606</v>
      </c>
      <c r="E112" s="13" t="n">
        <v>-0.011115685</v>
      </c>
      <c r="F112" s="13" t="n">
        <v>0.098379901</v>
      </c>
      <c r="G112" s="13" t="n">
        <v>0.090610329</v>
      </c>
      <c r="H112" s="13" t="n">
        <v>0.037451124</v>
      </c>
    </row>
    <row r="113" customFormat="false" ht="15.75" hidden="false" customHeight="false" outlineLevel="0" collapsed="false">
      <c r="A113" s="10" t="n">
        <v>111</v>
      </c>
      <c r="B113" s="11" t="n">
        <v>39860</v>
      </c>
      <c r="C113" s="12" t="n">
        <v>-0.070634127</v>
      </c>
      <c r="D113" s="13" t="n">
        <v>-0.009172699</v>
      </c>
      <c r="E113" s="13" t="n">
        <v>-0.019381996</v>
      </c>
      <c r="F113" s="13" t="n">
        <v>-0.151468882</v>
      </c>
      <c r="G113" s="13" t="n">
        <v>-0.001434926</v>
      </c>
      <c r="H113" s="13" t="n">
        <v>-0.132501031</v>
      </c>
    </row>
    <row r="114" customFormat="false" ht="15.75" hidden="false" customHeight="false" outlineLevel="0" collapsed="false">
      <c r="A114" s="10" t="n">
        <v>112</v>
      </c>
      <c r="B114" s="11" t="n">
        <v>39868</v>
      </c>
      <c r="C114" s="12" t="n">
        <v>0.016272412</v>
      </c>
      <c r="D114" s="13" t="n">
        <v>0.027920734</v>
      </c>
      <c r="E114" s="13" t="n">
        <v>-0.05420067</v>
      </c>
      <c r="F114" s="13" t="n">
        <v>-0.06999928</v>
      </c>
      <c r="G114" s="13" t="n">
        <v>0.075425907</v>
      </c>
      <c r="H114" s="13" t="n">
        <v>0.028511303</v>
      </c>
    </row>
    <row r="115" customFormat="false" ht="15.75" hidden="false" customHeight="false" outlineLevel="0" collapsed="false">
      <c r="A115" s="10" t="n">
        <v>113</v>
      </c>
      <c r="B115" s="11" t="n">
        <v>39874</v>
      </c>
      <c r="C115" s="12" t="n">
        <v>-0.008365985</v>
      </c>
      <c r="D115" s="13" t="n">
        <v>-0.065956437</v>
      </c>
      <c r="E115" s="13" t="n">
        <v>0.036408978</v>
      </c>
      <c r="F115" s="13" t="n">
        <v>-0.14368639</v>
      </c>
      <c r="G115" s="13" t="n">
        <v>-0.044495583</v>
      </c>
      <c r="H115" s="13" t="n">
        <v>-0.083492839</v>
      </c>
    </row>
    <row r="116" customFormat="false" ht="15.75" hidden="false" customHeight="false" outlineLevel="0" collapsed="false">
      <c r="A116" s="10" t="n">
        <v>114</v>
      </c>
      <c r="B116" s="11" t="n">
        <v>39881</v>
      </c>
      <c r="C116" s="12" t="n">
        <v>0.056770611</v>
      </c>
      <c r="D116" s="13" t="n">
        <v>0.042064892</v>
      </c>
      <c r="E116" s="13" t="n">
        <v>0.058806545</v>
      </c>
      <c r="F116" s="13" t="n">
        <v>0.117453001</v>
      </c>
      <c r="G116" s="13" t="n">
        <v>0.088598154</v>
      </c>
      <c r="H116" s="13" t="n">
        <v>0.050122425</v>
      </c>
    </row>
    <row r="117" customFormat="false" ht="15.75" hidden="false" customHeight="false" outlineLevel="0" collapsed="false">
      <c r="A117" s="10" t="n">
        <v>115</v>
      </c>
      <c r="B117" s="11" t="n">
        <v>39888</v>
      </c>
      <c r="C117" s="12" t="n">
        <v>0.006002668</v>
      </c>
      <c r="D117" s="13" t="n">
        <v>0.005609383</v>
      </c>
      <c r="E117" s="13" t="n">
        <v>0.034769566</v>
      </c>
      <c r="F117" s="13" t="n">
        <v>0.026125288</v>
      </c>
      <c r="G117" s="13" t="n">
        <v>0.008564088</v>
      </c>
      <c r="H117" s="13" t="n">
        <v>0.057056645</v>
      </c>
    </row>
    <row r="118" customFormat="false" ht="15.75" hidden="false" customHeight="false" outlineLevel="0" collapsed="false">
      <c r="A118" s="10" t="n">
        <v>116</v>
      </c>
      <c r="B118" s="11" t="n">
        <v>39895</v>
      </c>
      <c r="C118" s="12" t="n">
        <v>0.125725766</v>
      </c>
      <c r="D118" s="13" t="n">
        <v>0.123107564</v>
      </c>
      <c r="E118" s="13" t="n">
        <v>0.080379497</v>
      </c>
      <c r="F118" s="13" t="n">
        <v>0.26863201</v>
      </c>
      <c r="G118" s="13" t="n">
        <v>0.084206057</v>
      </c>
      <c r="H118" s="13" t="n">
        <v>0.283378747</v>
      </c>
    </row>
    <row r="119" customFormat="false" ht="15.75" hidden="false" customHeight="false" outlineLevel="0" collapsed="false">
      <c r="A119" s="10" t="n">
        <v>117</v>
      </c>
      <c r="B119" s="11" t="n">
        <v>39902</v>
      </c>
      <c r="C119" s="12" t="n">
        <v>-0.002534221</v>
      </c>
      <c r="D119" s="13" t="n">
        <v>-0.009645397</v>
      </c>
      <c r="E119" s="13" t="n">
        <v>0.06691873</v>
      </c>
      <c r="F119" s="13" t="n">
        <v>0.01950977</v>
      </c>
      <c r="G119" s="13" t="n">
        <v>0.013013967</v>
      </c>
      <c r="H119" s="13" t="n">
        <v>-0.002679203</v>
      </c>
    </row>
    <row r="120" customFormat="false" ht="15.75" hidden="false" customHeight="false" outlineLevel="0" collapsed="false">
      <c r="A120" s="10" t="n">
        <v>118</v>
      </c>
      <c r="B120" s="11" t="n">
        <v>39909</v>
      </c>
      <c r="C120" s="12" t="n">
        <v>0.057594246</v>
      </c>
      <c r="D120" s="13" t="n">
        <v>-0.025438568</v>
      </c>
      <c r="E120" s="13" t="n">
        <v>0.024120718</v>
      </c>
      <c r="F120" s="13" t="n">
        <v>0.000883688</v>
      </c>
      <c r="G120" s="13" t="n">
        <v>0.032613037</v>
      </c>
      <c r="H120" s="13" t="n">
        <v>0.17568047</v>
      </c>
    </row>
    <row r="121" customFormat="false" ht="15.75" hidden="false" customHeight="false" outlineLevel="0" collapsed="false">
      <c r="A121" s="10" t="n">
        <v>119</v>
      </c>
      <c r="B121" s="11" t="n">
        <v>39916</v>
      </c>
      <c r="C121" s="12" t="n">
        <v>-0.056183387</v>
      </c>
      <c r="D121" s="13" t="n">
        <v>0.101406827</v>
      </c>
      <c r="E121" s="13" t="n">
        <v>-0.004167287</v>
      </c>
      <c r="F121" s="13" t="n">
        <v>0.154295805</v>
      </c>
      <c r="G121" s="13" t="n">
        <v>0.035601088</v>
      </c>
      <c r="H121" s="13" t="n">
        <v>-0.015649925</v>
      </c>
    </row>
    <row r="122" customFormat="false" ht="15.75" hidden="false" customHeight="false" outlineLevel="0" collapsed="false">
      <c r="A122" s="10" t="n">
        <v>120</v>
      </c>
      <c r="B122" s="11" t="n">
        <v>39923</v>
      </c>
      <c r="C122" s="12" t="n">
        <v>0.022370001</v>
      </c>
      <c r="D122" s="13" t="n">
        <v>-0.005798636</v>
      </c>
      <c r="E122" s="13" t="n">
        <v>0.141533403</v>
      </c>
      <c r="F122" s="13" t="n">
        <v>0.034762884</v>
      </c>
      <c r="G122" s="13" t="n">
        <v>-0.0457399</v>
      </c>
      <c r="H122" s="13" t="n">
        <v>-0.007270498</v>
      </c>
    </row>
    <row r="123" customFormat="false" ht="15.75" hidden="false" customHeight="false" outlineLevel="0" collapsed="false">
      <c r="A123" s="10" t="n">
        <v>121</v>
      </c>
      <c r="B123" s="11" t="n">
        <v>39930</v>
      </c>
      <c r="C123" s="12" t="n">
        <v>0.063870821</v>
      </c>
      <c r="D123" s="13" t="n">
        <v>0.017615008</v>
      </c>
      <c r="E123" s="13" t="n">
        <v>0.052271537</v>
      </c>
      <c r="F123" s="13" t="n">
        <v>0.059900082</v>
      </c>
      <c r="G123" s="13" t="n">
        <v>0.024875308</v>
      </c>
      <c r="H123" s="13" t="n">
        <v>-0.078972911</v>
      </c>
    </row>
    <row r="124" customFormat="false" ht="15.75" hidden="false" customHeight="false" outlineLevel="0" collapsed="false">
      <c r="A124" s="10" t="n">
        <v>122</v>
      </c>
      <c r="B124" s="11" t="n">
        <v>39937</v>
      </c>
      <c r="C124" s="12" t="n">
        <v>0.013035597</v>
      </c>
      <c r="D124" s="13" t="n">
        <v>-0.015417846</v>
      </c>
      <c r="E124" s="13" t="n">
        <v>0.076798656</v>
      </c>
      <c r="F124" s="13" t="n">
        <v>0.085734212</v>
      </c>
      <c r="G124" s="13" t="n">
        <v>0.010632662</v>
      </c>
      <c r="H124" s="13" t="n">
        <v>0.184470205</v>
      </c>
    </row>
    <row r="125" customFormat="false" ht="15.75" hidden="false" customHeight="false" outlineLevel="0" collapsed="false">
      <c r="A125" s="10" t="n">
        <v>123</v>
      </c>
      <c r="B125" s="11" t="n">
        <v>39944</v>
      </c>
      <c r="C125" s="12" t="n">
        <v>0.029818939</v>
      </c>
      <c r="D125" s="13" t="n">
        <v>0.040668393</v>
      </c>
      <c r="E125" s="13" t="n">
        <v>0.07507655</v>
      </c>
      <c r="F125" s="13" t="n">
        <v>0.448113939</v>
      </c>
      <c r="G125" s="13" t="n">
        <v>0.021114741</v>
      </c>
      <c r="H125" s="13" t="n">
        <v>-0.039996765</v>
      </c>
    </row>
    <row r="126" customFormat="false" ht="15.75" hidden="false" customHeight="false" outlineLevel="0" collapsed="false">
      <c r="A126" s="10" t="n">
        <v>124</v>
      </c>
      <c r="B126" s="11" t="n">
        <v>39951</v>
      </c>
      <c r="C126" s="12" t="n">
        <v>-0.023268672</v>
      </c>
      <c r="D126" s="13" t="n">
        <v>0.156114535</v>
      </c>
      <c r="E126" s="13" t="n">
        <v>-0.03608566</v>
      </c>
      <c r="F126" s="13" t="n">
        <v>0.160528006</v>
      </c>
      <c r="G126" s="13" t="n">
        <v>0.139804202</v>
      </c>
      <c r="H126" s="13" t="n">
        <v>0.345142809</v>
      </c>
    </row>
    <row r="127" customFormat="false" ht="15.75" hidden="false" customHeight="false" outlineLevel="0" collapsed="false">
      <c r="A127" s="10" t="n">
        <v>125</v>
      </c>
      <c r="B127" s="11" t="n">
        <v>39958</v>
      </c>
      <c r="C127" s="12" t="n">
        <v>0.100095421</v>
      </c>
      <c r="D127" s="13" t="n">
        <v>0.106244735</v>
      </c>
      <c r="E127" s="13" t="n">
        <v>0.035290182</v>
      </c>
      <c r="F127" s="13" t="n">
        <v>0.017753351</v>
      </c>
      <c r="G127" s="13" t="n">
        <v>0.067570965</v>
      </c>
      <c r="H127" s="13" t="n">
        <v>0.106072469</v>
      </c>
    </row>
    <row r="128" customFormat="false" ht="15.75" hidden="false" customHeight="false" outlineLevel="0" collapsed="false">
      <c r="A128" s="10" t="n">
        <v>126</v>
      </c>
      <c r="B128" s="11" t="n">
        <v>39965</v>
      </c>
      <c r="C128" s="12" t="n">
        <v>0.028182887</v>
      </c>
      <c r="D128" s="13" t="n">
        <v>0.045938053</v>
      </c>
      <c r="E128" s="13" t="n">
        <v>0.027005924</v>
      </c>
      <c r="F128" s="13" t="n">
        <v>-0.047384097</v>
      </c>
      <c r="G128" s="13" t="n">
        <v>0.056818516</v>
      </c>
      <c r="H128" s="13" t="n">
        <v>0.149810295</v>
      </c>
    </row>
    <row r="129" customFormat="false" ht="15.75" hidden="false" customHeight="false" outlineLevel="0" collapsed="false">
      <c r="A129" s="10" t="n">
        <v>127</v>
      </c>
      <c r="B129" s="11" t="n">
        <v>39972</v>
      </c>
      <c r="C129" s="12" t="n">
        <v>0.070649299</v>
      </c>
      <c r="D129" s="13" t="n">
        <v>-0.030572067</v>
      </c>
      <c r="E129" s="13" t="n">
        <v>0.05691739</v>
      </c>
      <c r="F129" s="13" t="n">
        <v>-0.053832873</v>
      </c>
      <c r="G129" s="13" t="n">
        <v>-0.000324941</v>
      </c>
      <c r="H129" s="13" t="n">
        <v>-0.01768081</v>
      </c>
    </row>
    <row r="130" customFormat="false" ht="15.75" hidden="false" customHeight="false" outlineLevel="0" collapsed="false">
      <c r="A130" s="10" t="n">
        <v>128</v>
      </c>
      <c r="B130" s="11" t="n">
        <v>39979</v>
      </c>
      <c r="C130" s="12" t="n">
        <v>-0.507091536</v>
      </c>
      <c r="D130" s="13" t="n">
        <v>-0.049660232</v>
      </c>
      <c r="E130" s="13" t="n">
        <v>-0.078508707</v>
      </c>
      <c r="F130" s="13" t="n">
        <v>0.078231635</v>
      </c>
      <c r="G130" s="13" t="n">
        <v>-0.03225387</v>
      </c>
      <c r="H130" s="13" t="n">
        <v>-0.091599609</v>
      </c>
    </row>
    <row r="131" customFormat="false" ht="15.75" hidden="false" customHeight="false" outlineLevel="0" collapsed="false">
      <c r="A131" s="10" t="n">
        <v>129</v>
      </c>
      <c r="B131" s="11" t="n">
        <v>39986</v>
      </c>
      <c r="C131" s="12" t="n">
        <v>0.05280698</v>
      </c>
      <c r="D131" s="13" t="n">
        <v>0.042777502</v>
      </c>
      <c r="E131" s="13" t="n">
        <v>3.517725915</v>
      </c>
      <c r="F131" s="13" t="n">
        <v>0.077312582</v>
      </c>
      <c r="G131" s="13" t="n">
        <v>0.007187824</v>
      </c>
      <c r="H131" s="13" t="n">
        <v>-0.065209592</v>
      </c>
    </row>
    <row r="132" customFormat="false" ht="15.75" hidden="false" customHeight="false" outlineLevel="0" collapsed="false">
      <c r="A132" s="10" t="n">
        <v>130</v>
      </c>
      <c r="B132" s="11" t="n">
        <v>39993</v>
      </c>
      <c r="C132" s="12" t="n">
        <v>-0.01227578</v>
      </c>
      <c r="D132" s="13" t="n">
        <v>-0.006718511</v>
      </c>
      <c r="E132" s="13" t="n">
        <v>-0.775575139</v>
      </c>
      <c r="F132" s="13" t="n">
        <v>0.069315258</v>
      </c>
      <c r="G132" s="13" t="n">
        <v>-0.005107048</v>
      </c>
      <c r="H132" s="13" t="n">
        <v>-0.625317353</v>
      </c>
    </row>
    <row r="133" customFormat="false" ht="15.75" hidden="false" customHeight="false" outlineLevel="0" collapsed="false">
      <c r="A133" s="10" t="n">
        <v>131</v>
      </c>
      <c r="B133" s="11" t="n">
        <v>40000</v>
      </c>
      <c r="C133" s="12" t="n">
        <v>0.010369984</v>
      </c>
      <c r="D133" s="13" t="n">
        <v>-0.081776864</v>
      </c>
      <c r="E133" s="13" t="n">
        <v>-0.002336387</v>
      </c>
      <c r="F133" s="13" t="n">
        <v>-0.147966502</v>
      </c>
      <c r="G133" s="13" t="n">
        <v>0.052127527</v>
      </c>
      <c r="H133" s="13" t="n">
        <v>1.687519697</v>
      </c>
    </row>
    <row r="134" customFormat="false" ht="15.75" hidden="false" customHeight="false" outlineLevel="0" collapsed="false">
      <c r="A134" s="10" t="n">
        <v>132</v>
      </c>
      <c r="B134" s="11" t="n">
        <v>40007</v>
      </c>
      <c r="C134" s="12" t="n">
        <v>0.096962195</v>
      </c>
      <c r="D134" s="13" t="n">
        <v>0.112384996</v>
      </c>
      <c r="E134" s="13" t="n">
        <v>0.120392793</v>
      </c>
      <c r="F134" s="13" t="n">
        <v>0.147922889</v>
      </c>
      <c r="G134" s="13" t="n">
        <v>0.07678864</v>
      </c>
      <c r="H134" s="13" t="n">
        <v>0.128349458</v>
      </c>
    </row>
    <row r="135" customFormat="false" ht="15.75" hidden="false" customHeight="false" outlineLevel="0" collapsed="false">
      <c r="A135" s="10" t="n">
        <v>133</v>
      </c>
      <c r="B135" s="11" t="n">
        <v>40014</v>
      </c>
      <c r="C135" s="12" t="n">
        <v>0.118270723</v>
      </c>
      <c r="D135" s="13" t="n">
        <v>-0.009924078</v>
      </c>
      <c r="E135" s="13" t="n">
        <v>0.066435477</v>
      </c>
      <c r="F135" s="13" t="n">
        <v>0.044727754</v>
      </c>
      <c r="G135" s="13" t="n">
        <v>0.15331034</v>
      </c>
      <c r="H135" s="13" t="n">
        <v>0.134977136</v>
      </c>
    </row>
    <row r="136" customFormat="false" ht="15.75" hidden="false" customHeight="false" outlineLevel="0" collapsed="false">
      <c r="A136" s="10" t="n">
        <v>134</v>
      </c>
      <c r="B136" s="11" t="n">
        <v>40021</v>
      </c>
      <c r="C136" s="12" t="n">
        <v>0.087346801</v>
      </c>
      <c r="D136" s="13" t="n">
        <v>0.01251679</v>
      </c>
      <c r="E136" s="13" t="n">
        <v>0.065971758</v>
      </c>
      <c r="F136" s="13" t="n">
        <v>0.025436392</v>
      </c>
      <c r="G136" s="13" t="n">
        <v>0.026152222</v>
      </c>
      <c r="H136" s="13" t="n">
        <v>0.043701211</v>
      </c>
    </row>
    <row r="137" customFormat="false" ht="15.75" hidden="false" customHeight="false" outlineLevel="0" collapsed="false">
      <c r="A137" s="10" t="n">
        <v>135</v>
      </c>
      <c r="B137" s="11" t="n">
        <v>40028</v>
      </c>
      <c r="C137" s="12" t="n">
        <v>-0.030778749</v>
      </c>
      <c r="D137" s="13" t="n">
        <v>-0.023065845</v>
      </c>
      <c r="E137" s="13" t="n">
        <v>0.015608023</v>
      </c>
      <c r="F137" s="13" t="n">
        <v>-0.112513109</v>
      </c>
      <c r="G137" s="13" t="n">
        <v>-0.090521429</v>
      </c>
      <c r="H137" s="13" t="n">
        <v>-0.02006931</v>
      </c>
    </row>
    <row r="138" customFormat="false" ht="15.75" hidden="false" customHeight="false" outlineLevel="0" collapsed="false">
      <c r="A138" s="10" t="n">
        <v>136</v>
      </c>
      <c r="B138" s="11" t="n">
        <v>40035</v>
      </c>
      <c r="C138" s="12" t="n">
        <v>0.026549908</v>
      </c>
      <c r="D138" s="13" t="n">
        <v>0.008161576</v>
      </c>
      <c r="E138" s="13" t="n">
        <v>0.026292509</v>
      </c>
      <c r="F138" s="13" t="n">
        <v>0.071424129</v>
      </c>
      <c r="G138" s="13" t="n">
        <v>0.048481469</v>
      </c>
      <c r="H138" s="13" t="n">
        <v>0.030172124</v>
      </c>
    </row>
    <row r="139" customFormat="false" ht="15.75" hidden="false" customHeight="false" outlineLevel="0" collapsed="false">
      <c r="A139" s="10" t="n">
        <v>137</v>
      </c>
      <c r="B139" s="11" t="n">
        <v>40042</v>
      </c>
      <c r="C139" s="12" t="n">
        <v>0.035151468</v>
      </c>
      <c r="D139" s="13" t="n">
        <v>0.060575588</v>
      </c>
      <c r="E139" s="13" t="n">
        <v>0.103598276</v>
      </c>
      <c r="F139" s="13" t="n">
        <v>0.051953329</v>
      </c>
      <c r="G139" s="13" t="n">
        <v>0.058539326</v>
      </c>
      <c r="H139" s="13" t="n">
        <v>-0.064139055</v>
      </c>
    </row>
    <row r="140" customFormat="false" ht="15.75" hidden="false" customHeight="false" outlineLevel="0" collapsed="false">
      <c r="A140" s="10" t="n">
        <v>138</v>
      </c>
      <c r="B140" s="11" t="n">
        <v>40056</v>
      </c>
      <c r="C140" s="12" t="n">
        <v>-0.01573059</v>
      </c>
      <c r="D140" s="13" t="n">
        <v>-0.046007507</v>
      </c>
      <c r="E140" s="13" t="n">
        <v>-0.023050515</v>
      </c>
      <c r="F140" s="13" t="n">
        <v>-0.007317073</v>
      </c>
      <c r="G140" s="13" t="n">
        <v>0.087676467</v>
      </c>
      <c r="H140" s="13" t="n">
        <v>-0.016669375</v>
      </c>
    </row>
    <row r="141" customFormat="false" ht="15.75" hidden="false" customHeight="false" outlineLevel="0" collapsed="false">
      <c r="A141" s="10" t="n">
        <v>139</v>
      </c>
      <c r="B141" s="11" t="n">
        <v>40063</v>
      </c>
      <c r="C141" s="12" t="n">
        <v>0.052275241</v>
      </c>
      <c r="D141" s="13" t="n">
        <v>0.017634642</v>
      </c>
      <c r="E141" s="13" t="n">
        <v>0.008180872</v>
      </c>
      <c r="F141" s="13" t="n">
        <v>-0.006003535</v>
      </c>
      <c r="G141" s="13" t="n">
        <v>-0.048885853</v>
      </c>
      <c r="H141" s="13" t="n">
        <v>0.090945579</v>
      </c>
    </row>
    <row r="142" customFormat="false" ht="15.75" hidden="false" customHeight="false" outlineLevel="0" collapsed="false">
      <c r="A142" s="10" t="n">
        <v>140</v>
      </c>
      <c r="B142" s="11" t="n">
        <v>40070</v>
      </c>
      <c r="C142" s="12" t="n">
        <v>0.045201631</v>
      </c>
      <c r="D142" s="13" t="n">
        <v>0.008377798</v>
      </c>
      <c r="E142" s="13" t="n">
        <v>0.024195928</v>
      </c>
      <c r="F142" s="13" t="n">
        <v>0.018879953</v>
      </c>
      <c r="G142" s="13" t="n">
        <v>0.119809017</v>
      </c>
      <c r="H142" s="13" t="n">
        <v>0.1020841</v>
      </c>
    </row>
    <row r="143" customFormat="false" ht="15.75" hidden="false" customHeight="false" outlineLevel="0" collapsed="false">
      <c r="A143" s="10" t="n">
        <v>141</v>
      </c>
      <c r="B143" s="11" t="n">
        <v>40078</v>
      </c>
      <c r="C143" s="12" t="n">
        <v>0.002392967</v>
      </c>
      <c r="D143" s="13" t="n">
        <v>-0.013186481</v>
      </c>
      <c r="E143" s="13" t="n">
        <v>-0.006320225</v>
      </c>
      <c r="F143" s="13" t="n">
        <v>-0.008364894</v>
      </c>
      <c r="G143" s="13" t="n">
        <v>-0.007293563</v>
      </c>
      <c r="H143" s="13" t="n">
        <v>-0.035739533</v>
      </c>
    </row>
    <row r="144" customFormat="false" ht="15.75" hidden="false" customHeight="false" outlineLevel="0" collapsed="false">
      <c r="A144" s="10" t="n">
        <v>142</v>
      </c>
      <c r="B144" s="11" t="n">
        <v>40085</v>
      </c>
      <c r="C144" s="12" t="n">
        <v>0.069489854</v>
      </c>
      <c r="D144" s="13" t="n">
        <v>0.038705872</v>
      </c>
      <c r="E144" s="13" t="n">
        <v>0.071812993</v>
      </c>
      <c r="F144" s="13" t="n">
        <v>0.104391529</v>
      </c>
      <c r="G144" s="13" t="n">
        <v>0.008940878</v>
      </c>
      <c r="H144" s="13" t="n">
        <v>0.023053112</v>
      </c>
    </row>
    <row r="145" customFormat="false" ht="15.75" hidden="false" customHeight="false" outlineLevel="0" collapsed="false">
      <c r="A145" s="10" t="n">
        <v>143</v>
      </c>
      <c r="B145" s="11" t="n">
        <v>40091</v>
      </c>
      <c r="C145" s="12" t="n">
        <v>-0.103082945</v>
      </c>
      <c r="D145" s="13" t="n">
        <v>0.042070496</v>
      </c>
      <c r="E145" s="13" t="n">
        <v>-0.087965781</v>
      </c>
      <c r="F145" s="13" t="n">
        <v>-0.009572687</v>
      </c>
      <c r="G145" s="13" t="n">
        <v>-0.10536395</v>
      </c>
      <c r="H145" s="13" t="n">
        <v>0.036806274</v>
      </c>
    </row>
    <row r="146" customFormat="false" ht="15.75" hidden="false" customHeight="false" outlineLevel="0" collapsed="false">
      <c r="A146" s="10" t="n">
        <v>144</v>
      </c>
      <c r="B146" s="11" t="n">
        <v>40098</v>
      </c>
      <c r="C146" s="12" t="n">
        <v>0.069502804</v>
      </c>
      <c r="D146" s="13" t="n">
        <v>0.0371401</v>
      </c>
      <c r="E146" s="13" t="n">
        <v>0.037649458</v>
      </c>
      <c r="F146" s="13" t="n">
        <v>0.008116752</v>
      </c>
      <c r="G146" s="13" t="n">
        <v>0.028597918</v>
      </c>
      <c r="H146" s="13" t="n">
        <v>0.069981761</v>
      </c>
    </row>
    <row r="147" customFormat="false" ht="15.75" hidden="false" customHeight="false" outlineLevel="0" collapsed="false">
      <c r="A147" s="10" t="n">
        <v>145</v>
      </c>
      <c r="B147" s="11" t="n">
        <v>40106</v>
      </c>
      <c r="C147" s="12" t="n">
        <v>0.063923784</v>
      </c>
      <c r="D147" s="13" t="n">
        <v>-0.054856162</v>
      </c>
      <c r="E147" s="13" t="n">
        <v>0.028762327</v>
      </c>
      <c r="F147" s="13" t="n">
        <v>-0.010882442</v>
      </c>
      <c r="G147" s="13" t="n">
        <v>-0.001252618</v>
      </c>
      <c r="H147" s="13" t="n">
        <v>-0.063287278</v>
      </c>
    </row>
    <row r="148" customFormat="false" ht="15.75" hidden="false" customHeight="false" outlineLevel="0" collapsed="false">
      <c r="A148" s="10" t="n">
        <v>146</v>
      </c>
      <c r="B148" s="11" t="n">
        <v>40112</v>
      </c>
      <c r="C148" s="12" t="n">
        <v>-0.010745531</v>
      </c>
      <c r="D148" s="13" t="n">
        <v>-0.069687904</v>
      </c>
      <c r="E148" s="13" t="n">
        <v>0.033393533</v>
      </c>
      <c r="F148" s="13" t="n">
        <v>-0.090940462</v>
      </c>
      <c r="G148" s="13" t="n">
        <v>-0.080307907</v>
      </c>
      <c r="H148" s="13" t="n">
        <v>-0.11137291</v>
      </c>
    </row>
    <row r="149" customFormat="false" ht="15.75" hidden="false" customHeight="false" outlineLevel="0" collapsed="false">
      <c r="A149" s="10" t="n">
        <v>147</v>
      </c>
      <c r="B149" s="11" t="n">
        <v>40120</v>
      </c>
      <c r="C149" s="12" t="n">
        <v>-0.009836906</v>
      </c>
      <c r="D149" s="13" t="n">
        <v>0.004059441</v>
      </c>
      <c r="E149" s="13" t="n">
        <v>-0.018282949</v>
      </c>
      <c r="F149" s="13" t="n">
        <v>0.037022977</v>
      </c>
      <c r="G149" s="13" t="n">
        <v>0.056619021</v>
      </c>
      <c r="H149" s="13" t="n">
        <v>0.061501649</v>
      </c>
    </row>
    <row r="150" customFormat="false" ht="15.75" hidden="false" customHeight="false" outlineLevel="0" collapsed="false">
      <c r="A150" s="10" t="n">
        <v>148</v>
      </c>
      <c r="B150" s="11" t="n">
        <v>40126</v>
      </c>
      <c r="C150" s="12" t="n">
        <v>0.071613488</v>
      </c>
      <c r="D150" s="13" t="n">
        <v>0.019324769</v>
      </c>
      <c r="E150" s="13" t="n">
        <v>0.057633385</v>
      </c>
      <c r="F150" s="13" t="n">
        <v>0.06230486</v>
      </c>
      <c r="G150" s="13" t="n">
        <v>0.006459984</v>
      </c>
      <c r="H150" s="13" t="n">
        <v>0.040960968</v>
      </c>
    </row>
    <row r="151" customFormat="false" ht="15.75" hidden="false" customHeight="false" outlineLevel="0" collapsed="false">
      <c r="A151" s="10" t="n">
        <v>149</v>
      </c>
      <c r="B151" s="11" t="n">
        <v>40133</v>
      </c>
      <c r="C151" s="12" t="n">
        <v>0.037762343</v>
      </c>
      <c r="D151" s="13" t="n">
        <v>-0.004363017</v>
      </c>
      <c r="E151" s="13" t="n">
        <v>0.030798861</v>
      </c>
      <c r="F151" s="13" t="n">
        <v>-0.002706017</v>
      </c>
      <c r="G151" s="13" t="n">
        <v>0.041998562</v>
      </c>
      <c r="H151" s="13" t="n">
        <v>0.06371564</v>
      </c>
    </row>
    <row r="152" customFormat="false" ht="15.75" hidden="false" customHeight="false" outlineLevel="0" collapsed="false">
      <c r="A152" s="10" t="n">
        <v>150</v>
      </c>
      <c r="B152" s="11" t="n">
        <v>40140</v>
      </c>
      <c r="C152" s="12" t="n">
        <v>-0.037479449</v>
      </c>
      <c r="D152" s="13" t="n">
        <v>-0.016870555</v>
      </c>
      <c r="E152" s="13" t="n">
        <v>-0.052487793</v>
      </c>
      <c r="F152" s="13" t="n">
        <v>-0.030893681</v>
      </c>
      <c r="G152" s="13" t="n">
        <v>0.009584831</v>
      </c>
      <c r="H152" s="13" t="n">
        <v>-0.019477304</v>
      </c>
    </row>
    <row r="153" customFormat="false" ht="15.75" hidden="false" customHeight="false" outlineLevel="0" collapsed="false">
      <c r="A153" s="10" t="n">
        <v>151</v>
      </c>
      <c r="B153" s="11" t="n">
        <v>40147</v>
      </c>
      <c r="C153" s="12" t="n">
        <v>0.040586501</v>
      </c>
      <c r="D153" s="13" t="n">
        <v>-0.002253708</v>
      </c>
      <c r="E153" s="13" t="n">
        <v>0.036720355</v>
      </c>
      <c r="F153" s="13" t="n">
        <v>0.06946163</v>
      </c>
      <c r="G153" s="13" t="n">
        <v>0.022786492</v>
      </c>
      <c r="H153" s="13" t="n">
        <v>0.05824589</v>
      </c>
    </row>
    <row r="154" customFormat="false" ht="15.75" hidden="false" customHeight="false" outlineLevel="0" collapsed="false">
      <c r="A154" s="10" t="n">
        <v>152</v>
      </c>
      <c r="B154" s="11" t="n">
        <v>40154</v>
      </c>
      <c r="C154" s="12" t="n">
        <v>0.010778617</v>
      </c>
      <c r="D154" s="13" t="n">
        <v>0.06636306</v>
      </c>
      <c r="E154" s="13" t="n">
        <v>0.004683204</v>
      </c>
      <c r="F154" s="13" t="n">
        <v>-0.026111427</v>
      </c>
      <c r="G154" s="13" t="n">
        <v>0.000945889</v>
      </c>
      <c r="H154" s="13" t="n">
        <v>-0.049914276</v>
      </c>
    </row>
    <row r="155" customFormat="false" ht="15.75" hidden="false" customHeight="false" outlineLevel="0" collapsed="false">
      <c r="A155" s="10" t="n">
        <v>153</v>
      </c>
      <c r="B155" s="11" t="n">
        <v>40161</v>
      </c>
      <c r="C155" s="12" t="n">
        <v>0.037308499</v>
      </c>
      <c r="D155" s="13" t="n">
        <v>-0.01862756</v>
      </c>
      <c r="E155" s="13" t="n">
        <v>0.045181921</v>
      </c>
      <c r="F155" s="13" t="n">
        <v>-0.067184841</v>
      </c>
      <c r="G155" s="13" t="n">
        <v>-0.02633386</v>
      </c>
      <c r="H155" s="13" t="n">
        <v>0.029375105</v>
      </c>
    </row>
    <row r="156" customFormat="false" ht="15.75" hidden="false" customHeight="false" outlineLevel="0" collapsed="false">
      <c r="A156" s="10" t="n">
        <v>154</v>
      </c>
      <c r="B156" s="11" t="n">
        <v>40168</v>
      </c>
      <c r="C156" s="12" t="n">
        <v>0.023151099</v>
      </c>
      <c r="D156" s="12" t="n">
        <v>0.021571252</v>
      </c>
      <c r="E156" s="12" t="n">
        <v>0.027337626</v>
      </c>
      <c r="F156" s="12" t="n">
        <v>0.055779817</v>
      </c>
      <c r="G156" s="12" t="n">
        <v>0.00727268</v>
      </c>
      <c r="H156" s="12" t="n">
        <v>0.094411914</v>
      </c>
    </row>
    <row r="157" customFormat="false" ht="15.75" hidden="false" customHeight="false" outlineLevel="0" collapsed="false">
      <c r="A157" s="10" t="n">
        <v>155</v>
      </c>
      <c r="B157" s="11" t="n">
        <v>40176</v>
      </c>
      <c r="C157" s="12" t="n">
        <v>0.002681147</v>
      </c>
      <c r="D157" s="12" t="n">
        <v>0.013513744</v>
      </c>
      <c r="E157" s="12" t="n">
        <v>-0.014964515</v>
      </c>
      <c r="F157" s="12" t="n">
        <v>0.000194238</v>
      </c>
      <c r="G157" s="12" t="n">
        <v>0.001856432</v>
      </c>
      <c r="H157" s="12" t="n">
        <v>0.002444019</v>
      </c>
    </row>
    <row r="158" customFormat="false" ht="15.75" hidden="false" customHeight="false" outlineLevel="0" collapsed="false">
      <c r="A158" s="10" t="n">
        <v>156</v>
      </c>
      <c r="B158" s="11" t="n">
        <v>40182</v>
      </c>
      <c r="C158" s="12" t="n">
        <v>-0.069847529</v>
      </c>
      <c r="D158" s="12" t="n">
        <v>0.010831937</v>
      </c>
      <c r="E158" s="12" t="n">
        <v>-0.021659672</v>
      </c>
      <c r="F158" s="12" t="n">
        <v>0.025706021</v>
      </c>
      <c r="G158" s="12" t="n">
        <v>-0.083718037</v>
      </c>
      <c r="H158" s="12" t="n">
        <v>0.051215735</v>
      </c>
    </row>
    <row r="159" customFormat="false" ht="15.75" hidden="false" customHeight="false" outlineLevel="0" collapsed="false">
      <c r="A159" s="10" t="n">
        <v>157</v>
      </c>
      <c r="B159" s="11" t="n">
        <v>40189</v>
      </c>
      <c r="C159" s="12" t="n">
        <v>0.141488203</v>
      </c>
      <c r="D159" s="12" t="n">
        <v>-0.023081602</v>
      </c>
      <c r="E159" s="12" t="n">
        <v>0.107436619</v>
      </c>
      <c r="F159" s="12" t="n">
        <v>0.06181242</v>
      </c>
      <c r="G159" s="12" t="n">
        <v>-0.01507274</v>
      </c>
      <c r="H159" s="12" t="n">
        <v>-0.005625813</v>
      </c>
    </row>
    <row r="160" customFormat="false" ht="15.75" hidden="false" customHeight="false" outlineLevel="0" collapsed="false">
      <c r="A160" s="10" t="n">
        <v>158</v>
      </c>
      <c r="B160" s="11" t="n">
        <v>40196</v>
      </c>
      <c r="C160" s="12" t="n">
        <v>-0.064385653</v>
      </c>
      <c r="D160" s="12" t="n">
        <v>-0.015630464</v>
      </c>
      <c r="E160" s="12" t="n">
        <v>-0.110966112</v>
      </c>
      <c r="F160" s="12" t="n">
        <v>-0.040655061</v>
      </c>
      <c r="G160" s="12" t="n">
        <v>-0.037690138</v>
      </c>
      <c r="H160" s="12" t="n">
        <v>-0.171872538</v>
      </c>
    </row>
    <row r="161" customFormat="false" ht="15.75" hidden="false" customHeight="false" outlineLevel="0" collapsed="false">
      <c r="A161" s="10" t="n">
        <v>159</v>
      </c>
      <c r="B161" s="11" t="n">
        <v>40224</v>
      </c>
      <c r="C161" s="12" t="n">
        <v>0.010100873</v>
      </c>
      <c r="D161" s="12" t="n">
        <v>0.019396654</v>
      </c>
      <c r="E161" s="12" t="n">
        <v>0.010509385</v>
      </c>
      <c r="F161" s="12" t="n">
        <v>0.065376676</v>
      </c>
      <c r="G161" s="12" t="n">
        <v>0.008416514</v>
      </c>
      <c r="H161" s="12" t="n">
        <v>0.048584152</v>
      </c>
    </row>
    <row r="162" customFormat="false" ht="15.75" hidden="false" customHeight="false" outlineLevel="0" collapsed="false">
      <c r="A162" s="10" t="n">
        <v>160</v>
      </c>
      <c r="B162" s="11" t="n">
        <v>40231</v>
      </c>
      <c r="C162" s="12" t="n">
        <v>0.013606816</v>
      </c>
      <c r="D162" s="12" t="n">
        <v>-0.002116537</v>
      </c>
      <c r="E162" s="12" t="n">
        <v>0.015607856</v>
      </c>
      <c r="F162" s="12" t="n">
        <v>0.02095385</v>
      </c>
      <c r="G162" s="12" t="n">
        <v>0.068197792</v>
      </c>
      <c r="H162" s="12" t="n">
        <v>0.025970491</v>
      </c>
    </row>
    <row r="163" customFormat="false" ht="15.75" hidden="false" customHeight="false" outlineLevel="0" collapsed="false">
      <c r="A163" s="10" t="n">
        <v>161</v>
      </c>
      <c r="B163" s="11" t="n">
        <v>40239</v>
      </c>
      <c r="C163" s="12" t="n">
        <v>0.002363501</v>
      </c>
      <c r="D163" s="12" t="n">
        <v>0.026951515</v>
      </c>
      <c r="E163" s="12" t="n">
        <v>0.01582447</v>
      </c>
      <c r="F163" s="12" t="n">
        <v>-0.019273663</v>
      </c>
      <c r="G163" s="12" t="n">
        <v>-0.008252058</v>
      </c>
      <c r="H163" s="12" t="n">
        <v>0.07379891</v>
      </c>
    </row>
    <row r="164" customFormat="false" ht="15.75" hidden="false" customHeight="false" outlineLevel="0" collapsed="false">
      <c r="A164" s="10" t="n">
        <v>162</v>
      </c>
      <c r="B164" s="11" t="n">
        <v>40245</v>
      </c>
      <c r="C164" s="12" t="n">
        <v>0.048297788</v>
      </c>
      <c r="D164" s="12" t="n">
        <v>-0.018484572</v>
      </c>
      <c r="E164" s="12" t="n">
        <v>0.039544045</v>
      </c>
      <c r="F164" s="12" t="n">
        <v>0.045944335</v>
      </c>
      <c r="G164" s="12" t="n">
        <v>0.004125806</v>
      </c>
      <c r="H164" s="12" t="n">
        <v>-0.017181734</v>
      </c>
    </row>
    <row r="165" customFormat="false" ht="15.75" hidden="false" customHeight="false" outlineLevel="0" collapsed="false">
      <c r="A165" s="10" t="n">
        <v>163</v>
      </c>
      <c r="B165" s="11" t="n">
        <v>40252</v>
      </c>
      <c r="C165" s="12" t="n">
        <v>0.025411949</v>
      </c>
      <c r="D165" s="12" t="n">
        <v>-0.001178892</v>
      </c>
      <c r="E165" s="12" t="n">
        <v>0.020114984</v>
      </c>
      <c r="F165" s="12" t="n">
        <v>0.00129762</v>
      </c>
      <c r="G165" s="12" t="n">
        <v>-0.022636549</v>
      </c>
      <c r="H165" s="12" t="n">
        <v>0.05977104</v>
      </c>
    </row>
    <row r="166" customFormat="false" ht="15.75" hidden="false" customHeight="false" outlineLevel="0" collapsed="false">
      <c r="A166" s="10" t="n">
        <v>164</v>
      </c>
      <c r="B166" s="11" t="n">
        <v>40259</v>
      </c>
      <c r="C166" s="12" t="n">
        <v>0.005126499</v>
      </c>
      <c r="D166" s="12" t="n">
        <v>-0.004501151</v>
      </c>
      <c r="E166" s="12" t="n">
        <v>-0.012203907</v>
      </c>
      <c r="F166" s="12" t="n">
        <v>0.028475609</v>
      </c>
      <c r="G166" s="12" t="n">
        <v>-0.020991923</v>
      </c>
      <c r="H166" s="12" t="n">
        <v>-0.000142344</v>
      </c>
    </row>
    <row r="167" s="3" customFormat="true" ht="15.75" hidden="false" customHeight="false" outlineLevel="0" collapsed="false">
      <c r="A167" s="15" t="n">
        <v>165</v>
      </c>
      <c r="B167" s="16" t="n">
        <v>40266</v>
      </c>
      <c r="C167" s="12" t="n">
        <v>-0.01252</v>
      </c>
      <c r="D167" s="12" t="n">
        <v>0.012281</v>
      </c>
      <c r="E167" s="12" t="n">
        <v>0.002088</v>
      </c>
      <c r="F167" s="12" t="n">
        <v>0.010796</v>
      </c>
      <c r="G167" s="12" t="n">
        <v>0.027563</v>
      </c>
      <c r="H167" s="12" t="n">
        <v>0.004904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73" activeCellId="0" sqref="B73"/>
    </sheetView>
  </sheetViews>
  <sheetFormatPr defaultRowHeight="13.8" zeroHeight="false" outlineLevelRow="0" outlineLevelCol="0"/>
  <cols>
    <col collapsed="false" customWidth="true" hidden="false" outlineLevel="0" max="1" min="1" style="2" width="20.21"/>
    <col collapsed="false" customWidth="true" hidden="false" outlineLevel="0" max="2" min="2" style="2" width="15.07"/>
    <col collapsed="false" customWidth="true" hidden="false" outlineLevel="0" max="3" min="3" style="2" width="11.11"/>
    <col collapsed="false" customWidth="true" hidden="false" outlineLevel="0" max="5" min="4" style="2" width="9.14"/>
    <col collapsed="false" customWidth="true" hidden="false" outlineLevel="0" max="6" min="6" style="2" width="10.81"/>
    <col collapsed="false" customWidth="true" hidden="false" outlineLevel="0" max="7" min="7" style="2" width="12.13"/>
    <col collapsed="false" customWidth="true" hidden="false" outlineLevel="0" max="8" min="8" style="2" width="10.58"/>
    <col collapsed="false" customWidth="true" hidden="false" outlineLevel="0" max="10" min="9" style="2" width="11.68"/>
    <col collapsed="false" customWidth="true" hidden="false" outlineLevel="0" max="1025" min="11" style="2" width="9.14"/>
  </cols>
  <sheetData>
    <row r="1" customFormat="false" ht="13.8" hidden="false" customHeight="false" outlineLevel="0" collapsed="false">
      <c r="A1" s="2" t="s">
        <v>9</v>
      </c>
    </row>
    <row r="2" customFormat="false" ht="13.8" hidden="false" customHeight="false" outlineLevel="0" collapsed="false">
      <c r="C2" s="2" t="str">
        <f aca="false">'6 Stocks Weekly Returns'!C2</f>
        <v>TCS</v>
      </c>
      <c r="D2" s="2" t="str">
        <f aca="false">'6 Stocks Weekly Returns'!D2</f>
        <v>BHEL</v>
      </c>
      <c r="E2" s="2" t="str">
        <f aca="false">'6 Stocks Weekly Returns'!E2</f>
        <v>Wipro</v>
      </c>
      <c r="F2" s="2" t="str">
        <f aca="false">'6 Stocks Weekly Returns'!F2</f>
        <v>Axis Bank</v>
      </c>
      <c r="G2" s="2" t="str">
        <f aca="false">'6 Stocks Weekly Returns'!G2</f>
        <v>Maruti</v>
      </c>
      <c r="H2" s="2" t="str">
        <f aca="false">'6 Stocks Weekly Returns'!H2</f>
        <v>Tata Steel</v>
      </c>
    </row>
    <row r="4" customFormat="false" ht="13.8" hidden="false" customHeight="false" outlineLevel="0" collapsed="false">
      <c r="A4" s="2" t="s">
        <v>10</v>
      </c>
      <c r="C4" s="2" t="n">
        <f aca="false">AVERAGE('6 Stocks Weekly Returns'!C3:C167)</f>
        <v>0.00027573685090909</v>
      </c>
      <c r="D4" s="2" t="n">
        <f aca="false">AVERAGE('6 Stocks Weekly Returns'!D3:D167)</f>
        <v>0.00397534438181818</v>
      </c>
      <c r="E4" s="2" t="n">
        <f aca="false">AVERAGE('6 Stocks Weekly Returns'!E3:E167)</f>
        <v>0.0195394273454546</v>
      </c>
      <c r="F4" s="2" t="n">
        <f aca="false">AVERAGE('6 Stocks Weekly Returns'!F3:F167)</f>
        <v>0.0110634319030303</v>
      </c>
      <c r="G4" s="2" t="n">
        <f aca="false">AVERAGE('6 Stocks Weekly Returns'!G3:G167)</f>
        <v>0.00455690686666667</v>
      </c>
      <c r="H4" s="2" t="n">
        <f aca="false">AVERAGE('6 Stocks Weekly Returns'!H3:H167)</f>
        <v>0.0133734115939394</v>
      </c>
    </row>
    <row r="5" customFormat="false" ht="13.8" hidden="false" customHeight="false" outlineLevel="0" collapsed="false">
      <c r="A5" s="2" t="s">
        <v>11</v>
      </c>
      <c r="C5" s="2" t="n">
        <f aca="false">SQRT(C6)</f>
        <v>0.0663734324114068</v>
      </c>
      <c r="D5" s="2" t="n">
        <f aca="false">SQRT(D6)</f>
        <v>0.0759840227148524</v>
      </c>
      <c r="E5" s="2" t="n">
        <f aca="false">SQRT(E6)</f>
        <v>0.286767236234941</v>
      </c>
      <c r="F5" s="2" t="n">
        <f aca="false">SQRT(F6)</f>
        <v>0.0858197807709549</v>
      </c>
      <c r="G5" s="2" t="n">
        <f aca="false">SQRT(G6)</f>
        <v>0.0615680014526948</v>
      </c>
      <c r="H5" s="2" t="n">
        <f aca="false">SQRT(H6)</f>
        <v>0.166527653443612</v>
      </c>
    </row>
    <row r="6" customFormat="false" ht="13.8" hidden="false" customHeight="false" outlineLevel="0" collapsed="false">
      <c r="A6" s="2" t="s">
        <v>12</v>
      </c>
      <c r="C6" s="2" t="n">
        <f aca="false">VAR('6 Stocks Weekly Returns'!C3:C167)</f>
        <v>0.00440543253007158</v>
      </c>
      <c r="D6" s="2" t="n">
        <f aca="false">VAR('6 Stocks Weekly Returns'!D3:D167)</f>
        <v>0.00577357170793121</v>
      </c>
      <c r="E6" s="2" t="n">
        <f aca="false">VAR('6 Stocks Weekly Returns'!E3:E167)</f>
        <v>0.0822354477778264</v>
      </c>
      <c r="F6" s="2" t="n">
        <f aca="false">VAR('6 Stocks Weekly Returns'!F3:F167)</f>
        <v>0.00736503477157477</v>
      </c>
      <c r="G6" s="2" t="n">
        <f aca="false">VAR('6 Stocks Weekly Returns'!G3:G167)</f>
        <v>0.00379061880287903</v>
      </c>
      <c r="H6" s="2" t="n">
        <f aca="false">VAR('6 Stocks Weekly Returns'!H3:H167)</f>
        <v>0.0277314593614356</v>
      </c>
    </row>
    <row r="8" customFormat="false" ht="13.8" hidden="false" customHeight="false" outlineLevel="0" collapsed="false">
      <c r="A8" s="2" t="s">
        <v>13</v>
      </c>
    </row>
    <row r="10" customFormat="false" ht="13.8" hidden="false" customHeight="false" outlineLevel="0" collapsed="false">
      <c r="A10" s="2" t="s">
        <v>14</v>
      </c>
      <c r="C10" s="2" t="n">
        <f aca="false">C6</f>
        <v>0.00440543253007158</v>
      </c>
      <c r="D10" s="2" t="n">
        <f aca="false">COVAR('6 Stocks Weekly Returns'!C3:C167,'6 Stocks Weekly Returns'!D3:D167)</f>
        <v>0.0011219402528997</v>
      </c>
      <c r="E10" s="2" t="n">
        <f aca="false">COVAR('6 Stocks Weekly Returns'!C3:C167,'6 Stocks Weekly Returns'!E3:E167)</f>
        <v>0.00351874532916816</v>
      </c>
      <c r="F10" s="2" t="n">
        <f aca="false">COVAR('6 Stocks Weekly Returns'!C3:C167,'6 Stocks Weekly Returns'!F3:F167)</f>
        <v>0.000994139865421412</v>
      </c>
      <c r="G10" s="2" t="n">
        <f aca="false">COVAR('6 Stocks Weekly Returns'!C3:C167,'6 Stocks Weekly Returns'!G3:G167)</f>
        <v>0.00118216809427946</v>
      </c>
      <c r="H10" s="2" t="n">
        <f aca="false">COVAR('6 Stocks Weekly Returns'!C3:C167,'6 Stocks Weekly Returns'!H3:H167)</f>
        <v>0.00191917318897018</v>
      </c>
    </row>
    <row r="11" customFormat="false" ht="13.8" hidden="false" customHeight="false" outlineLevel="0" collapsed="false">
      <c r="A11" s="2" t="s">
        <v>4</v>
      </c>
      <c r="C11" s="2" t="n">
        <f aca="false">D10</f>
        <v>0.0011219402528997</v>
      </c>
      <c r="D11" s="2" t="n">
        <f aca="false">D6</f>
        <v>0.00577357170793121</v>
      </c>
      <c r="E11" s="2" t="n">
        <f aca="false">COVAR('6 Stocks Weekly Returns'!D3:D167,'6 Stocks Weekly Returns'!E3:E167)</f>
        <v>0.0024871084077927</v>
      </c>
      <c r="F11" s="2" t="n">
        <f aca="false">COVAR('6 Stocks Weekly Returns'!D3:D167,'6 Stocks Weekly Returns'!F3:F167)</f>
        <v>0.00254925234873696</v>
      </c>
      <c r="G11" s="2" t="n">
        <f aca="false">COVAR('6 Stocks Weekly Returns'!D3:D167,'6 Stocks Weekly Returns'!G3:G167)</f>
        <v>0.00171677935249595</v>
      </c>
      <c r="H11" s="2" t="n">
        <f aca="false">COVAR('6 Stocks Weekly Returns'!D3:D167,'6 Stocks Weekly Returns'!H3:H167)</f>
        <v>0.00218754623183462</v>
      </c>
    </row>
    <row r="12" customFormat="false" ht="13.8" hidden="false" customHeight="false" outlineLevel="0" collapsed="false">
      <c r="A12" s="2" t="s">
        <v>15</v>
      </c>
      <c r="C12" s="2" t="n">
        <f aca="false">E10</f>
        <v>0.00351874532916816</v>
      </c>
      <c r="D12" s="2" t="n">
        <f aca="false">E11</f>
        <v>0.0024871084077927</v>
      </c>
      <c r="E12" s="2" t="n">
        <f aca="false">E6</f>
        <v>0.0822354477778264</v>
      </c>
      <c r="F12" s="2" t="n">
        <f aca="false">COVAR('6 Stocks Weekly Returns'!E3:E167,'6 Stocks Weekly Returns'!F3:F167)</f>
        <v>0.00317004886246584</v>
      </c>
      <c r="G12" s="2" t="n">
        <f aca="false">COVAR('6 Stocks Weekly Returns'!E3:E167,'6 Stocks Weekly Returns'!G3:G167)</f>
        <v>0.00142912400899005</v>
      </c>
      <c r="H12" s="2" t="n">
        <f aca="false">COVAR('6 Stocks Weekly Returns'!E3:E167,'6 Stocks Weekly Returns'!H3:H167)</f>
        <v>0.00383060042496511</v>
      </c>
    </row>
    <row r="13" customFormat="false" ht="13.8" hidden="false" customHeight="false" outlineLevel="0" collapsed="false">
      <c r="A13" s="2" t="s">
        <v>16</v>
      </c>
      <c r="C13" s="2" t="n">
        <f aca="false">F10</f>
        <v>0.000994139865421412</v>
      </c>
      <c r="D13" s="2" t="n">
        <f aca="false">F11</f>
        <v>0.00254925234873696</v>
      </c>
      <c r="E13" s="2" t="n">
        <f aca="false">F12</f>
        <v>0.00317004886246584</v>
      </c>
      <c r="F13" s="2" t="n">
        <f aca="false">F6</f>
        <v>0.00736503477157477</v>
      </c>
      <c r="G13" s="2" t="n">
        <f aca="false">COVAR('6 Stocks Weekly Returns'!G3:G167,'6 Stocks Weekly Returns'!F3:F167)</f>
        <v>0.00218005792505261</v>
      </c>
      <c r="H13" s="2" t="n">
        <f aca="false">COVAR('6 Stocks Weekly Returns'!H3:H167,'6 Stocks Weekly Returns'!F3:F167)</f>
        <v>0.00163719324838863</v>
      </c>
    </row>
    <row r="14" customFormat="false" ht="13.8" hidden="false" customHeight="false" outlineLevel="0" collapsed="false">
      <c r="A14" s="2" t="s">
        <v>17</v>
      </c>
      <c r="C14" s="2" t="n">
        <f aca="false">G10</f>
        <v>0.00118216809427946</v>
      </c>
      <c r="D14" s="2" t="n">
        <f aca="false">G11</f>
        <v>0.00171677935249595</v>
      </c>
      <c r="E14" s="2" t="n">
        <f aca="false">G12</f>
        <v>0.00142912400899005</v>
      </c>
      <c r="F14" s="2" t="n">
        <f aca="false">G13</f>
        <v>0.00218005792505261</v>
      </c>
      <c r="G14" s="2" t="n">
        <f aca="false">G6</f>
        <v>0.00379061880287903</v>
      </c>
      <c r="H14" s="2" t="n">
        <f aca="false">COVAR('6 Stocks Weekly Returns'!G3:G167,'6 Stocks Weekly Returns'!H3:H167)</f>
        <v>0.00304190431436763</v>
      </c>
    </row>
    <row r="15" customFormat="false" ht="13.8" hidden="false" customHeight="false" outlineLevel="0" collapsed="false">
      <c r="A15" s="2" t="s">
        <v>18</v>
      </c>
      <c r="C15" s="2" t="n">
        <f aca="false">H10</f>
        <v>0.00191917318897018</v>
      </c>
      <c r="D15" s="2" t="n">
        <f aca="false">H11</f>
        <v>0.00218754623183462</v>
      </c>
      <c r="E15" s="2" t="n">
        <f aca="false">H12</f>
        <v>0.00383060042496511</v>
      </c>
      <c r="F15" s="2" t="n">
        <f aca="false">H13</f>
        <v>0.00163719324838863</v>
      </c>
      <c r="G15" s="2" t="n">
        <f aca="false">H14</f>
        <v>0.00304190431436763</v>
      </c>
      <c r="H15" s="2" t="n">
        <f aca="false">H6</f>
        <v>0.0277314593614356</v>
      </c>
    </row>
    <row r="17" customFormat="false" ht="13.8" hidden="false" customHeight="false" outlineLevel="0" collapsed="false">
      <c r="A17" s="2" t="n">
        <v>2</v>
      </c>
    </row>
    <row r="18" customFormat="false" ht="13.8" hidden="false" customHeight="false" outlineLevel="0" collapsed="false">
      <c r="A18" s="2" t="s">
        <v>19</v>
      </c>
    </row>
    <row r="19" customFormat="false" ht="41.75" hidden="false" customHeight="false" outlineLevel="0" collapsed="false">
      <c r="A19" s="0"/>
      <c r="B19" s="17" t="s">
        <v>20</v>
      </c>
      <c r="C19" s="2" t="n">
        <f aca="false">SUM(C4:H4)*1/6</f>
        <v>0.00879737649030303</v>
      </c>
    </row>
    <row r="20" customFormat="false" ht="55.2" hidden="false" customHeight="false" outlineLevel="0" collapsed="false">
      <c r="A20" s="17"/>
      <c r="B20" s="17" t="s">
        <v>21</v>
      </c>
      <c r="C20" s="2" t="n">
        <f aca="false">C4*1/10+D4*(1/10+2/75)+E4*(1/10+4/75)+F4*(1/10+6/75)+G4*(1/10+8/75)+H4*(1/10+10/75)</f>
        <v>0.00958080403333333</v>
      </c>
    </row>
    <row r="21" customFormat="false" ht="41.75" hidden="false" customHeight="false" outlineLevel="0" collapsed="false">
      <c r="B21" s="17" t="s">
        <v>22</v>
      </c>
      <c r="C21" s="2" t="n">
        <f aca="false">H4*1/10+G4*(1/10+2/75)+F4*(1/10+4/75)+E4*(1/10+6/75)+D4*(1/10+8/75)+C4*(1/10+10/75)</f>
        <v>0.00801394894727273</v>
      </c>
    </row>
    <row r="22" customFormat="false" ht="55.2" hidden="false" customHeight="false" outlineLevel="0" collapsed="false">
      <c r="B22" s="17" t="s">
        <v>23</v>
      </c>
      <c r="C22" s="2" t="n">
        <f aca="false">C4*1/63+D4*2*POWER(1/63,1)+E4*1/63*POWER(2,2)+F4*1/63*POWER(2,3)+G4*1/63*POWER(2,4)+H4*1/63*POWER(2,5)</f>
        <v>0.0107262106522751</v>
      </c>
    </row>
    <row r="23" customFormat="false" ht="41.85" hidden="false" customHeight="false" outlineLevel="0" collapsed="false">
      <c r="B23" s="17" t="s">
        <v>24</v>
      </c>
      <c r="C23" s="2" t="n">
        <f aca="false">H4*1/63+G4*2*POWER(1/63,1)+F4*1/63*POWER(2,2)+E4*1/63*POWER(2,3)+D4*1/63*POWER(2,4)+C4*1/63*POWER(2,5)</f>
        <v>0.00469024541335257</v>
      </c>
    </row>
    <row r="24" customFormat="false" ht="55.2" hidden="false" customHeight="false" outlineLevel="0" collapsed="false">
      <c r="B24" s="17" t="s">
        <v>25</v>
      </c>
      <c r="C24" s="2" t="n">
        <f aca="false">C4*21/1+D4*21/2+E4*21/3+F4*21/4+G4*21/5+H4*21/6</f>
        <v>0.308336548206061</v>
      </c>
    </row>
    <row r="25" customFormat="false" ht="41.85" hidden="false" customHeight="false" outlineLevel="0" collapsed="false">
      <c r="B25" s="17" t="s">
        <v>26</v>
      </c>
      <c r="C25" s="2" t="n">
        <f aca="false">H4*21/1+G4*21/2+F4*21/3+E4*21/4+D4*21/5+C4*21/6</f>
        <v>0.526376707839394</v>
      </c>
    </row>
    <row r="26" customFormat="false" ht="55.2" hidden="false" customHeight="false" outlineLevel="0" collapsed="false">
      <c r="B26" s="17" t="s">
        <v>27</v>
      </c>
      <c r="C26" s="2" t="n">
        <f aca="false">C4*1/10+D4*1/60+E4*(1/10+1/60)+F4*(1/10+2/60)+G4*(2/10+3/60)+H4*(3/10+5/60)</f>
        <v>0.010114254696505</v>
      </c>
    </row>
    <row r="27" customFormat="false" ht="55.2" hidden="false" customHeight="false" outlineLevel="0" collapsed="false">
      <c r="B27" s="17" t="s">
        <v>28</v>
      </c>
      <c r="C27" s="2" t="n">
        <f aca="false">C4*0.1+D4*0.2+E4*0.1+F4*0.2+G4*0.1+H4*0.3</f>
        <v>0.00945698584145455</v>
      </c>
    </row>
    <row r="28" customFormat="false" ht="41.75" hidden="false" customHeight="false" outlineLevel="0" collapsed="false">
      <c r="A28" s="17" t="s">
        <v>29</v>
      </c>
      <c r="B28" s="17" t="str">
        <f aca="false">B19</f>
        <v>EQUAL PROPORTIONS IN STOCKS</v>
      </c>
      <c r="C28" s="2" t="n">
        <f aca="false">SUM(C5:H5)/6</f>
        <v>0.12384002117141</v>
      </c>
    </row>
    <row r="29" customFormat="false" ht="55.2" hidden="false" customHeight="false" outlineLevel="0" collapsed="false">
      <c r="B29" s="17" t="str">
        <f aca="false">B20</f>
        <v>PROPORTIONS IN ARITHMETIC PROGRESSION(A=1/10,D=2/75)</v>
      </c>
      <c r="C29" s="2" t="n">
        <f aca="false">C5*1/10+D5*(1/10+2/75)+E5*(1/10+4/75)+F5*(1/10+6/75)+G5*(1/10+8/75)+H5*(1/10+10/75)</f>
        <v>0.127261028983551</v>
      </c>
    </row>
    <row r="30" customFormat="false" ht="41.75" hidden="false" customHeight="false" outlineLevel="0" collapsed="false">
      <c r="B30" s="17" t="str">
        <f aca="false">B21</f>
        <v>!PROPORTIONS IN ARITHMETIC PROGRESSION</v>
      </c>
      <c r="C30" s="2" t="n">
        <f aca="false">H5*1/10+G5*(1/10+2/75)+F5*(1/10+4/75)+E5*(1/10+6/75)+D5*(1/10+8/75)+C5*(1/10+10/75)</f>
        <v>0.120419013359269</v>
      </c>
    </row>
    <row r="31" customFormat="false" ht="55.2" hidden="false" customHeight="false" outlineLevel="0" collapsed="false">
      <c r="B31" s="17" t="str">
        <f aca="false">B22</f>
        <v>PROPORTIONS IN GEOMETRIC PROGRESSION(A=1/63,R=2)</v>
      </c>
      <c r="C31" s="2" t="n">
        <f aca="false">C5*1/63+D5*2*POWER(1/63,1)+E5*1/63*POWER(2,2)+F5*1/63*POWER(2,3)+G5*1/63*POWER(2,4)+H5*1/63*POWER(2,5)</f>
        <v>0.132792723847416</v>
      </c>
    </row>
    <row r="32" customFormat="false" ht="41.75" hidden="false" customHeight="false" outlineLevel="0" collapsed="false">
      <c r="B32" s="17" t="str">
        <f aca="false">B23</f>
        <v>!PROPORTIONS IN GEOMETRIC PROGRESSION</v>
      </c>
      <c r="C32" s="2" t="n">
        <f aca="false">H5*1/63+G5*2*POWER(1/63,1)+F5*1/63*POWER(2,2)+E5*1/63*POWER(2,3)+D5*1/63*POWER(2,4)+C5*1/63*POWER(2,5)</f>
        <v>0.0994726169827779</v>
      </c>
    </row>
    <row r="33" customFormat="false" ht="55.2" hidden="false" customHeight="false" outlineLevel="0" collapsed="false">
      <c r="B33" s="17" t="str">
        <f aca="false">B24</f>
        <v>PROPORTIONS IN HARMONIC PROGRESSION(A=D=21/1)</v>
      </c>
      <c r="C33" s="2" t="n">
        <f aca="false">C5*21/1+D5*21/2+E5*21/3+F5*21/4+G5*21/5+H5*21/6</f>
        <v>5.49103121499155</v>
      </c>
    </row>
    <row r="34" customFormat="false" ht="41.75" hidden="false" customHeight="false" outlineLevel="0" collapsed="false">
      <c r="B34" s="17" t="str">
        <f aca="false">B25</f>
        <v>!PROPORTIONS IN HARMONIC PROGRESSION</v>
      </c>
      <c r="C34" s="2" t="n">
        <f aca="false">H5*21/1+G5*21/2+F5*21/3+E5*21/4+D5*21/5+C5*21/6</f>
        <v>6.80125110204158</v>
      </c>
    </row>
    <row r="35" customFormat="false" ht="55.2" hidden="false" customHeight="false" outlineLevel="0" collapsed="false">
      <c r="B35" s="17" t="str">
        <f aca="false">B26</f>
        <v>PROPORTIONS IN FIBONACCI SERIES(A=1/10,B=1/60)</v>
      </c>
      <c r="C35" s="2" t="n">
        <f aca="false">C5*1/10+D5*1/60+E5*(1/10+1/60)+F5*(1/10+2/60)+G5*(2/10+3/60)+H5*(3/10+5/60)</f>
        <v>0.132030159466484</v>
      </c>
    </row>
    <row r="36" customFormat="false" ht="55.5" hidden="false" customHeight="false" outlineLevel="0" collapsed="false">
      <c r="B36" s="17" t="s">
        <v>28</v>
      </c>
      <c r="C36" s="18" t="n">
        <f aca="false">C5*0.1+D5*0.2+E5*0.1+F5*0.2+G5*0.1+H5*0.3</f>
        <v>0.123789923740149</v>
      </c>
    </row>
    <row r="38" customFormat="false" ht="13.8" hidden="false" customHeight="false" outlineLevel="0" collapsed="false">
      <c r="A38" s="2" t="n">
        <v>3</v>
      </c>
      <c r="B38" s="19" t="s">
        <v>30</v>
      </c>
      <c r="C38" s="19"/>
      <c r="D38" s="19"/>
    </row>
    <row r="39" customFormat="false" ht="13.8" hidden="false" customHeight="false" outlineLevel="0" collapsed="false">
      <c r="D39" s="2" t="str">
        <f aca="false">C2</f>
        <v>TCS</v>
      </c>
      <c r="E39" s="2" t="str">
        <f aca="false">D2</f>
        <v>BHEL</v>
      </c>
      <c r="F39" s="2" t="str">
        <f aca="false">E2</f>
        <v>Wipro</v>
      </c>
      <c r="G39" s="2" t="str">
        <f aca="false">F2</f>
        <v>Axis Bank</v>
      </c>
      <c r="H39" s="2" t="str">
        <f aca="false">G2</f>
        <v>Maruti</v>
      </c>
      <c r="I39" s="2" t="str">
        <f aca="false">H2</f>
        <v>Tata Steel</v>
      </c>
    </row>
    <row r="40" customFormat="false" ht="13.8" hidden="false" customHeight="false" outlineLevel="0" collapsed="false">
      <c r="C40" s="2" t="str">
        <f aca="false">A10</f>
        <v>TCS</v>
      </c>
      <c r="D40" s="2" t="n">
        <f aca="false">CORREL('6 Stocks Weekly Returns'!C3:C167,'6 Stocks Weekly Returns'!C3:C167)</f>
        <v>1</v>
      </c>
      <c r="E40" s="2" t="n">
        <f aca="false">CORREL('6 Stocks Weekly Returns'!D3:D167,'6 Stocks Weekly Returns'!C3:C167)</f>
        <v>0.223817101308007</v>
      </c>
      <c r="F40" s="2" t="n">
        <f aca="false">CORREL('6 Stocks Weekly Returns'!C3:C167,'6 Stocks Weekly Returns'!E3:E167)</f>
        <v>0.18599622248261</v>
      </c>
      <c r="G40" s="2" t="n">
        <f aca="false">CORREL('6 Stocks Weekly Returns'!C3:C167,'6 Stocks Weekly Returns'!F3:F167)</f>
        <v>0.175592478006233</v>
      </c>
      <c r="H40" s="2" t="n">
        <f aca="false">CORREL('6 Stocks Weekly Returns'!C3:C167,'6 Stocks Weekly Returns'!G3:G167)</f>
        <v>0.291051603739561</v>
      </c>
      <c r="I40" s="2" t="n">
        <f aca="false">CORREL('6 Stocks Weekly Returns'!C3:C167,'6 Stocks Weekly Returns'!H3:H167)</f>
        <v>0.174692244355225</v>
      </c>
      <c r="K40" s="19" t="s">
        <v>31</v>
      </c>
      <c r="L40" s="19"/>
      <c r="M40" s="19"/>
    </row>
    <row r="41" customFormat="false" ht="13.8" hidden="false" customHeight="false" outlineLevel="0" collapsed="false">
      <c r="C41" s="2" t="str">
        <f aca="false">A11</f>
        <v>BHEL</v>
      </c>
      <c r="E41" s="2" t="n">
        <v>1</v>
      </c>
      <c r="F41" s="2" t="n">
        <f aca="false">CORREL('6 Stocks Weekly Returns'!D3:D167,'6 Stocks Weekly Returns'!E3:E167)</f>
        <v>0.114837306868585</v>
      </c>
      <c r="G41" s="2" t="n">
        <f aca="false">CORREL('6 Stocks Weekly Returns'!D3:D167,'6 Stocks Weekly Returns'!F3:F167)</f>
        <v>0.393317474086218</v>
      </c>
      <c r="H41" s="2" t="n">
        <f aca="false">CORREL('6 Stocks Weekly Returns'!D3:D167,'6 Stocks Weekly Returns'!G3:G167)</f>
        <v>0.369213216898148</v>
      </c>
      <c r="I41" s="2" t="n">
        <f aca="false">CORREL('6 Stocks Weekly Returns'!D3:D167,'6 Stocks Weekly Returns'!H3:H167)</f>
        <v>0.173935685007572</v>
      </c>
    </row>
    <row r="42" customFormat="false" ht="13.8" hidden="false" customHeight="false" outlineLevel="0" collapsed="false">
      <c r="C42" s="2" t="str">
        <f aca="false">A12</f>
        <v>WIPRO</v>
      </c>
      <c r="F42" s="2" t="n">
        <v>1</v>
      </c>
      <c r="G42" s="2" t="n">
        <f aca="false">CORREL('6 Stocks Weekly Returns'!E3:E167,'6 Stocks Weekly Returns'!F3:F167)</f>
        <v>0.129595261100773</v>
      </c>
      <c r="H42" s="2" t="n">
        <f aca="false">CORREL('6 Stocks Weekly Returns'!E3:E167,'6 Stocks Weekly Returns'!G3:G167)</f>
        <v>0.0814376859080537</v>
      </c>
      <c r="I42" s="2" t="n">
        <f aca="false">CORREL('6 Stocks Weekly Returns'!E3:E167,'6 Stocks Weekly Returns'!H3:H167)</f>
        <v>0.0807032557524114</v>
      </c>
    </row>
    <row r="43" customFormat="false" ht="13.8" hidden="false" customHeight="false" outlineLevel="0" collapsed="false">
      <c r="C43" s="2" t="str">
        <f aca="false">A13</f>
        <v>AXIS BANK</v>
      </c>
      <c r="G43" s="2" t="n">
        <v>1</v>
      </c>
      <c r="H43" s="2" t="n">
        <f aca="false">CORREL('6 Stocks Weekly Returns'!F3:F167,'6 Stocks Weekly Returns'!G3:G167)</f>
        <v>0.415112367207883</v>
      </c>
      <c r="I43" s="2" t="n">
        <f aca="false">CORREL('6 Stocks Weekly Returns'!F3:F167,'6 Stocks Weekly Returns'!H3:H167)</f>
        <v>0.115256725782639</v>
      </c>
    </row>
    <row r="44" customFormat="false" ht="13.8" hidden="false" customHeight="false" outlineLevel="0" collapsed="false">
      <c r="C44" s="2" t="str">
        <f aca="false">A14</f>
        <v>MARUTI</v>
      </c>
      <c r="H44" s="2" t="n">
        <v>1</v>
      </c>
      <c r="I44" s="2" t="n">
        <f aca="false">CORREL('6 Stocks Weekly Returns'!G3:G167,'6 Stocks Weekly Returns'!H3:H167)</f>
        <v>0.298499924984318</v>
      </c>
    </row>
    <row r="45" customFormat="false" ht="13.8" hidden="false" customHeight="false" outlineLevel="0" collapsed="false">
      <c r="C45" s="2" t="str">
        <f aca="false">A15</f>
        <v>TATA STEEL</v>
      </c>
      <c r="I45" s="2" t="n">
        <v>1</v>
      </c>
    </row>
    <row r="47" customFormat="false" ht="13.8" hidden="false" customHeight="false" outlineLevel="0" collapsed="false">
      <c r="A47" s="2" t="n">
        <v>4</v>
      </c>
    </row>
    <row r="49" customFormat="false" ht="13.8" hidden="false" customHeight="false" outlineLevel="0" collapsed="false">
      <c r="A49" s="19" t="s">
        <v>32</v>
      </c>
      <c r="B49" s="19"/>
    </row>
    <row r="50" customFormat="false" ht="13.8" hidden="false" customHeight="false" outlineLevel="0" collapsed="false">
      <c r="B50" s="2" t="s">
        <v>5</v>
      </c>
      <c r="C50" s="2" t="s">
        <v>33</v>
      </c>
      <c r="D50" s="2" t="s">
        <v>6</v>
      </c>
      <c r="E50" s="2" t="s">
        <v>4</v>
      </c>
      <c r="F50" s="2" t="s">
        <v>14</v>
      </c>
      <c r="G50" s="2" t="s">
        <v>34</v>
      </c>
    </row>
    <row r="52" customFormat="false" ht="13.8" hidden="false" customHeight="false" outlineLevel="0" collapsed="false">
      <c r="A52" s="19" t="s">
        <v>35</v>
      </c>
      <c r="B52" s="19"/>
    </row>
    <row r="53" customFormat="false" ht="13.8" hidden="false" customHeight="false" outlineLevel="0" collapsed="false">
      <c r="B53" s="2" t="str">
        <f aca="false">G50</f>
        <v>Maruti</v>
      </c>
      <c r="C53" s="2" t="s">
        <v>14</v>
      </c>
      <c r="D53" s="2" t="s">
        <v>4</v>
      </c>
      <c r="E53" s="2" t="s">
        <v>6</v>
      </c>
      <c r="F53" s="2" t="s">
        <v>36</v>
      </c>
      <c r="G53" s="2" t="s">
        <v>5</v>
      </c>
    </row>
    <row r="55" customFormat="false" ht="13.8" hidden="false" customHeight="false" outlineLevel="0" collapsed="false">
      <c r="C55" s="2" t="s">
        <v>37</v>
      </c>
      <c r="D55" s="2" t="s">
        <v>38</v>
      </c>
      <c r="F55" s="2" t="s">
        <v>39</v>
      </c>
      <c r="G55" s="2" t="s">
        <v>40</v>
      </c>
      <c r="H55" s="2" t="s">
        <v>41</v>
      </c>
      <c r="I55" s="2" t="s">
        <v>42</v>
      </c>
      <c r="J55" s="2" t="s">
        <v>43</v>
      </c>
    </row>
    <row r="56" customFormat="false" ht="13.8" hidden="false" customHeight="false" outlineLevel="0" collapsed="false">
      <c r="A56" s="2" t="n">
        <v>5</v>
      </c>
      <c r="B56" s="2" t="s">
        <v>14</v>
      </c>
      <c r="C56" s="2" t="n">
        <f aca="false">MAX('6 Stocks Weekly Returns'!C3:C167)</f>
        <v>0.141488203</v>
      </c>
      <c r="D56" s="18" t="n">
        <f aca="false">MIN('6 Stocks Weekly Returns'!C3:C167)</f>
        <v>-0.507091536</v>
      </c>
      <c r="F56" s="2" t="n">
        <f aca="false">(C56-D56)/5+D56</f>
        <v>-0.3773755882</v>
      </c>
      <c r="G56" s="2" t="n">
        <f aca="false">(C56-D56)*2/5+D56</f>
        <v>-0.2476596404</v>
      </c>
      <c r="H56" s="2" t="n">
        <f aca="false">($C56-$D56)*3/5 + $D56</f>
        <v>-0.1179436926</v>
      </c>
      <c r="I56" s="2" t="n">
        <f aca="false">($C56-$D56)*4/5 + $D56</f>
        <v>0.0117722552</v>
      </c>
      <c r="J56" s="2" t="n">
        <f aca="false">($C56-$D56)*5/5 + $D56</f>
        <v>0.141488203</v>
      </c>
    </row>
    <row r="57" customFormat="false" ht="13.8" hidden="false" customHeight="false" outlineLevel="0" collapsed="false">
      <c r="B57" s="2" t="s">
        <v>4</v>
      </c>
      <c r="C57" s="2" t="n">
        <f aca="false">MAX('6 Stocks Weekly Returns'!D3:D167)</f>
        <v>0.211010255</v>
      </c>
      <c r="D57" s="18" t="n">
        <f aca="false">MIN('6 Stocks Weekly Returns'!D3:H167)</f>
        <v>-0.775575139</v>
      </c>
      <c r="F57" s="2" t="n">
        <f aca="false">(C57-D57)/5+D57</f>
        <v>-0.5782580602</v>
      </c>
      <c r="G57" s="2" t="n">
        <f aca="false">(C57-D57)*2/5+D57</f>
        <v>-0.3809409814</v>
      </c>
      <c r="H57" s="2" t="n">
        <f aca="false">($C57-$D57)*3/5 + $D57</f>
        <v>-0.1836239026</v>
      </c>
      <c r="I57" s="2" t="n">
        <f aca="false">($C57-$D57)*4/5 + $D57</f>
        <v>0.0136931762</v>
      </c>
      <c r="J57" s="2" t="n">
        <f aca="false">($C57-$D57)*5/5 + $D57</f>
        <v>0.211010255</v>
      </c>
    </row>
    <row r="58" customFormat="false" ht="13.8" hidden="false" customHeight="false" outlineLevel="0" collapsed="false">
      <c r="B58" s="2" t="s">
        <v>5</v>
      </c>
      <c r="C58" s="2" t="n">
        <f aca="false">MAX('6 Stocks Weekly Returns'!E3:E167)</f>
        <v>3.517725915</v>
      </c>
      <c r="D58" s="18" t="n">
        <f aca="false">MIN('6 Stocks Weekly Returns'!E3:E167)</f>
        <v>-0.775575139</v>
      </c>
      <c r="F58" s="2" t="n">
        <f aca="false">(C58-D58)/5+D58</f>
        <v>0.0830850717999998</v>
      </c>
      <c r="G58" s="2" t="n">
        <f aca="false">(C58-D58)*2/5+D58</f>
        <v>0.9417452826</v>
      </c>
      <c r="H58" s="2" t="n">
        <f aca="false">($C58-$D58)*3/5 + $D58</f>
        <v>1.8004054934</v>
      </c>
      <c r="I58" s="2" t="n">
        <f aca="false">($C58-$D58)*4/5 + $D58</f>
        <v>2.6590657042</v>
      </c>
      <c r="J58" s="2" t="n">
        <f aca="false">($C58-$D58)*5/5 + $D58</f>
        <v>3.517725915</v>
      </c>
    </row>
    <row r="59" customFormat="false" ht="13.8" hidden="false" customHeight="false" outlineLevel="0" collapsed="false">
      <c r="B59" s="2" t="s">
        <v>6</v>
      </c>
      <c r="C59" s="2" t="n">
        <f aca="false">MAX('6 Stocks Weekly Returns'!F3:F167)</f>
        <v>0.448113939</v>
      </c>
      <c r="D59" s="18" t="n">
        <f aca="false">MIN('6 Stocks Weekly Returns'!F3:F167)</f>
        <v>-0.225417226</v>
      </c>
      <c r="F59" s="2" t="n">
        <f aca="false">(C59-D59)/5+D59</f>
        <v>-0.090710993</v>
      </c>
      <c r="G59" s="2" t="n">
        <f aca="false">(C59-D59)*2/5+D59</f>
        <v>0.04399524</v>
      </c>
      <c r="H59" s="2" t="n">
        <f aca="false">($C59-$D59)*3/5 + $D59</f>
        <v>0.178701473</v>
      </c>
      <c r="I59" s="2" t="n">
        <f aca="false">($C59-$D59)*4/5 + $D59</f>
        <v>0.313407706</v>
      </c>
      <c r="J59" s="2" t="n">
        <f aca="false">($C59-$D59)*5/5 + $D59</f>
        <v>0.448113939</v>
      </c>
    </row>
    <row r="60" customFormat="false" ht="13.8" hidden="false" customHeight="false" outlineLevel="0" collapsed="false">
      <c r="B60" s="2" t="s">
        <v>34</v>
      </c>
      <c r="C60" s="2" t="n">
        <f aca="false">MAX('6 Stocks Weekly Returns'!G3:G167)</f>
        <v>0.202213677</v>
      </c>
      <c r="D60" s="18" t="n">
        <f aca="false">MIN('6 Stocks Weekly Returns'!G3:G167)</f>
        <v>-0.17984728</v>
      </c>
      <c r="F60" s="2" t="n">
        <f aca="false">(C60-D60)/5+D60</f>
        <v>-0.1034350886</v>
      </c>
      <c r="G60" s="2" t="n">
        <f aca="false">(C60-D60)*2/5+D60</f>
        <v>-0.0270228972</v>
      </c>
      <c r="H60" s="2" t="n">
        <f aca="false">($C60-$D60)*3/5 + $D60</f>
        <v>0.0493892942</v>
      </c>
      <c r="I60" s="2" t="n">
        <f aca="false">($C60-$D60)*4/5 + $D60</f>
        <v>0.1258014856</v>
      </c>
      <c r="J60" s="2" t="n">
        <f aca="false">($C60-$D60)*5/5 + $D60</f>
        <v>0.202213677</v>
      </c>
    </row>
    <row r="61" customFormat="false" ht="13.8" hidden="false" customHeight="false" outlineLevel="0" collapsed="false">
      <c r="B61" s="2" t="s">
        <v>33</v>
      </c>
      <c r="C61" s="2" t="n">
        <f aca="false">MAX('6 Stocks Weekly Returns'!H3:H167)</f>
        <v>1.687519697</v>
      </c>
      <c r="D61" s="18" t="n">
        <f aca="false">MIN('6 Stocks Weekly Returns'!H3:H167)</f>
        <v>-0.625317353</v>
      </c>
      <c r="F61" s="2" t="n">
        <f aca="false">(C61-D61)/5+D61</f>
        <v>-0.162749943</v>
      </c>
      <c r="G61" s="2" t="n">
        <f aca="false">(C61-D61)*2/5+D61</f>
        <v>0.299817467</v>
      </c>
      <c r="H61" s="2" t="n">
        <f aca="false">($C61-$D61)*3/5 + $D61</f>
        <v>0.762384877</v>
      </c>
      <c r="I61" s="2" t="n">
        <f aca="false">($C61-$D61)*4/5 + $D61</f>
        <v>1.224952287</v>
      </c>
      <c r="J61" s="2" t="n">
        <f aca="false">($C61-$D61)*5/5 + $D61</f>
        <v>1.687519697</v>
      </c>
    </row>
    <row r="62" customFormat="false" ht="13.8" hidden="false" customHeight="false" outlineLevel="0" collapsed="false">
      <c r="D62" s="18"/>
    </row>
    <row r="63" customFormat="false" ht="13.8" hidden="false" customHeight="false" outlineLevel="0" collapsed="false">
      <c r="A63" s="2" t="n">
        <v>6</v>
      </c>
    </row>
    <row r="65" customFormat="false" ht="13.8" hidden="false" customHeight="false" outlineLevel="0" collapsed="false">
      <c r="B65" s="2" t="s">
        <v>44</v>
      </c>
      <c r="F65" s="2" t="n">
        <f aca="false">COUNTIF('6 Stocks Weekly Returns'!C3:C167,"&lt;"&amp;F56)</f>
        <v>1</v>
      </c>
      <c r="G65" s="2" t="n">
        <f aca="false">COUNTIF('6 Stocks Weekly Returns'!C3:C167,"&lt;"&amp;G56)</f>
        <v>1</v>
      </c>
      <c r="H65" s="2" t="n">
        <f aca="false">COUNTIF('6 Stocks Weekly Returns'!C3:C167,"&lt;"&amp;H56)</f>
        <v>4</v>
      </c>
      <c r="I65" s="2" t="n">
        <f aca="false">COUNTIF('6 Stocks Weekly Returns'!C3:C167,"&lt;"&amp;I56)</f>
        <v>98</v>
      </c>
      <c r="J65" s="2" t="n">
        <f aca="false">COUNTIF('6 Stocks Weekly Returns'!C3:C167,"&lt;"&amp;J56)</f>
        <v>164</v>
      </c>
    </row>
    <row r="66" customFormat="false" ht="13.8" hidden="false" customHeight="false" outlineLevel="0" collapsed="false">
      <c r="F66" s="2" t="n">
        <f aca="false">COUNTIF('6 Stocks Weekly Returns'!D$3:D$167,"&lt;"&amp;F57)</f>
        <v>0</v>
      </c>
      <c r="G66" s="2" t="n">
        <f aca="false">COUNTIF('6 Stocks Weekly Returns'!E$3:E$167,"&lt;"&amp;G57)</f>
        <v>1</v>
      </c>
      <c r="H66" s="2" t="n">
        <f aca="false">COUNTIF('6 Stocks Weekly Returns'!F$3:F$167,"&lt;"&amp;H57)</f>
        <v>2</v>
      </c>
      <c r="I66" s="2" t="n">
        <f aca="false">COUNTIF('6 Stocks Weekly Returns'!G$3:G$167,"&lt;"&amp;I57)</f>
        <v>97</v>
      </c>
      <c r="J66" s="2" t="n">
        <f aca="false">COUNTIF('6 Stocks Weekly Returns'!H$3:H$167,"&lt;"&amp;J57)</f>
        <v>161</v>
      </c>
    </row>
    <row r="67" customFormat="false" ht="13.8" hidden="false" customHeight="false" outlineLevel="0" collapsed="false">
      <c r="F67" s="2" t="n">
        <f aca="false">COUNTIF('6 Stocks Weekly Returns'!E$3:E$167,"&lt;"&amp;F58)</f>
        <v>155</v>
      </c>
      <c r="G67" s="2" t="n">
        <f aca="false">COUNTIF('6 Stocks Weekly Returns'!E$3:E$167,"&lt;"&amp;G58)</f>
        <v>164</v>
      </c>
      <c r="H67" s="2" t="n">
        <f aca="false">COUNTIF('6 Stocks Weekly Returns'!E$3:E$167,"&lt;"&amp;H58)</f>
        <v>164</v>
      </c>
      <c r="I67" s="2" t="n">
        <f aca="false">COUNTIF('6 Stocks Weekly Returns'!E$3:E$167,"&lt;"&amp;I58)</f>
        <v>164</v>
      </c>
      <c r="J67" s="2" t="n">
        <f aca="false">COUNTIF('6 Stocks Weekly Returns'!E$3:E$167,"&lt;"&amp;J58)</f>
        <v>164</v>
      </c>
    </row>
    <row r="68" customFormat="false" ht="13.8" hidden="false" customHeight="false" outlineLevel="0" collapsed="false">
      <c r="F68" s="2" t="n">
        <f aca="false">COUNTIF('6 Stocks Weekly Returns'!$F$3:$F$167,"&lt;"&amp;F59)</f>
        <v>20</v>
      </c>
      <c r="G68" s="2" t="n">
        <f aca="false">COUNTIF('6 Stocks Weekly Returns'!$F$3:$F$167,"&lt;"&amp;G59)</f>
        <v>108</v>
      </c>
      <c r="H68" s="2" t="n">
        <f aca="false">COUNTIF('6 Stocks Weekly Returns'!$F$3:$F$167,"&lt;"&amp;H59)</f>
        <v>163</v>
      </c>
      <c r="I68" s="2" t="n">
        <f aca="false">COUNTIF('6 Stocks Weekly Returns'!$F$3:$F$167,"&lt;"&amp;I59)</f>
        <v>164</v>
      </c>
      <c r="J68" s="2" t="n">
        <f aca="false">COUNTIF('6 Stocks Weekly Returns'!$F$3:$F$167,"&lt;"&amp;J59)</f>
        <v>164</v>
      </c>
    </row>
    <row r="69" customFormat="false" ht="13.8" hidden="false" customHeight="false" outlineLevel="0" collapsed="false">
      <c r="F69" s="2" t="n">
        <f aca="false">COUNTIF('6 Stocks Weekly Returns'!$G$3:$G$167,"&lt;"&amp;F60)</f>
        <v>7</v>
      </c>
      <c r="G69" s="2" t="n">
        <f aca="false">COUNTIF('6 Stocks Weekly Returns'!$G$3:$G$167,"&lt;"&amp;G60)</f>
        <v>46</v>
      </c>
      <c r="H69" s="2" t="n">
        <f aca="false">COUNTIF('6 Stocks Weekly Returns'!$G$3:$G$167,"&lt;"&amp;H60)</f>
        <v>127</v>
      </c>
      <c r="I69" s="2" t="n">
        <f aca="false">COUNTIF('6 Stocks Weekly Returns'!$G$3:$G$167,"&lt;"&amp;I60)</f>
        <v>161</v>
      </c>
      <c r="J69" s="2" t="n">
        <f aca="false">COUNTIF('6 Stocks Weekly Returns'!$G$3:$G$167,"&lt;"&amp;J60)</f>
        <v>164</v>
      </c>
    </row>
    <row r="71" customFormat="false" ht="13.8" hidden="false" customHeight="false" outlineLevel="0" collapsed="false">
      <c r="A71" s="2" t="n">
        <v>7</v>
      </c>
    </row>
  </sheetData>
  <mergeCells count="4">
    <mergeCell ref="B38:D38"/>
    <mergeCell ref="K40:M40"/>
    <mergeCell ref="A49:B49"/>
    <mergeCell ref="A52:B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2012-09-24T06:36:09Z</dcterms:created>
  <dc:creator>Akhter</dc:creator>
  <dc:description/>
  <dc:language>en-IN</dc:language>
  <cp:lastModifiedBy/>
  <dcterms:modified xsi:type="dcterms:W3CDTF">2019-03-10T21:41:06Z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