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" i="2"/>
  <c r="U3" i="1"/>
  <c r="U4"/>
  <c r="U5"/>
  <c r="U6"/>
  <c r="U7"/>
  <c r="U8"/>
  <c r="U9"/>
  <c r="Q3"/>
  <c r="Q4"/>
  <c r="Q5"/>
  <c r="Q6"/>
  <c r="O3"/>
  <c r="O4"/>
  <c r="O5"/>
  <c r="O2"/>
  <c r="N2"/>
  <c r="Y2"/>
  <c r="X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W2"/>
  <c r="V2"/>
  <c r="U2"/>
  <c r="T2"/>
  <c r="Q2"/>
  <c r="P2"/>
  <c r="L2"/>
  <c r="M2"/>
  <c r="K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N31" s="1"/>
  <c r="L12"/>
  <c r="L11"/>
  <c r="L10"/>
  <c r="L9"/>
  <c r="L8"/>
  <c r="L7"/>
  <c r="L6"/>
  <c r="L5"/>
  <c r="L4"/>
  <c r="L3"/>
  <c r="J22"/>
  <c r="V22" s="1"/>
  <c r="J23"/>
  <c r="V23" s="1"/>
  <c r="J24"/>
  <c r="V24" s="1"/>
  <c r="J25"/>
  <c r="V25" s="1"/>
  <c r="J26"/>
  <c r="V26" s="1"/>
  <c r="J27"/>
  <c r="V27" s="1"/>
  <c r="J28"/>
  <c r="V28" s="1"/>
  <c r="J29"/>
  <c r="V29" s="1"/>
  <c r="J30"/>
  <c r="V30" s="1"/>
  <c r="J31"/>
  <c r="V31" s="1"/>
  <c r="J21"/>
  <c r="V21" s="1"/>
  <c r="J20"/>
  <c r="V20" s="1"/>
  <c r="J19"/>
  <c r="V19" s="1"/>
  <c r="J18"/>
  <c r="V18" s="1"/>
  <c r="J17"/>
  <c r="V17" s="1"/>
  <c r="J16"/>
  <c r="V16" s="1"/>
  <c r="J15"/>
  <c r="J14"/>
  <c r="V14" s="1"/>
  <c r="J13"/>
  <c r="J12"/>
  <c r="V12" s="1"/>
  <c r="J11"/>
  <c r="J10"/>
  <c r="V10" s="1"/>
  <c r="J9"/>
  <c r="J8"/>
  <c r="V8" s="1"/>
  <c r="J7"/>
  <c r="J6"/>
  <c r="V6" s="1"/>
  <c r="J5"/>
  <c r="J4"/>
  <c r="V4" s="1"/>
  <c r="J3"/>
  <c r="J2"/>
  <c r="N3" l="1"/>
  <c r="N5"/>
  <c r="N7"/>
  <c r="R9"/>
  <c r="R11"/>
  <c r="T11" s="1"/>
  <c r="N29"/>
  <c r="N27"/>
  <c r="N25"/>
  <c r="N23"/>
  <c r="N21"/>
  <c r="N19"/>
  <c r="N17"/>
  <c r="N15"/>
  <c r="R13"/>
  <c r="T9"/>
  <c r="T13"/>
  <c r="R2"/>
  <c r="R4"/>
  <c r="R6"/>
  <c r="R8"/>
  <c r="R10"/>
  <c r="R12"/>
  <c r="R30"/>
  <c r="R28"/>
  <c r="R26"/>
  <c r="R24"/>
  <c r="R22"/>
  <c r="R20"/>
  <c r="R18"/>
  <c r="R16"/>
  <c r="R14"/>
  <c r="N8"/>
  <c r="N6"/>
  <c r="N4"/>
  <c r="N13"/>
  <c r="N11"/>
  <c r="N9"/>
  <c r="N30"/>
  <c r="N28"/>
  <c r="N26"/>
  <c r="N24"/>
  <c r="N22"/>
  <c r="N20"/>
  <c r="N18"/>
  <c r="N16"/>
  <c r="N14"/>
  <c r="P31"/>
  <c r="P29"/>
  <c r="P27"/>
  <c r="P25"/>
  <c r="P23"/>
  <c r="P21"/>
  <c r="P19"/>
  <c r="P17"/>
  <c r="P15"/>
  <c r="P13"/>
  <c r="P11"/>
  <c r="P9"/>
  <c r="P7"/>
  <c r="P5"/>
  <c r="P3"/>
  <c r="R31"/>
  <c r="R29"/>
  <c r="R27"/>
  <c r="R25"/>
  <c r="R23"/>
  <c r="R21"/>
  <c r="R19"/>
  <c r="R17"/>
  <c r="R15"/>
  <c r="T15" s="1"/>
  <c r="R7"/>
  <c r="T7" s="1"/>
  <c r="R5"/>
  <c r="T5" s="1"/>
  <c r="R3"/>
  <c r="T3" s="1"/>
  <c r="T16"/>
  <c r="T14"/>
  <c r="T12"/>
  <c r="T10"/>
  <c r="T8"/>
  <c r="T6"/>
  <c r="T4"/>
  <c r="T31"/>
  <c r="T29"/>
  <c r="T27"/>
  <c r="T25"/>
  <c r="T23"/>
  <c r="T21"/>
  <c r="T19"/>
  <c r="T17"/>
  <c r="V15"/>
  <c r="V13"/>
  <c r="V11"/>
  <c r="V9"/>
  <c r="V7"/>
  <c r="V5"/>
  <c r="V3"/>
  <c r="N12"/>
  <c r="N10"/>
  <c r="P30"/>
  <c r="P28"/>
  <c r="P26"/>
  <c r="P24"/>
  <c r="P22"/>
  <c r="P20"/>
  <c r="P18"/>
  <c r="P16"/>
  <c r="P14"/>
  <c r="P12"/>
  <c r="P10"/>
  <c r="P8"/>
  <c r="P6"/>
  <c r="P4"/>
  <c r="T30"/>
  <c r="T28"/>
  <c r="T26"/>
  <c r="T24"/>
  <c r="T22"/>
  <c r="T20"/>
  <c r="T18"/>
</calcChain>
</file>

<file path=xl/sharedStrings.xml><?xml version="1.0" encoding="utf-8"?>
<sst xmlns="http://schemas.openxmlformats.org/spreadsheetml/2006/main" count="56" uniqueCount="52">
  <si>
    <t>Candidates Name</t>
  </si>
  <si>
    <t>Acc</t>
  </si>
  <si>
    <t>GS</t>
  </si>
  <si>
    <t>NS</t>
  </si>
  <si>
    <t>17wpm</t>
  </si>
  <si>
    <t>19wpm</t>
  </si>
  <si>
    <t>18wpm</t>
  </si>
  <si>
    <t>Abdul Rahman B</t>
  </si>
  <si>
    <t>Arun T</t>
  </si>
  <si>
    <t>Aysha sithika L</t>
  </si>
  <si>
    <t>Bhavani R</t>
  </si>
  <si>
    <t>Fathima M</t>
  </si>
  <si>
    <t>Ghouse bi S</t>
  </si>
  <si>
    <t>Gnanagowsalya K</t>
  </si>
  <si>
    <t>Hajeera Sithika L</t>
  </si>
  <si>
    <t>HARIHARAN A</t>
  </si>
  <si>
    <t>Jayalakshmi R</t>
  </si>
  <si>
    <t>Jothika J</t>
  </si>
  <si>
    <t>Kalaiarasan A</t>
  </si>
  <si>
    <t>Kayalvizhi M</t>
  </si>
  <si>
    <t>Komaladevi. S</t>
  </si>
  <si>
    <t>LAVANYA M</t>
  </si>
  <si>
    <t>Narayanan S</t>
  </si>
  <si>
    <t>Prasanth P</t>
  </si>
  <si>
    <t>Priya S</t>
  </si>
  <si>
    <t>Punithavathi D</t>
  </si>
  <si>
    <t>Raghul S</t>
  </si>
  <si>
    <t>Roobankumar K</t>
  </si>
  <si>
    <t>Sangari S</t>
  </si>
  <si>
    <t>Santhiya S</t>
  </si>
  <si>
    <t>Saranya N</t>
  </si>
  <si>
    <t>Saravanan M</t>
  </si>
  <si>
    <t>Snega D</t>
  </si>
  <si>
    <t>Srinidhi S</t>
  </si>
  <si>
    <t>Tamil V</t>
  </si>
  <si>
    <t>Vinu Andrews S</t>
  </si>
  <si>
    <t>Yogarajan K</t>
  </si>
  <si>
    <t>Add</t>
  </si>
  <si>
    <t>multiplication</t>
  </si>
  <si>
    <t>subtraction</t>
  </si>
  <si>
    <t>division</t>
  </si>
  <si>
    <t>modulus</t>
  </si>
  <si>
    <t>power</t>
  </si>
  <si>
    <t>average</t>
  </si>
  <si>
    <t>F ADD</t>
  </si>
  <si>
    <t>F MULTI</t>
  </si>
  <si>
    <t>F SUB</t>
  </si>
  <si>
    <t>F DIV</t>
  </si>
  <si>
    <t>F POW</t>
  </si>
  <si>
    <t>F AVERAGE</t>
  </si>
  <si>
    <t>COUNT</t>
  </si>
  <si>
    <t>SUBTOTAL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</si>
</sst>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u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6" fillId="4" borderId="2" xfId="1" applyFont="1" applyFill="1" applyBorder="1" applyAlignment="1" applyProtection="1">
      <alignment horizontal="center" wrapText="1"/>
    </xf>
    <xf numFmtId="0" fontId="2" fillId="2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2" fillId="2" borderId="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"/>
  <sheetViews>
    <sheetView tabSelected="1" topLeftCell="C1" workbookViewId="0">
      <pane xSplit="7" topLeftCell="J1" activePane="topRight" state="frozen"/>
      <selection activeCell="C1" sqref="C1"/>
      <selection pane="topRight"/>
    </sheetView>
  </sheetViews>
  <sheetFormatPr defaultRowHeight="15"/>
  <cols>
    <col min="1" max="1" width="3" bestFit="1" customWidth="1"/>
    <col min="2" max="2" width="20.85546875" customWidth="1"/>
    <col min="3" max="3" width="4" bestFit="1" customWidth="1"/>
    <col min="4" max="5" width="6.85546875" bestFit="1" customWidth="1"/>
    <col min="6" max="6" width="4" bestFit="1" customWidth="1"/>
    <col min="7" max="8" width="6.85546875" bestFit="1" customWidth="1"/>
    <col min="9" max="9" width="6.85546875" customWidth="1"/>
    <col min="10" max="10" width="8.42578125" bestFit="1" customWidth="1"/>
    <col min="11" max="11" width="8.42578125" customWidth="1"/>
    <col min="12" max="12" width="13.5703125" bestFit="1" customWidth="1"/>
    <col min="13" max="13" width="13.5703125" customWidth="1"/>
    <col min="14" max="14" width="11" bestFit="1" customWidth="1"/>
    <col min="15" max="15" width="11" customWidth="1"/>
    <col min="16" max="16" width="8" bestFit="1" customWidth="1"/>
    <col min="17" max="17" width="8" customWidth="1"/>
    <col min="18" max="18" width="8.7109375" bestFit="1" customWidth="1"/>
    <col min="19" max="19" width="8.7109375" customWidth="1"/>
    <col min="20" max="20" width="6.7109375" bestFit="1" customWidth="1"/>
    <col min="21" max="21" width="6.7109375" customWidth="1"/>
  </cols>
  <sheetData>
    <row r="1" spans="1:25" ht="16.5" customHeight="1" thickBot="1">
      <c r="A1" s="7"/>
      <c r="B1" s="1" t="s">
        <v>0</v>
      </c>
      <c r="C1" s="2" t="s">
        <v>1</v>
      </c>
      <c r="D1" s="2" t="s">
        <v>2</v>
      </c>
      <c r="E1" s="2" t="s">
        <v>3</v>
      </c>
      <c r="F1" s="2" t="s">
        <v>1</v>
      </c>
      <c r="G1" s="2" t="s">
        <v>2</v>
      </c>
      <c r="H1" s="2" t="s">
        <v>3</v>
      </c>
      <c r="I1" s="8"/>
      <c r="J1" s="8" t="s">
        <v>37</v>
      </c>
      <c r="K1" s="8" t="s">
        <v>44</v>
      </c>
      <c r="L1" s="8" t="s">
        <v>38</v>
      </c>
      <c r="M1" s="8" t="s">
        <v>45</v>
      </c>
      <c r="N1" s="8" t="s">
        <v>39</v>
      </c>
      <c r="O1" s="8" t="s">
        <v>46</v>
      </c>
      <c r="P1" s="8" t="s">
        <v>40</v>
      </c>
      <c r="Q1" s="8" t="s">
        <v>47</v>
      </c>
      <c r="R1" s="8" t="s">
        <v>41</v>
      </c>
      <c r="S1" s="8"/>
      <c r="T1" s="8" t="s">
        <v>42</v>
      </c>
      <c r="U1" s="8" t="s">
        <v>48</v>
      </c>
      <c r="V1" s="8" t="s">
        <v>43</v>
      </c>
      <c r="W1" s="11" t="s">
        <v>49</v>
      </c>
      <c r="X1" s="11" t="s">
        <v>50</v>
      </c>
      <c r="Y1" s="11" t="s">
        <v>51</v>
      </c>
    </row>
    <row r="2" spans="1:25" ht="15.75" thickBot="1">
      <c r="A2" s="3">
        <v>1</v>
      </c>
      <c r="B2" s="5" t="s">
        <v>7</v>
      </c>
      <c r="C2" s="4">
        <v>97</v>
      </c>
      <c r="D2" s="4">
        <v>12</v>
      </c>
      <c r="E2" s="4">
        <v>11</v>
      </c>
      <c r="F2" s="4">
        <v>82</v>
      </c>
      <c r="G2" s="4">
        <v>18</v>
      </c>
      <c r="H2" s="4">
        <v>15</v>
      </c>
      <c r="I2" s="10"/>
      <c r="J2" s="9">
        <f t="shared" ref="J2:J21" si="0">C2+D2+E2+F2+G2+H2</f>
        <v>235</v>
      </c>
      <c r="K2" s="9">
        <f>SUM(C2:G2)</f>
        <v>220</v>
      </c>
      <c r="L2">
        <f t="shared" ref="L2:L12" si="1">C2*D2*E2*F2*G2</f>
        <v>18898704</v>
      </c>
      <c r="M2">
        <f>PRODUCT(C2:G2)</f>
        <v>18898704</v>
      </c>
      <c r="N2">
        <f>L2-J2</f>
        <v>18898469</v>
      </c>
      <c r="O2">
        <f>L2-J2</f>
        <v>18898469</v>
      </c>
      <c r="P2">
        <f>L2/J2</f>
        <v>80420.017021276595</v>
      </c>
      <c r="Q2">
        <f>QUOTIENT(J2,J2)</f>
        <v>1</v>
      </c>
      <c r="R2">
        <f>MOD(L2,J2)</f>
        <v>4</v>
      </c>
      <c r="T2">
        <f>J2*R2</f>
        <v>940</v>
      </c>
      <c r="U2">
        <f>POWER(J2,2)</f>
        <v>55225</v>
      </c>
      <c r="V2">
        <f>(J2/5)</f>
        <v>47</v>
      </c>
      <c r="W2">
        <f>AVERAGE(C2:H2)</f>
        <v>39.166666666666664</v>
      </c>
      <c r="X2">
        <f>COUNT(C2:H2)</f>
        <v>6</v>
      </c>
      <c r="Y2">
        <f>SUBTOTAL(2,C2:H2)</f>
        <v>6</v>
      </c>
    </row>
    <row r="3" spans="1:25" ht="15.75" thickBot="1">
      <c r="A3" s="3">
        <v>2</v>
      </c>
      <c r="B3" s="3" t="s">
        <v>8</v>
      </c>
      <c r="C3" s="4">
        <v>93</v>
      </c>
      <c r="D3" s="4">
        <v>14</v>
      </c>
      <c r="E3" s="4">
        <v>13</v>
      </c>
      <c r="F3" s="4">
        <v>83</v>
      </c>
      <c r="G3" s="4">
        <v>17</v>
      </c>
      <c r="H3" s="4">
        <v>16</v>
      </c>
      <c r="I3" s="10"/>
      <c r="J3" s="9">
        <f t="shared" si="0"/>
        <v>236</v>
      </c>
      <c r="K3" s="9">
        <f t="shared" ref="K3:K31" si="2">SUM(C3:G3)</f>
        <v>220</v>
      </c>
      <c r="L3">
        <f t="shared" si="1"/>
        <v>23882586</v>
      </c>
      <c r="M3">
        <f t="shared" ref="M3:M31" si="3">PRODUCT(C3:G3)</f>
        <v>23882586</v>
      </c>
      <c r="N3">
        <f t="shared" ref="N3:N31" si="4">L3-J3</f>
        <v>23882350</v>
      </c>
      <c r="O3">
        <f t="shared" ref="O3:O5" si="5">L3-J3</f>
        <v>23882350</v>
      </c>
      <c r="P3">
        <f t="shared" ref="P3:P31" si="6">L3/J3</f>
        <v>101197.39830508475</v>
      </c>
      <c r="Q3">
        <f t="shared" ref="Q3:Q6" si="7">QUOTIENT(J3,J3)</f>
        <v>1</v>
      </c>
      <c r="R3">
        <f t="shared" ref="R3:R31" si="8">MOD(L3,J3)</f>
        <v>94</v>
      </c>
      <c r="T3">
        <f t="shared" ref="T3:T31" si="9">J3*R3</f>
        <v>22184</v>
      </c>
      <c r="U3">
        <f t="shared" ref="U3:U9" si="10">POWER(J3,2)</f>
        <v>55696</v>
      </c>
      <c r="V3">
        <f t="shared" ref="V3:V31" si="11">(J3/5)</f>
        <v>47.2</v>
      </c>
    </row>
    <row r="4" spans="1:25" ht="27" customHeight="1" thickBot="1">
      <c r="A4" s="3">
        <v>3</v>
      </c>
      <c r="B4" s="3" t="s">
        <v>9</v>
      </c>
      <c r="C4" s="4">
        <v>74</v>
      </c>
      <c r="D4" s="4">
        <v>21</v>
      </c>
      <c r="E4" s="4">
        <v>16</v>
      </c>
      <c r="F4" s="4">
        <v>84</v>
      </c>
      <c r="G4" s="4">
        <v>17</v>
      </c>
      <c r="H4" s="4">
        <v>17</v>
      </c>
      <c r="I4" s="10"/>
      <c r="J4" s="9">
        <f t="shared" si="0"/>
        <v>229</v>
      </c>
      <c r="K4" s="9">
        <f t="shared" si="2"/>
        <v>212</v>
      </c>
      <c r="L4">
        <f t="shared" si="1"/>
        <v>35505792</v>
      </c>
      <c r="M4">
        <f t="shared" si="3"/>
        <v>35505792</v>
      </c>
      <c r="N4">
        <f t="shared" si="4"/>
        <v>35505563</v>
      </c>
      <c r="O4">
        <f t="shared" si="5"/>
        <v>35505563</v>
      </c>
      <c r="P4">
        <f t="shared" si="6"/>
        <v>155047.12663755458</v>
      </c>
      <c r="Q4">
        <f t="shared" si="7"/>
        <v>1</v>
      </c>
      <c r="R4">
        <f t="shared" si="8"/>
        <v>29</v>
      </c>
      <c r="T4">
        <f t="shared" si="9"/>
        <v>6641</v>
      </c>
      <c r="U4">
        <f t="shared" si="10"/>
        <v>52441</v>
      </c>
      <c r="V4">
        <f t="shared" si="11"/>
        <v>45.8</v>
      </c>
    </row>
    <row r="5" spans="1:25" ht="27" customHeight="1" thickBot="1">
      <c r="A5" s="3">
        <v>4</v>
      </c>
      <c r="B5" s="3" t="s">
        <v>10</v>
      </c>
      <c r="C5" s="4">
        <v>96</v>
      </c>
      <c r="D5" s="4">
        <v>18</v>
      </c>
      <c r="E5" s="4">
        <v>17</v>
      </c>
      <c r="F5" s="4">
        <v>96</v>
      </c>
      <c r="G5" s="4">
        <v>17</v>
      </c>
      <c r="H5" s="4">
        <v>16</v>
      </c>
      <c r="I5" s="10"/>
      <c r="J5" s="9">
        <f t="shared" si="0"/>
        <v>260</v>
      </c>
      <c r="K5" s="9">
        <f t="shared" si="2"/>
        <v>244</v>
      </c>
      <c r="L5">
        <f t="shared" si="1"/>
        <v>47941632</v>
      </c>
      <c r="M5">
        <f t="shared" si="3"/>
        <v>47941632</v>
      </c>
      <c r="N5">
        <f t="shared" si="4"/>
        <v>47941372</v>
      </c>
      <c r="O5">
        <f t="shared" si="5"/>
        <v>47941372</v>
      </c>
      <c r="P5">
        <f t="shared" si="6"/>
        <v>184390.89230769229</v>
      </c>
      <c r="Q5">
        <f t="shared" si="7"/>
        <v>1</v>
      </c>
      <c r="R5">
        <f t="shared" si="8"/>
        <v>232</v>
      </c>
      <c r="T5">
        <f t="shared" si="9"/>
        <v>60320</v>
      </c>
      <c r="U5">
        <f t="shared" si="10"/>
        <v>67600</v>
      </c>
      <c r="V5">
        <f t="shared" si="11"/>
        <v>52</v>
      </c>
    </row>
    <row r="6" spans="1:25" ht="27" customHeight="1" thickBot="1">
      <c r="A6" s="3">
        <v>5</v>
      </c>
      <c r="B6" s="3" t="s">
        <v>11</v>
      </c>
      <c r="C6" s="4"/>
      <c r="D6" s="4"/>
      <c r="E6" s="4"/>
      <c r="F6" s="4">
        <v>93</v>
      </c>
      <c r="G6" s="4">
        <v>21</v>
      </c>
      <c r="H6" s="4">
        <v>19</v>
      </c>
      <c r="I6" s="10"/>
      <c r="J6" s="9">
        <f t="shared" si="0"/>
        <v>133</v>
      </c>
      <c r="K6" s="9">
        <f t="shared" si="2"/>
        <v>114</v>
      </c>
      <c r="L6">
        <f t="shared" si="1"/>
        <v>0</v>
      </c>
      <c r="M6">
        <f t="shared" si="3"/>
        <v>1953</v>
      </c>
      <c r="N6">
        <f t="shared" si="4"/>
        <v>-133</v>
      </c>
      <c r="P6">
        <f t="shared" si="6"/>
        <v>0</v>
      </c>
      <c r="Q6">
        <f t="shared" si="7"/>
        <v>1</v>
      </c>
      <c r="R6">
        <f t="shared" si="8"/>
        <v>0</v>
      </c>
      <c r="T6">
        <f t="shared" si="9"/>
        <v>0</v>
      </c>
      <c r="U6">
        <f t="shared" si="10"/>
        <v>17689</v>
      </c>
      <c r="V6">
        <f t="shared" si="11"/>
        <v>26.6</v>
      </c>
    </row>
    <row r="7" spans="1:25" ht="15.75" thickBot="1">
      <c r="A7" s="3">
        <v>6</v>
      </c>
      <c r="B7" s="3" t="s">
        <v>12</v>
      </c>
      <c r="C7" s="4">
        <v>78</v>
      </c>
      <c r="D7" s="4">
        <v>13</v>
      </c>
      <c r="E7" s="4">
        <v>10</v>
      </c>
      <c r="F7" s="4">
        <v>88</v>
      </c>
      <c r="G7" s="4">
        <v>12</v>
      </c>
      <c r="H7" s="4">
        <v>11</v>
      </c>
      <c r="I7" s="10"/>
      <c r="J7" s="9">
        <f t="shared" si="0"/>
        <v>212</v>
      </c>
      <c r="K7" s="9">
        <f t="shared" si="2"/>
        <v>201</v>
      </c>
      <c r="L7">
        <f t="shared" si="1"/>
        <v>10707840</v>
      </c>
      <c r="M7">
        <f t="shared" si="3"/>
        <v>10707840</v>
      </c>
      <c r="N7">
        <f t="shared" si="4"/>
        <v>10707628</v>
      </c>
      <c r="P7">
        <f t="shared" si="6"/>
        <v>50508.67924528302</v>
      </c>
      <c r="R7">
        <f t="shared" si="8"/>
        <v>144</v>
      </c>
      <c r="T7">
        <f t="shared" si="9"/>
        <v>30528</v>
      </c>
      <c r="U7">
        <f t="shared" si="10"/>
        <v>44944</v>
      </c>
      <c r="V7">
        <f t="shared" si="11"/>
        <v>42.4</v>
      </c>
    </row>
    <row r="8" spans="1:25" ht="15.75" thickBot="1">
      <c r="A8" s="3">
        <v>7</v>
      </c>
      <c r="B8" s="3" t="s">
        <v>13</v>
      </c>
      <c r="C8" s="4">
        <v>82</v>
      </c>
      <c r="D8" s="4">
        <v>23</v>
      </c>
      <c r="E8" s="4">
        <v>19</v>
      </c>
      <c r="F8" s="4">
        <v>91</v>
      </c>
      <c r="G8" s="4">
        <v>23</v>
      </c>
      <c r="H8" s="4">
        <v>21</v>
      </c>
      <c r="I8" s="10"/>
      <c r="J8" s="9">
        <f t="shared" si="0"/>
        <v>259</v>
      </c>
      <c r="K8" s="9">
        <f t="shared" si="2"/>
        <v>238</v>
      </c>
      <c r="L8">
        <f t="shared" si="1"/>
        <v>75000562</v>
      </c>
      <c r="M8">
        <f t="shared" si="3"/>
        <v>75000562</v>
      </c>
      <c r="N8">
        <f t="shared" si="4"/>
        <v>75000303</v>
      </c>
      <c r="P8">
        <f t="shared" si="6"/>
        <v>289577.45945945947</v>
      </c>
      <c r="R8">
        <f t="shared" si="8"/>
        <v>119</v>
      </c>
      <c r="T8">
        <f t="shared" si="9"/>
        <v>30821</v>
      </c>
      <c r="U8">
        <f t="shared" si="10"/>
        <v>67081</v>
      </c>
      <c r="V8">
        <f t="shared" si="11"/>
        <v>51.8</v>
      </c>
    </row>
    <row r="9" spans="1:25" ht="15.75" thickBot="1">
      <c r="A9" s="3">
        <v>8</v>
      </c>
      <c r="B9" s="3" t="s">
        <v>14</v>
      </c>
      <c r="C9" s="4">
        <v>86</v>
      </c>
      <c r="D9" s="4">
        <v>26</v>
      </c>
      <c r="E9" s="4">
        <v>22</v>
      </c>
      <c r="F9" s="4">
        <v>92</v>
      </c>
      <c r="G9" s="4">
        <v>26</v>
      </c>
      <c r="H9" s="4">
        <v>24</v>
      </c>
      <c r="I9" s="10"/>
      <c r="J9" s="9">
        <f t="shared" si="0"/>
        <v>276</v>
      </c>
      <c r="K9" s="9">
        <f t="shared" si="2"/>
        <v>252</v>
      </c>
      <c r="L9">
        <f t="shared" si="1"/>
        <v>117667264</v>
      </c>
      <c r="M9">
        <f t="shared" si="3"/>
        <v>117667264</v>
      </c>
      <c r="N9">
        <f t="shared" si="4"/>
        <v>117666988</v>
      </c>
      <c r="P9">
        <f t="shared" si="6"/>
        <v>426330.66666666669</v>
      </c>
      <c r="R9">
        <f t="shared" si="8"/>
        <v>184</v>
      </c>
      <c r="T9">
        <f t="shared" si="9"/>
        <v>50784</v>
      </c>
      <c r="U9">
        <f t="shared" si="10"/>
        <v>76176</v>
      </c>
      <c r="V9">
        <f t="shared" si="11"/>
        <v>55.2</v>
      </c>
    </row>
    <row r="10" spans="1:25" ht="39.75" customHeight="1" thickBot="1">
      <c r="A10" s="3">
        <v>9</v>
      </c>
      <c r="B10" s="3" t="s">
        <v>15</v>
      </c>
      <c r="C10" s="4">
        <v>100</v>
      </c>
      <c r="D10" s="4">
        <v>36</v>
      </c>
      <c r="E10" s="4">
        <v>35</v>
      </c>
      <c r="F10" s="4">
        <v>95</v>
      </c>
      <c r="G10" s="4">
        <v>30</v>
      </c>
      <c r="H10" s="4">
        <v>29</v>
      </c>
      <c r="I10" s="10"/>
      <c r="J10" s="9">
        <f t="shared" si="0"/>
        <v>325</v>
      </c>
      <c r="K10" s="9">
        <f t="shared" si="2"/>
        <v>296</v>
      </c>
      <c r="L10">
        <f t="shared" si="1"/>
        <v>359100000</v>
      </c>
      <c r="M10">
        <f t="shared" si="3"/>
        <v>359100000</v>
      </c>
      <c r="N10">
        <f t="shared" si="4"/>
        <v>359099675</v>
      </c>
      <c r="P10">
        <f t="shared" si="6"/>
        <v>1104923.076923077</v>
      </c>
      <c r="R10">
        <f t="shared" si="8"/>
        <v>25</v>
      </c>
      <c r="T10">
        <f t="shared" si="9"/>
        <v>8125</v>
      </c>
      <c r="V10">
        <f t="shared" si="11"/>
        <v>65</v>
      </c>
    </row>
    <row r="11" spans="1:25" ht="27" customHeight="1" thickBot="1">
      <c r="A11" s="3">
        <v>10</v>
      </c>
      <c r="B11" s="3" t="s">
        <v>16</v>
      </c>
      <c r="C11" s="4">
        <v>82</v>
      </c>
      <c r="D11" s="4">
        <v>20</v>
      </c>
      <c r="E11" s="4">
        <v>36</v>
      </c>
      <c r="F11" s="4">
        <v>80</v>
      </c>
      <c r="G11" s="4">
        <v>22</v>
      </c>
      <c r="H11" s="4">
        <v>37</v>
      </c>
      <c r="I11" s="10"/>
      <c r="J11" s="9">
        <f t="shared" si="0"/>
        <v>277</v>
      </c>
      <c r="K11" s="9">
        <f t="shared" si="2"/>
        <v>240</v>
      </c>
      <c r="L11">
        <f t="shared" si="1"/>
        <v>103910400</v>
      </c>
      <c r="M11">
        <f t="shared" si="3"/>
        <v>103910400</v>
      </c>
      <c r="N11">
        <f t="shared" si="4"/>
        <v>103910123</v>
      </c>
      <c r="P11">
        <f t="shared" si="6"/>
        <v>375127.79783393501</v>
      </c>
      <c r="R11">
        <f t="shared" si="8"/>
        <v>221</v>
      </c>
      <c r="T11">
        <f t="shared" si="9"/>
        <v>61217</v>
      </c>
      <c r="V11">
        <f t="shared" si="11"/>
        <v>55.4</v>
      </c>
    </row>
    <row r="12" spans="1:25" ht="27" customHeight="1" thickBot="1">
      <c r="A12" s="3">
        <v>11</v>
      </c>
      <c r="B12" s="3" t="s">
        <v>17</v>
      </c>
      <c r="C12" s="4">
        <v>94</v>
      </c>
      <c r="D12" s="4">
        <v>24</v>
      </c>
      <c r="E12" s="4">
        <v>22</v>
      </c>
      <c r="F12" s="4">
        <v>87</v>
      </c>
      <c r="G12" s="4">
        <v>24</v>
      </c>
      <c r="H12" s="4">
        <v>21</v>
      </c>
      <c r="I12" s="10"/>
      <c r="J12" s="9">
        <f t="shared" si="0"/>
        <v>272</v>
      </c>
      <c r="K12" s="9">
        <f t="shared" si="2"/>
        <v>251</v>
      </c>
      <c r="L12">
        <f t="shared" si="1"/>
        <v>103631616</v>
      </c>
      <c r="M12">
        <f t="shared" si="3"/>
        <v>103631616</v>
      </c>
      <c r="N12">
        <f t="shared" si="4"/>
        <v>103631344</v>
      </c>
      <c r="P12">
        <f t="shared" si="6"/>
        <v>380998.5882352941</v>
      </c>
      <c r="R12">
        <f t="shared" si="8"/>
        <v>160</v>
      </c>
      <c r="T12">
        <f t="shared" si="9"/>
        <v>43520</v>
      </c>
      <c r="V12">
        <f t="shared" si="11"/>
        <v>54.4</v>
      </c>
    </row>
    <row r="13" spans="1:25" ht="15.75" thickBot="1">
      <c r="A13" s="3">
        <v>12</v>
      </c>
      <c r="B13" s="3" t="s">
        <v>18</v>
      </c>
      <c r="C13" s="4">
        <v>81</v>
      </c>
      <c r="D13" s="4">
        <v>19</v>
      </c>
      <c r="E13" s="4">
        <v>15</v>
      </c>
      <c r="F13" s="4">
        <v>68</v>
      </c>
      <c r="G13" s="4">
        <v>19</v>
      </c>
      <c r="H13" s="4">
        <v>13</v>
      </c>
      <c r="I13" s="10"/>
      <c r="J13" s="9">
        <f t="shared" si="0"/>
        <v>215</v>
      </c>
      <c r="K13" s="9">
        <f t="shared" si="2"/>
        <v>202</v>
      </c>
      <c r="L13">
        <f t="shared" ref="L13:L31" si="12">C13*D13*E13*F13*G13</f>
        <v>29825820</v>
      </c>
      <c r="M13">
        <f t="shared" si="3"/>
        <v>29825820</v>
      </c>
      <c r="N13">
        <f t="shared" si="4"/>
        <v>29825605</v>
      </c>
      <c r="P13">
        <f t="shared" si="6"/>
        <v>138724.7441860465</v>
      </c>
      <c r="R13">
        <f t="shared" si="8"/>
        <v>160</v>
      </c>
      <c r="T13">
        <f t="shared" si="9"/>
        <v>34400</v>
      </c>
      <c r="V13">
        <f t="shared" si="11"/>
        <v>43</v>
      </c>
    </row>
    <row r="14" spans="1:25" ht="39.75" customHeight="1" thickBot="1">
      <c r="A14" s="3">
        <v>13</v>
      </c>
      <c r="B14" s="3" t="s">
        <v>19</v>
      </c>
      <c r="C14" s="4">
        <v>92</v>
      </c>
      <c r="D14" s="4">
        <v>12</v>
      </c>
      <c r="E14" s="4">
        <v>11</v>
      </c>
      <c r="F14" s="4">
        <v>94</v>
      </c>
      <c r="G14" s="4">
        <v>12</v>
      </c>
      <c r="H14" s="4">
        <v>11</v>
      </c>
      <c r="I14" s="10"/>
      <c r="J14" s="9">
        <f t="shared" si="0"/>
        <v>232</v>
      </c>
      <c r="K14" s="9">
        <f t="shared" si="2"/>
        <v>221</v>
      </c>
      <c r="L14">
        <f t="shared" si="12"/>
        <v>13698432</v>
      </c>
      <c r="M14">
        <f t="shared" si="3"/>
        <v>13698432</v>
      </c>
      <c r="N14">
        <f t="shared" si="4"/>
        <v>13698200</v>
      </c>
      <c r="P14">
        <f t="shared" si="6"/>
        <v>59044.965517241377</v>
      </c>
      <c r="R14">
        <f t="shared" si="8"/>
        <v>224</v>
      </c>
      <c r="T14">
        <f t="shared" si="9"/>
        <v>51968</v>
      </c>
      <c r="V14">
        <f t="shared" si="11"/>
        <v>46.4</v>
      </c>
    </row>
    <row r="15" spans="1:25" ht="15.75" thickBot="1">
      <c r="A15" s="3">
        <v>14</v>
      </c>
      <c r="B15" s="3" t="s">
        <v>20</v>
      </c>
      <c r="C15" s="4">
        <v>97</v>
      </c>
      <c r="D15" s="4">
        <v>23</v>
      </c>
      <c r="E15" s="4">
        <v>22</v>
      </c>
      <c r="F15" s="4">
        <v>90</v>
      </c>
      <c r="G15" s="4">
        <v>25</v>
      </c>
      <c r="H15" s="4">
        <v>22</v>
      </c>
      <c r="I15" s="10"/>
      <c r="J15" s="9">
        <f t="shared" si="0"/>
        <v>279</v>
      </c>
      <c r="K15" s="9">
        <f t="shared" si="2"/>
        <v>257</v>
      </c>
      <c r="L15">
        <f t="shared" si="12"/>
        <v>110434500</v>
      </c>
      <c r="M15">
        <f t="shared" si="3"/>
        <v>110434500</v>
      </c>
      <c r="N15">
        <f t="shared" si="4"/>
        <v>110434221</v>
      </c>
      <c r="P15">
        <f t="shared" si="6"/>
        <v>395822.58064516127</v>
      </c>
      <c r="R15">
        <f t="shared" si="8"/>
        <v>162</v>
      </c>
      <c r="T15">
        <f t="shared" si="9"/>
        <v>45198</v>
      </c>
      <c r="V15">
        <f t="shared" si="11"/>
        <v>55.8</v>
      </c>
    </row>
    <row r="16" spans="1:25" ht="27" customHeight="1" thickBot="1">
      <c r="A16" s="3">
        <v>15</v>
      </c>
      <c r="B16" s="3" t="s">
        <v>21</v>
      </c>
      <c r="C16" s="4">
        <v>93</v>
      </c>
      <c r="D16" s="4">
        <v>16</v>
      </c>
      <c r="E16" s="4">
        <v>15</v>
      </c>
      <c r="F16" s="4"/>
      <c r="G16" s="4"/>
      <c r="H16" s="4"/>
      <c r="I16" s="10"/>
      <c r="J16" s="9">
        <f t="shared" si="0"/>
        <v>124</v>
      </c>
      <c r="K16" s="9">
        <f t="shared" si="2"/>
        <v>124</v>
      </c>
      <c r="L16">
        <f t="shared" si="12"/>
        <v>0</v>
      </c>
      <c r="M16">
        <f t="shared" si="3"/>
        <v>22320</v>
      </c>
      <c r="N16">
        <f t="shared" si="4"/>
        <v>-124</v>
      </c>
      <c r="P16">
        <f t="shared" si="6"/>
        <v>0</v>
      </c>
      <c r="R16">
        <f t="shared" si="8"/>
        <v>0</v>
      </c>
      <c r="T16">
        <f t="shared" si="9"/>
        <v>0</v>
      </c>
      <c r="V16">
        <f t="shared" si="11"/>
        <v>24.8</v>
      </c>
    </row>
    <row r="17" spans="1:22" ht="27" customHeight="1" thickBot="1">
      <c r="A17" s="3">
        <v>16</v>
      </c>
      <c r="B17" s="3" t="s">
        <v>22</v>
      </c>
      <c r="C17" s="4"/>
      <c r="D17" s="4"/>
      <c r="E17" s="4"/>
      <c r="F17" s="4"/>
      <c r="G17" s="4"/>
      <c r="H17" s="4"/>
      <c r="I17" s="10"/>
      <c r="J17" s="9">
        <f t="shared" si="0"/>
        <v>0</v>
      </c>
      <c r="K17" s="9">
        <f t="shared" si="2"/>
        <v>0</v>
      </c>
      <c r="L17">
        <f t="shared" si="12"/>
        <v>0</v>
      </c>
      <c r="M17">
        <f t="shared" si="3"/>
        <v>0</v>
      </c>
      <c r="N17">
        <f t="shared" si="4"/>
        <v>0</v>
      </c>
      <c r="P17" t="e">
        <f t="shared" si="6"/>
        <v>#DIV/0!</v>
      </c>
      <c r="R17" t="e">
        <f t="shared" si="8"/>
        <v>#DIV/0!</v>
      </c>
      <c r="T17" t="e">
        <f t="shared" si="9"/>
        <v>#DIV/0!</v>
      </c>
      <c r="V17">
        <f t="shared" si="11"/>
        <v>0</v>
      </c>
    </row>
    <row r="18" spans="1:22" ht="27" customHeight="1" thickBot="1">
      <c r="A18" s="3">
        <v>17</v>
      </c>
      <c r="B18" s="3" t="s">
        <v>23</v>
      </c>
      <c r="C18" s="4">
        <v>81</v>
      </c>
      <c r="D18" s="4">
        <v>12</v>
      </c>
      <c r="E18" s="4">
        <v>10</v>
      </c>
      <c r="F18" s="4">
        <v>83</v>
      </c>
      <c r="G18" s="4">
        <v>10</v>
      </c>
      <c r="H18" s="4">
        <v>9</v>
      </c>
      <c r="I18" s="10"/>
      <c r="J18" s="9">
        <f t="shared" si="0"/>
        <v>205</v>
      </c>
      <c r="K18" s="9">
        <f t="shared" si="2"/>
        <v>196</v>
      </c>
      <c r="L18">
        <f t="shared" si="12"/>
        <v>8067600</v>
      </c>
      <c r="M18">
        <f t="shared" si="3"/>
        <v>8067600</v>
      </c>
      <c r="N18">
        <f t="shared" si="4"/>
        <v>8067395</v>
      </c>
      <c r="P18">
        <f t="shared" si="6"/>
        <v>39354.146341463413</v>
      </c>
      <c r="R18">
        <f t="shared" si="8"/>
        <v>30</v>
      </c>
      <c r="T18">
        <f t="shared" si="9"/>
        <v>6150</v>
      </c>
      <c r="V18">
        <f t="shared" si="11"/>
        <v>41</v>
      </c>
    </row>
    <row r="19" spans="1:22" ht="27" customHeight="1" thickBot="1">
      <c r="A19" s="3">
        <v>18</v>
      </c>
      <c r="B19" s="3" t="s">
        <v>24</v>
      </c>
      <c r="C19" s="4">
        <v>90</v>
      </c>
      <c r="D19" s="4">
        <v>30</v>
      </c>
      <c r="E19" s="4">
        <v>27</v>
      </c>
      <c r="F19" s="4">
        <v>96</v>
      </c>
      <c r="G19" s="4">
        <v>31</v>
      </c>
      <c r="H19" s="4">
        <v>30</v>
      </c>
      <c r="I19" s="10"/>
      <c r="J19" s="9">
        <f t="shared" si="0"/>
        <v>304</v>
      </c>
      <c r="K19" s="9">
        <f t="shared" si="2"/>
        <v>274</v>
      </c>
      <c r="L19">
        <f t="shared" si="12"/>
        <v>216950400</v>
      </c>
      <c r="M19">
        <f t="shared" si="3"/>
        <v>216950400</v>
      </c>
      <c r="N19">
        <f t="shared" si="4"/>
        <v>216950096</v>
      </c>
      <c r="P19">
        <f t="shared" si="6"/>
        <v>713652.63157894742</v>
      </c>
      <c r="R19">
        <f t="shared" si="8"/>
        <v>192</v>
      </c>
      <c r="T19">
        <f t="shared" si="9"/>
        <v>58368</v>
      </c>
      <c r="V19">
        <f t="shared" si="11"/>
        <v>60.8</v>
      </c>
    </row>
    <row r="20" spans="1:22" ht="15.75" thickBot="1">
      <c r="A20" s="3">
        <v>19</v>
      </c>
      <c r="B20" s="3" t="s">
        <v>25</v>
      </c>
      <c r="C20" s="4">
        <v>81</v>
      </c>
      <c r="D20" s="4">
        <v>10</v>
      </c>
      <c r="E20" s="4">
        <v>8</v>
      </c>
      <c r="F20" s="4">
        <v>73</v>
      </c>
      <c r="G20" s="4">
        <v>11</v>
      </c>
      <c r="H20" s="4"/>
      <c r="I20" s="10"/>
      <c r="J20" s="9">
        <f t="shared" si="0"/>
        <v>183</v>
      </c>
      <c r="K20" s="9">
        <f t="shared" si="2"/>
        <v>183</v>
      </c>
      <c r="L20">
        <f t="shared" si="12"/>
        <v>5203440</v>
      </c>
      <c r="M20">
        <f t="shared" si="3"/>
        <v>5203440</v>
      </c>
      <c r="N20">
        <f t="shared" si="4"/>
        <v>5203257</v>
      </c>
      <c r="P20">
        <f t="shared" si="6"/>
        <v>28434.098360655738</v>
      </c>
      <c r="R20">
        <f t="shared" si="8"/>
        <v>18</v>
      </c>
      <c r="T20">
        <f t="shared" si="9"/>
        <v>3294</v>
      </c>
      <c r="V20">
        <f t="shared" si="11"/>
        <v>36.6</v>
      </c>
    </row>
    <row r="21" spans="1:22" ht="27" customHeight="1" thickBot="1">
      <c r="A21" s="3">
        <v>20</v>
      </c>
      <c r="B21" s="3" t="s">
        <v>26</v>
      </c>
      <c r="C21" s="4">
        <v>98</v>
      </c>
      <c r="D21" s="4">
        <v>28</v>
      </c>
      <c r="E21" s="4">
        <v>27</v>
      </c>
      <c r="F21" s="4">
        <v>98</v>
      </c>
      <c r="G21" s="4">
        <v>33</v>
      </c>
      <c r="H21" s="4">
        <v>31</v>
      </c>
      <c r="I21" s="10"/>
      <c r="J21" s="9">
        <f t="shared" si="0"/>
        <v>315</v>
      </c>
      <c r="K21" s="9">
        <f t="shared" si="2"/>
        <v>284</v>
      </c>
      <c r="L21">
        <f t="shared" si="12"/>
        <v>239600592</v>
      </c>
      <c r="M21">
        <f t="shared" si="3"/>
        <v>239600592</v>
      </c>
      <c r="N21">
        <f t="shared" si="4"/>
        <v>239600277</v>
      </c>
      <c r="P21">
        <f t="shared" si="6"/>
        <v>760636.8</v>
      </c>
      <c r="R21">
        <f t="shared" si="8"/>
        <v>252</v>
      </c>
      <c r="T21">
        <f t="shared" si="9"/>
        <v>79380</v>
      </c>
      <c r="V21">
        <f t="shared" si="11"/>
        <v>63</v>
      </c>
    </row>
    <row r="22" spans="1:22" ht="27" customHeight="1" thickBot="1">
      <c r="A22" s="3">
        <v>21</v>
      </c>
      <c r="B22" s="3" t="s">
        <v>27</v>
      </c>
      <c r="C22" s="4">
        <v>87</v>
      </c>
      <c r="D22" s="4">
        <v>20</v>
      </c>
      <c r="E22" s="4">
        <v>18</v>
      </c>
      <c r="F22" s="4">
        <v>80</v>
      </c>
      <c r="G22" s="4">
        <v>20</v>
      </c>
      <c r="H22" s="4">
        <v>18</v>
      </c>
      <c r="I22" s="10"/>
      <c r="J22" s="9">
        <f t="shared" ref="J22:J31" si="13">C22+D22+E22+F22+G22+H22</f>
        <v>243</v>
      </c>
      <c r="K22" s="9">
        <f t="shared" si="2"/>
        <v>225</v>
      </c>
      <c r="L22">
        <f t="shared" si="12"/>
        <v>50112000</v>
      </c>
      <c r="M22">
        <f t="shared" si="3"/>
        <v>50112000</v>
      </c>
      <c r="N22">
        <f t="shared" si="4"/>
        <v>50111757</v>
      </c>
      <c r="P22">
        <f t="shared" si="6"/>
        <v>206222.22222222222</v>
      </c>
      <c r="R22">
        <f t="shared" si="8"/>
        <v>54</v>
      </c>
      <c r="T22">
        <f t="shared" si="9"/>
        <v>13122</v>
      </c>
      <c r="V22">
        <f t="shared" si="11"/>
        <v>48.6</v>
      </c>
    </row>
    <row r="23" spans="1:22" ht="27" customHeight="1" thickBot="1">
      <c r="A23" s="3">
        <v>22</v>
      </c>
      <c r="B23" s="3" t="s">
        <v>28</v>
      </c>
      <c r="C23" s="4">
        <v>89</v>
      </c>
      <c r="D23" s="4">
        <v>50</v>
      </c>
      <c r="E23" s="4">
        <v>45</v>
      </c>
      <c r="F23" s="4">
        <v>88</v>
      </c>
      <c r="G23" s="4">
        <v>50</v>
      </c>
      <c r="H23" s="4">
        <v>44</v>
      </c>
      <c r="I23" s="10"/>
      <c r="J23" s="9">
        <f t="shared" si="13"/>
        <v>366</v>
      </c>
      <c r="K23" s="9">
        <f t="shared" si="2"/>
        <v>322</v>
      </c>
      <c r="L23">
        <f t="shared" si="12"/>
        <v>881100000</v>
      </c>
      <c r="M23">
        <f t="shared" si="3"/>
        <v>881100000</v>
      </c>
      <c r="N23">
        <f t="shared" si="4"/>
        <v>881099634</v>
      </c>
      <c r="P23">
        <f t="shared" si="6"/>
        <v>2407377.0491803279</v>
      </c>
      <c r="R23">
        <f t="shared" si="8"/>
        <v>18</v>
      </c>
      <c r="T23">
        <f t="shared" si="9"/>
        <v>6588</v>
      </c>
      <c r="V23">
        <f t="shared" si="11"/>
        <v>73.2</v>
      </c>
    </row>
    <row r="24" spans="1:22" ht="15.75" thickBot="1">
      <c r="A24" s="3">
        <v>23</v>
      </c>
      <c r="B24" s="3" t="s">
        <v>29</v>
      </c>
      <c r="C24" s="4">
        <v>96</v>
      </c>
      <c r="D24" s="4">
        <v>25</v>
      </c>
      <c r="E24" s="4">
        <v>24</v>
      </c>
      <c r="F24" s="4">
        <v>96</v>
      </c>
      <c r="G24" s="4">
        <v>25</v>
      </c>
      <c r="H24" s="4">
        <v>24</v>
      </c>
      <c r="I24" s="10"/>
      <c r="J24" s="9">
        <f t="shared" si="13"/>
        <v>290</v>
      </c>
      <c r="K24" s="9">
        <f t="shared" si="2"/>
        <v>266</v>
      </c>
      <c r="L24">
        <f t="shared" si="12"/>
        <v>138240000</v>
      </c>
      <c r="M24">
        <f t="shared" si="3"/>
        <v>138240000</v>
      </c>
      <c r="N24">
        <f t="shared" si="4"/>
        <v>138239710</v>
      </c>
      <c r="P24">
        <f t="shared" si="6"/>
        <v>476689.6551724138</v>
      </c>
      <c r="R24">
        <f t="shared" si="8"/>
        <v>190</v>
      </c>
      <c r="T24">
        <f t="shared" si="9"/>
        <v>55100</v>
      </c>
      <c r="V24">
        <f t="shared" si="11"/>
        <v>58</v>
      </c>
    </row>
    <row r="25" spans="1:22" ht="39.75" customHeight="1" thickBot="1">
      <c r="A25" s="3">
        <v>24</v>
      </c>
      <c r="B25" s="3" t="s">
        <v>30</v>
      </c>
      <c r="C25" s="4">
        <v>87</v>
      </c>
      <c r="D25" s="4">
        <v>40</v>
      </c>
      <c r="E25" s="4">
        <v>35</v>
      </c>
      <c r="F25" s="4">
        <v>92</v>
      </c>
      <c r="G25" s="4">
        <v>42</v>
      </c>
      <c r="H25" s="4">
        <v>39</v>
      </c>
      <c r="I25" s="10"/>
      <c r="J25" s="9">
        <f t="shared" si="13"/>
        <v>335</v>
      </c>
      <c r="K25" s="9">
        <f t="shared" si="2"/>
        <v>296</v>
      </c>
      <c r="L25">
        <f t="shared" si="12"/>
        <v>470635200</v>
      </c>
      <c r="M25">
        <f t="shared" si="3"/>
        <v>470635200</v>
      </c>
      <c r="N25">
        <f t="shared" si="4"/>
        <v>470634865</v>
      </c>
      <c r="P25">
        <f t="shared" si="6"/>
        <v>1404881.1940298507</v>
      </c>
      <c r="R25">
        <f t="shared" si="8"/>
        <v>65</v>
      </c>
      <c r="T25">
        <f t="shared" si="9"/>
        <v>21775</v>
      </c>
      <c r="V25">
        <f t="shared" si="11"/>
        <v>67</v>
      </c>
    </row>
    <row r="26" spans="1:22" ht="27" customHeight="1" thickBot="1">
      <c r="A26" s="3">
        <v>25</v>
      </c>
      <c r="B26" s="3" t="s">
        <v>31</v>
      </c>
      <c r="C26" s="4">
        <v>89</v>
      </c>
      <c r="D26" s="4">
        <v>16</v>
      </c>
      <c r="E26" s="4"/>
      <c r="F26" s="4">
        <v>93</v>
      </c>
      <c r="G26" s="4">
        <v>15</v>
      </c>
      <c r="H26" s="4"/>
      <c r="I26" s="10"/>
      <c r="J26" s="9">
        <f t="shared" si="13"/>
        <v>213</v>
      </c>
      <c r="K26" s="9">
        <f t="shared" si="2"/>
        <v>213</v>
      </c>
      <c r="L26">
        <f t="shared" si="12"/>
        <v>0</v>
      </c>
      <c r="M26">
        <f t="shared" si="3"/>
        <v>1986480</v>
      </c>
      <c r="N26">
        <f t="shared" si="4"/>
        <v>-213</v>
      </c>
      <c r="P26">
        <f t="shared" si="6"/>
        <v>0</v>
      </c>
      <c r="R26">
        <f t="shared" si="8"/>
        <v>0</v>
      </c>
      <c r="T26">
        <f t="shared" si="9"/>
        <v>0</v>
      </c>
      <c r="V26">
        <f t="shared" si="11"/>
        <v>42.6</v>
      </c>
    </row>
    <row r="27" spans="1:22" ht="39.75" customHeight="1" thickBot="1">
      <c r="A27" s="3">
        <v>26</v>
      </c>
      <c r="B27" s="3" t="s">
        <v>32</v>
      </c>
      <c r="C27" s="4">
        <v>93</v>
      </c>
      <c r="D27" s="4">
        <v>40</v>
      </c>
      <c r="E27" s="4">
        <v>37</v>
      </c>
      <c r="F27" s="4">
        <v>100</v>
      </c>
      <c r="G27" s="4">
        <v>40</v>
      </c>
      <c r="H27" s="4">
        <v>40</v>
      </c>
      <c r="I27" s="10"/>
      <c r="J27" s="9">
        <f t="shared" si="13"/>
        <v>350</v>
      </c>
      <c r="K27" s="9">
        <f t="shared" si="2"/>
        <v>310</v>
      </c>
      <c r="L27">
        <f t="shared" si="12"/>
        <v>550560000</v>
      </c>
      <c r="M27">
        <f t="shared" si="3"/>
        <v>550560000</v>
      </c>
      <c r="N27">
        <f t="shared" si="4"/>
        <v>550559650</v>
      </c>
      <c r="P27">
        <f t="shared" si="6"/>
        <v>1573028.5714285714</v>
      </c>
      <c r="R27">
        <f t="shared" si="8"/>
        <v>200</v>
      </c>
      <c r="T27">
        <f t="shared" si="9"/>
        <v>70000</v>
      </c>
      <c r="V27">
        <f t="shared" si="11"/>
        <v>70</v>
      </c>
    </row>
    <row r="28" spans="1:22" ht="27" customHeight="1" thickBot="1">
      <c r="A28" s="3">
        <v>27</v>
      </c>
      <c r="B28" s="3" t="s">
        <v>33</v>
      </c>
      <c r="C28" s="4">
        <v>83</v>
      </c>
      <c r="D28" s="4">
        <v>20</v>
      </c>
      <c r="E28" s="4">
        <v>16</v>
      </c>
      <c r="F28" s="4">
        <v>88</v>
      </c>
      <c r="G28" s="4">
        <v>21</v>
      </c>
      <c r="H28" s="4">
        <v>19</v>
      </c>
      <c r="I28" s="10"/>
      <c r="J28" s="9">
        <f t="shared" si="13"/>
        <v>247</v>
      </c>
      <c r="K28" s="9">
        <f t="shared" si="2"/>
        <v>228</v>
      </c>
      <c r="L28">
        <f t="shared" si="12"/>
        <v>49082880</v>
      </c>
      <c r="M28">
        <f t="shared" si="3"/>
        <v>49082880</v>
      </c>
      <c r="N28">
        <f t="shared" si="4"/>
        <v>49082633</v>
      </c>
      <c r="P28">
        <f t="shared" si="6"/>
        <v>198716.11336032388</v>
      </c>
      <c r="R28">
        <f t="shared" si="8"/>
        <v>28</v>
      </c>
      <c r="T28">
        <f t="shared" si="9"/>
        <v>6916</v>
      </c>
      <c r="V28">
        <f t="shared" si="11"/>
        <v>49.4</v>
      </c>
    </row>
    <row r="29" spans="1:22" ht="15.75" thickBot="1">
      <c r="A29" s="3">
        <v>28</v>
      </c>
      <c r="B29" s="3" t="s">
        <v>34</v>
      </c>
      <c r="C29" s="4">
        <v>80</v>
      </c>
      <c r="D29" s="4">
        <v>13</v>
      </c>
      <c r="E29" s="4">
        <v>11</v>
      </c>
      <c r="F29" s="4">
        <v>80</v>
      </c>
      <c r="G29" s="4">
        <v>15</v>
      </c>
      <c r="H29" s="4">
        <v>12</v>
      </c>
      <c r="I29" s="10"/>
      <c r="J29" s="9">
        <f t="shared" si="13"/>
        <v>211</v>
      </c>
      <c r="K29" s="9">
        <f t="shared" si="2"/>
        <v>199</v>
      </c>
      <c r="L29">
        <f t="shared" si="12"/>
        <v>13728000</v>
      </c>
      <c r="M29">
        <f t="shared" si="3"/>
        <v>13728000</v>
      </c>
      <c r="N29">
        <f t="shared" si="4"/>
        <v>13727789</v>
      </c>
      <c r="P29">
        <f t="shared" si="6"/>
        <v>65061.611374407585</v>
      </c>
      <c r="R29">
        <f t="shared" si="8"/>
        <v>129</v>
      </c>
      <c r="T29">
        <f t="shared" si="9"/>
        <v>27219</v>
      </c>
      <c r="V29">
        <f t="shared" si="11"/>
        <v>42.2</v>
      </c>
    </row>
    <row r="30" spans="1:22" ht="27" customHeight="1" thickBot="1">
      <c r="A30" s="3">
        <v>29</v>
      </c>
      <c r="B30" s="6" t="s">
        <v>35</v>
      </c>
      <c r="C30" s="4">
        <v>79</v>
      </c>
      <c r="D30" s="4">
        <v>20</v>
      </c>
      <c r="E30" s="4">
        <v>15</v>
      </c>
      <c r="F30" s="4">
        <v>56</v>
      </c>
      <c r="G30" s="4">
        <v>8</v>
      </c>
      <c r="H30" s="4">
        <v>4</v>
      </c>
      <c r="I30" s="10"/>
      <c r="J30" s="9">
        <f t="shared" si="13"/>
        <v>182</v>
      </c>
      <c r="K30" s="9">
        <f t="shared" si="2"/>
        <v>178</v>
      </c>
      <c r="L30">
        <f t="shared" si="12"/>
        <v>10617600</v>
      </c>
      <c r="M30">
        <f t="shared" si="3"/>
        <v>10617600</v>
      </c>
      <c r="N30">
        <f t="shared" si="4"/>
        <v>10617418</v>
      </c>
      <c r="P30">
        <f t="shared" si="6"/>
        <v>58338.461538461539</v>
      </c>
      <c r="R30">
        <f t="shared" si="8"/>
        <v>84</v>
      </c>
      <c r="T30">
        <f t="shared" si="9"/>
        <v>15288</v>
      </c>
      <c r="V30">
        <f t="shared" si="11"/>
        <v>36.4</v>
      </c>
    </row>
    <row r="31" spans="1:22" ht="15.75" thickBot="1">
      <c r="A31" s="3">
        <v>30</v>
      </c>
      <c r="B31" s="3" t="s">
        <v>36</v>
      </c>
      <c r="C31" s="4">
        <v>97</v>
      </c>
      <c r="D31" s="4" t="s">
        <v>4</v>
      </c>
      <c r="E31" s="4" t="s">
        <v>4</v>
      </c>
      <c r="F31" s="4">
        <v>94</v>
      </c>
      <c r="G31" s="4" t="s">
        <v>5</v>
      </c>
      <c r="H31" s="4" t="s">
        <v>6</v>
      </c>
      <c r="I31" s="10"/>
      <c r="J31" s="9" t="e">
        <f t="shared" si="13"/>
        <v>#VALUE!</v>
      </c>
      <c r="K31" s="9">
        <f t="shared" si="2"/>
        <v>191</v>
      </c>
      <c r="L31" t="e">
        <f t="shared" si="12"/>
        <v>#VALUE!</v>
      </c>
      <c r="M31">
        <f t="shared" si="3"/>
        <v>9118</v>
      </c>
      <c r="N31" t="e">
        <f t="shared" si="4"/>
        <v>#VALUE!</v>
      </c>
      <c r="P31" t="e">
        <f t="shared" si="6"/>
        <v>#VALUE!</v>
      </c>
      <c r="R31" t="e">
        <f t="shared" si="8"/>
        <v>#VALUE!</v>
      </c>
      <c r="T31" t="e">
        <f t="shared" si="9"/>
        <v>#VALUE!</v>
      </c>
      <c r="V31" t="e">
        <f t="shared" si="11"/>
        <v>#VALUE!</v>
      </c>
    </row>
    <row r="32" spans="1:22" ht="27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>
        <f>Sheet1!A1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raghulai01</cp:lastModifiedBy>
  <dcterms:created xsi:type="dcterms:W3CDTF">2024-01-09T06:17:20Z</dcterms:created>
  <dcterms:modified xsi:type="dcterms:W3CDTF">2024-01-12T04:44:25Z</dcterms:modified>
</cp:coreProperties>
</file>