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Users\Dave\Dropbox\Ann Murphy Projects\MOS Projects\Excel Associate\Exercises\Corrected Files for MO-200\"/>
    </mc:Choice>
  </mc:AlternateContent>
  <xr:revisionPtr revIDLastSave="0" documentId="8_{2FC15E0B-B7BA-4DE9-AAB5-498B11564571}" xr6:coauthVersionLast="36" xr6:coauthVersionMax="36" xr10:uidLastSave="{00000000-0000-0000-0000-000000000000}"/>
  <bookViews>
    <workbookView xWindow="0" yWindow="0" windowWidth="28950" windowHeight="10470" firstSheet="1" activeTab="1" xr2:uid="{00000000-000D-0000-FFFF-FFFF00000000}"/>
  </bookViews>
  <sheets>
    <sheet name="2017 Monthly Revenue" sheetId="1" r:id="rId1"/>
    <sheet name="Passenger Numbers" sheetId="2" r:id="rId2"/>
    <sheet name="Passenger Numbers with Arrival" sheetId="3" r:id="rId3"/>
    <sheet name="Revenue Summary" sheetId="4" r:id="rId4"/>
    <sheet name="Target Sales and Bonus" sheetId="6" r:id="rId5"/>
  </sheets>
  <definedNames>
    <definedName name="_xlnm._FilterDatabase" localSheetId="1" hidden="1">'Passenger Numbers'!$A$1:$L$1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3" l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D26" i="3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D24" i="3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D21" i="3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D19" i="3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H17" i="3"/>
  <c r="I17" i="3" s="1"/>
  <c r="J17" i="3" s="1"/>
  <c r="K17" i="3" s="1"/>
  <c r="L17" i="3" s="1"/>
  <c r="M17" i="3" s="1"/>
  <c r="N17" i="3" s="1"/>
  <c r="D15" i="3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E15" i="1" l="1"/>
  <c r="H4" i="1"/>
  <c r="J4" i="1"/>
  <c r="L4" i="1"/>
  <c r="N4" i="1"/>
  <c r="P4" i="1"/>
  <c r="H5" i="1"/>
  <c r="J5" i="1"/>
  <c r="L5" i="1"/>
  <c r="N5" i="1"/>
  <c r="P5" i="1"/>
  <c r="H6" i="1"/>
  <c r="J6" i="1"/>
  <c r="L6" i="1"/>
  <c r="N6" i="1"/>
  <c r="P6" i="1"/>
  <c r="H7" i="1"/>
  <c r="J7" i="1"/>
  <c r="L7" i="1"/>
  <c r="N7" i="1"/>
  <c r="P7" i="1"/>
  <c r="H8" i="1"/>
  <c r="J8" i="1"/>
  <c r="L8" i="1"/>
  <c r="N8" i="1"/>
  <c r="P8" i="1"/>
  <c r="H9" i="1"/>
  <c r="J9" i="1"/>
  <c r="L9" i="1"/>
  <c r="N9" i="1"/>
  <c r="P9" i="1"/>
  <c r="H10" i="1"/>
  <c r="J10" i="1"/>
  <c r="L10" i="1"/>
  <c r="N10" i="1"/>
  <c r="P10" i="1"/>
  <c r="H11" i="1"/>
  <c r="J11" i="1"/>
  <c r="L11" i="1"/>
  <c r="N11" i="1"/>
  <c r="P11" i="1"/>
  <c r="H12" i="1"/>
  <c r="J12" i="1"/>
  <c r="L12" i="1"/>
  <c r="N12" i="1"/>
  <c r="P12" i="1"/>
  <c r="H13" i="1"/>
  <c r="J13" i="1"/>
  <c r="L13" i="1"/>
  <c r="N13" i="1"/>
  <c r="P13" i="1"/>
  <c r="H14" i="1"/>
  <c r="J14" i="1"/>
  <c r="L14" i="1"/>
  <c r="N14" i="1"/>
  <c r="P14" i="1"/>
  <c r="F10" i="1"/>
  <c r="F11" i="1"/>
  <c r="F12" i="1"/>
  <c r="F13" i="1"/>
  <c r="F14" i="1"/>
  <c r="F9" i="1"/>
  <c r="F5" i="1"/>
  <c r="F6" i="1"/>
  <c r="F7" i="1"/>
  <c r="F8" i="1"/>
  <c r="F4" i="1"/>
  <c r="H3" i="1"/>
  <c r="J3" i="1"/>
  <c r="L3" i="1"/>
  <c r="N3" i="1"/>
  <c r="P3" i="1"/>
  <c r="F3" i="1"/>
  <c r="Q3" i="1"/>
  <c r="N3" i="6"/>
  <c r="P3" i="6"/>
  <c r="N4" i="6"/>
  <c r="P4" i="6"/>
  <c r="N2" i="6"/>
  <c r="P2" i="6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D27" i="3"/>
  <c r="E27" i="3"/>
  <c r="F27" i="3" s="1"/>
  <c r="G27" i="3" s="1"/>
  <c r="H27" i="3" s="1"/>
  <c r="I27" i="3" s="1"/>
  <c r="J27" i="3" s="1"/>
  <c r="K27" i="3" s="1"/>
  <c r="L27" i="3" s="1"/>
  <c r="M27" i="3" s="1"/>
  <c r="N27" i="3" s="1"/>
  <c r="D23" i="3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D22" i="3"/>
  <c r="E22" i="3"/>
  <c r="F22" i="3"/>
  <c r="G22" i="3" s="1"/>
  <c r="H22" i="3" s="1"/>
  <c r="I22" i="3" s="1"/>
  <c r="J22" i="3" s="1"/>
  <c r="K22" i="3" s="1"/>
  <c r="L22" i="3" s="1"/>
  <c r="M22" i="3" s="1"/>
  <c r="N22" i="3" s="1"/>
  <c r="H16" i="3"/>
  <c r="I16" i="3" s="1"/>
  <c r="J16" i="3" s="1"/>
  <c r="K16" i="3" s="1"/>
  <c r="L16" i="3" s="1"/>
  <c r="M16" i="3" s="1"/>
  <c r="N16" i="3" s="1"/>
  <c r="D14" i="3"/>
  <c r="E14" i="3"/>
  <c r="F14" i="3" s="1"/>
  <c r="G14" i="3" s="1"/>
  <c r="H14" i="3" s="1"/>
  <c r="I14" i="3" s="1"/>
  <c r="J14" i="3" s="1"/>
  <c r="K14" i="3" s="1"/>
  <c r="L14" i="3" s="1"/>
  <c r="M14" i="3" s="1"/>
  <c r="N14" i="3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E5" i="6"/>
  <c r="F5" i="6"/>
  <c r="G5" i="6"/>
  <c r="H5" i="6"/>
  <c r="I5" i="6"/>
  <c r="J5" i="6"/>
  <c r="K5" i="6"/>
  <c r="L5" i="6"/>
  <c r="M5" i="6"/>
  <c r="D5" i="6"/>
  <c r="C5" i="6"/>
  <c r="B5" i="6"/>
  <c r="D18" i="3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D25" i="3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C4" i="2"/>
  <c r="D4" i="2" s="1"/>
  <c r="E4" i="2" s="1"/>
  <c r="F4" i="2" s="1"/>
  <c r="C11" i="2"/>
  <c r="C14" i="2"/>
  <c r="D14" i="2" s="1"/>
  <c r="E14" i="2" s="1"/>
  <c r="F14" i="2" s="1"/>
  <c r="G14" i="2" s="1"/>
  <c r="C9" i="2"/>
  <c r="D9" i="2" s="1"/>
  <c r="E9" i="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C6" i="2"/>
  <c r="D6" i="2" s="1"/>
  <c r="E6" i="2" s="1"/>
  <c r="F6" i="2" s="1"/>
  <c r="C12" i="2"/>
  <c r="D12" i="2" s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C3" i="2"/>
  <c r="D3" i="2" s="1"/>
  <c r="E3" i="2" s="1"/>
  <c r="F3" i="2" s="1"/>
  <c r="G3" i="2" s="1"/>
  <c r="H3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C8" i="2"/>
  <c r="D8" i="2" s="1"/>
  <c r="E8" i="2" s="1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G9" i="2"/>
  <c r="H9" i="2" s="1"/>
  <c r="I9" i="2" s="1"/>
  <c r="K9" i="2"/>
  <c r="L9" i="2" s="1"/>
  <c r="M9" i="2" s="1"/>
  <c r="J3" i="2"/>
  <c r="K3" i="2" s="1"/>
  <c r="L3" i="2" s="1"/>
  <c r="M3" i="2" s="1"/>
  <c r="G13" i="2"/>
  <c r="H13" i="2" s="1"/>
  <c r="I13" i="2" s="1"/>
  <c r="J13" i="2" s="1"/>
  <c r="K13" i="2" s="1"/>
  <c r="L13" i="2" s="1"/>
  <c r="M13" i="2" s="1"/>
  <c r="N9" i="2" l="1"/>
  <c r="H14" i="2"/>
  <c r="I14" i="2" s="1"/>
  <c r="J14" i="2" s="1"/>
  <c r="K14" i="2" s="1"/>
  <c r="L14" i="2" s="1"/>
  <c r="M14" i="2" s="1"/>
  <c r="G6" i="2"/>
  <c r="H6" i="2" s="1"/>
  <c r="I6" i="2" s="1"/>
  <c r="J6" i="2" s="1"/>
  <c r="K6" i="2" s="1"/>
  <c r="L6" i="2" s="1"/>
  <c r="M6" i="2" s="1"/>
  <c r="N10" i="2"/>
  <c r="G4" i="2"/>
  <c r="H4" i="2" s="1"/>
  <c r="I4" i="2" s="1"/>
  <c r="J4" i="2" s="1"/>
  <c r="K4" i="2" s="1"/>
  <c r="L4" i="2" s="1"/>
  <c r="M4" i="2" s="1"/>
  <c r="E12" i="2"/>
  <c r="F12" i="2" s="1"/>
  <c r="G12" i="2" s="1"/>
  <c r="H12" i="2" s="1"/>
  <c r="I12" i="2" s="1"/>
  <c r="J12" i="2" s="1"/>
  <c r="K12" i="2" s="1"/>
  <c r="L12" i="2" s="1"/>
  <c r="M12" i="2" s="1"/>
  <c r="F8" i="2"/>
  <c r="G8" i="2" s="1"/>
  <c r="H8" i="2" s="1"/>
  <c r="I8" i="2" s="1"/>
  <c r="J8" i="2" s="1"/>
  <c r="K8" i="2" s="1"/>
  <c r="L8" i="2" s="1"/>
  <c r="M8" i="2" s="1"/>
  <c r="N8" i="2" s="1"/>
  <c r="N13" i="2"/>
  <c r="N7" i="2"/>
  <c r="D11" i="2"/>
  <c r="E11" i="2" s="1"/>
  <c r="F11" i="2" s="1"/>
  <c r="G11" i="2" s="1"/>
  <c r="H11" i="2" s="1"/>
  <c r="I11" i="2" s="1"/>
  <c r="J11" i="2" s="1"/>
  <c r="K11" i="2" s="1"/>
  <c r="L11" i="2" s="1"/>
  <c r="M11" i="2" s="1"/>
  <c r="N15" i="2"/>
  <c r="N5" i="2"/>
  <c r="N3" i="2"/>
  <c r="N16" i="2" l="1"/>
  <c r="N14" i="2"/>
  <c r="N4" i="2"/>
  <c r="N12" i="2"/>
  <c r="N11" i="2"/>
  <c r="N6" i="2"/>
</calcChain>
</file>

<file path=xl/sharedStrings.xml><?xml version="1.0" encoding="utf-8"?>
<sst xmlns="http://schemas.openxmlformats.org/spreadsheetml/2006/main" count="137" uniqueCount="56">
  <si>
    <t>Monthly</t>
  </si>
  <si>
    <t>€ Millions</t>
  </si>
  <si>
    <t>Airport</t>
  </si>
  <si>
    <t>Airport Total</t>
  </si>
  <si>
    <t>Sparkline Graph</t>
  </si>
  <si>
    <t>JANARR</t>
  </si>
  <si>
    <t>January</t>
  </si>
  <si>
    <t>Arricife</t>
  </si>
  <si>
    <t>Dublin</t>
  </si>
  <si>
    <t>London</t>
  </si>
  <si>
    <t>Cork</t>
  </si>
  <si>
    <t>Rome</t>
  </si>
  <si>
    <t>Padua</t>
  </si>
  <si>
    <t>Milan</t>
  </si>
  <si>
    <t>Catania</t>
  </si>
  <si>
    <t>Belfast</t>
  </si>
  <si>
    <t>City of London</t>
  </si>
  <si>
    <t>Gatwick</t>
  </si>
  <si>
    <t>Heathrow</t>
  </si>
  <si>
    <t>Total</t>
  </si>
  <si>
    <t>Passenger Numbers by Airport 2017</t>
  </si>
  <si>
    <t>Airport/Month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</si>
  <si>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</si>
  <si>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</si>
  <si>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</si>
  <si>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</si>
  <si>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</si>
  <si>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</si>
  <si>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</si>
  <si>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</si>
  <si>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</si>
  <si>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</si>
  <si>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</si>
  <si>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</si>
  <si>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Tenerife</t>
  </si>
  <si>
    <t>Luton</t>
  </si>
  <si>
    <t xml:space="preserve">Dublin </t>
  </si>
  <si>
    <t>Departure Airport/Month</t>
  </si>
  <si>
    <t>Arrival Airport</t>
  </si>
  <si>
    <t>Bruselles</t>
  </si>
  <si>
    <t>Boston</t>
  </si>
  <si>
    <t>Sicily</t>
  </si>
  <si>
    <t>Sales Person</t>
  </si>
  <si>
    <t>Total for Year</t>
  </si>
  <si>
    <t>Target for Year</t>
  </si>
  <si>
    <t>Bonus</t>
  </si>
  <si>
    <t>Richard</t>
  </si>
  <si>
    <t>Ann</t>
  </si>
  <si>
    <t>Dave</t>
  </si>
  <si>
    <t>Date Of Arrival</t>
  </si>
  <si>
    <t>Bruxelles</t>
  </si>
  <si>
    <t>Edinburgh</t>
  </si>
  <si>
    <t>Glascow</t>
  </si>
  <si>
    <t>New York</t>
  </si>
  <si>
    <t>Lanzarote</t>
  </si>
  <si>
    <t>Tenerife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</si>
</sst>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€-1809]#,##0.00"/>
    <numFmt numFmtId="165" formatCode="_-[$€-2]\ * #,##0.00_-;\-[$€-2]\ * #,##0.00_-;_-[$€-2]\ * &quot;-&quot;??_-;_-@_-"/>
    <numFmt numFmtId="166" formatCode="[$€-2]\ #,##0.00;\-[$€-2]\ #,##0.00"/>
    <numFmt numFmtId="167" formatCode="[$-1809]dd\ mmmm\ yyyy;@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3" fontId="0" fillId="6" borderId="4" xfId="0" applyNumberFormat="1" applyFont="1" applyFill="1" applyBorder="1"/>
    <xf numFmtId="3" fontId="0" fillId="0" borderId="4" xfId="0" applyNumberFormat="1" applyFont="1" applyBorder="1"/>
    <xf numFmtId="0" fontId="2" fillId="4" borderId="3" xfId="0" applyFont="1" applyFill="1" applyBorder="1"/>
    <xf numFmtId="0" fontId="2" fillId="2" borderId="1" xfId="0" applyFont="1" applyFill="1" applyBorder="1"/>
    <xf numFmtId="0" fontId="4" fillId="4" borderId="1" xfId="0" applyFont="1" applyFill="1" applyBorder="1"/>
    <xf numFmtId="164" fontId="0" fillId="0" borderId="0" xfId="0" applyNumberFormat="1"/>
    <xf numFmtId="14" fontId="0" fillId="0" borderId="0" xfId="0" applyNumberFormat="1"/>
    <xf numFmtId="164" fontId="0" fillId="0" borderId="1" xfId="0" applyNumberFormat="1" applyBorder="1"/>
    <xf numFmtId="0" fontId="0" fillId="5" borderId="1" xfId="0" applyFill="1" applyBorder="1"/>
    <xf numFmtId="0" fontId="7" fillId="5" borderId="0" xfId="0" applyFont="1" applyFill="1"/>
    <xf numFmtId="0" fontId="4" fillId="7" borderId="0" xfId="0" applyFont="1" applyFill="1"/>
    <xf numFmtId="164" fontId="4" fillId="7" borderId="0" xfId="0" applyNumberFormat="1" applyFont="1" applyFill="1"/>
    <xf numFmtId="164" fontId="4" fillId="0" borderId="1" xfId="0" applyNumberFormat="1" applyFont="1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1" xfId="0" applyNumberFormat="1" applyBorder="1"/>
    <xf numFmtId="165" fontId="8" fillId="0" borderId="0" xfId="1" applyNumberFormat="1" applyFont="1"/>
    <xf numFmtId="166" fontId="0" fillId="0" borderId="0" xfId="0" applyNumberForma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4" borderId="6" xfId="0" applyFont="1" applyFill="1" applyBorder="1"/>
    <xf numFmtId="3" fontId="12" fillId="6" borderId="1" xfId="0" applyNumberFormat="1" applyFont="1" applyFill="1" applyBorder="1"/>
    <xf numFmtId="3" fontId="12" fillId="0" borderId="1" xfId="0" applyNumberFormat="1" applyFont="1" applyBorder="1"/>
    <xf numFmtId="0" fontId="11" fillId="4" borderId="7" xfId="0" applyFont="1" applyFill="1" applyBorder="1"/>
    <xf numFmtId="0" fontId="11" fillId="2" borderId="8" xfId="0" applyFont="1" applyFill="1" applyBorder="1"/>
    <xf numFmtId="0" fontId="11" fillId="4" borderId="9" xfId="0" applyFont="1" applyFill="1" applyBorder="1"/>
    <xf numFmtId="0" fontId="0" fillId="0" borderId="5" xfId="0" applyBorder="1"/>
    <xf numFmtId="3" fontId="12" fillId="6" borderId="10" xfId="0" applyNumberFormat="1" applyFont="1" applyFill="1" applyBorder="1"/>
    <xf numFmtId="167" fontId="0" fillId="0" borderId="0" xfId="0" applyNumberFormat="1"/>
    <xf numFmtId="0" fontId="4" fillId="4" borderId="10" xfId="0" applyFont="1" applyFill="1" applyBorder="1"/>
    <xf numFmtId="0" fontId="6" fillId="0" borderId="2" xfId="0" applyFont="1" applyBorder="1" applyAlignment="1">
      <alignment horizontal="center"/>
    </xf>
  </cellXfs>
  <cellStyles count="3">
    <cellStyle name="Accent3" xfId="2" builtinId="37" customBuiltin="1"/>
    <cellStyle name="Explanatory Text" xfId="1" builtinId="53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double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DEBF7"/>
          <bgColor rgb="FFDDEBF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</font>
      <fill>
        <patternFill>
          <bgColor rgb="FFFFFF00"/>
        </patternFill>
      </fill>
    </dxf>
    <dxf>
      <font>
        <b/>
        <i/>
        <color theme="5"/>
      </font>
    </dxf>
    <dxf>
      <font>
        <b/>
        <i/>
        <color theme="4"/>
      </font>
    </dxf>
  </dxfs>
  <tableStyles count="3" defaultTableStyle="TableStyleMedium2" defaultPivotStyle="PivotStyleLight16">
    <tableStyle name="DMStyle" pivot="0" count="1" xr9:uid="{00000000-0011-0000-FFFF-FFFF00000000}">
      <tableStyleElement type="totalRow" dxfId="54"/>
    </tableStyle>
    <tableStyle name="DMStyles" pivot="0" count="1" xr9:uid="{00000000-0011-0000-FFFF-FFFF01000000}">
      <tableStyleElement type="totalRow" dxfId="53"/>
    </tableStyle>
    <tableStyle name="test" pivot="0" count="1" xr9:uid="{00000000-0011-0000-FFFF-FFFF02000000}">
      <tableStyleElement type="totalRow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CEFE35-487A-449E-9248-021858270DCA}" name="Table1" displayName="Table1" ref="A2:O16" totalsRowCount="1" headerRowDxfId="51" headerRowBorderDxfId="50" tableBorderDxfId="49" totalsRowBorderDxfId="48">
  <autoFilter ref="A2:O15" xr:uid="{93D0F8FF-B37D-45F0-8D82-F6F8D0F3C720}"/>
  <tableColumns count="15">
    <tableColumn id="1" xr3:uid="{5A6ECB94-87EF-4574-B192-472BAD2D80BD}" name="Airport/Month" totalsRowLabel="Total" dataDxfId="47" totalsRowDxfId="46"/>
    <tableColumn id="2" xr3:uid="{37CF8292-47C6-442A-8C5D-9D31DE1E344C}" name="Jan" totalsRowDxfId="45"/>
    <tableColumn id="3" xr3:uid="{80FFFC27-4017-4434-8CC1-0B0657C85788}" name="Feb" totalsRowDxfId="44"/>
    <tableColumn id="4" xr3:uid="{5AE81DDF-5D24-47F8-9935-DB1290B08FB5}" name="Mar" totalsRowDxfId="43"/>
    <tableColumn id="5" xr3:uid="{E638CBFF-DBBE-4F05-9EAE-CFC9D85EEA60}" name="Apr" totalsRowDxfId="42"/>
    <tableColumn id="6" xr3:uid="{5F395C83-CA7C-4FBD-B2A5-978E15BDE1D7}" name="May" totalsRowDxfId="41"/>
    <tableColumn id="7" xr3:uid="{68FE1011-0B3A-4B4D-94BE-57AA3534CBC1}" name="Jun" totalsRowDxfId="40"/>
    <tableColumn id="8" xr3:uid="{9DFB8547-E81A-46A1-9DBD-C8FDB4145FB9}" name="Jul" totalsRowDxfId="39"/>
    <tableColumn id="9" xr3:uid="{EA884AFC-A20E-4C6B-81B5-B1EA539F02CF}" name="Aug" totalsRowDxfId="38"/>
    <tableColumn id="10" xr3:uid="{7FCD8A6F-4A71-4B69-805A-769B431BD84E}" name="Sep" totalsRowDxfId="37"/>
    <tableColumn id="11" xr3:uid="{3C799852-05AC-48DC-A57D-6F212D5CA336}" name="Oct" totalsRowDxfId="36"/>
    <tableColumn id="12" xr3:uid="{AC7646F4-3A0B-4748-BB8E-D53A619F43D1}" name="Nov" totalsRowDxfId="35"/>
    <tableColumn id="13" xr3:uid="{0EC9D05D-C890-4E92-A3AA-8DC1184526E0}" name="Dec" totalsRowDxfId="34"/>
    <tableColumn id="14" xr3:uid="{70792CB7-4FF0-4D51-B3BB-026BCB206DA0}" name="Total" totalsRowFunction="sum" dataDxfId="33" totalsRowDxfId="32"/>
    <tableColumn id="19" xr3:uid="{92636968-4F9C-46DF-B87F-AB79B7AC6B3D}" name="Date Of Arrival" totalsRow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Passengers11" displayName="Passengers11" ref="A2:N28" headerRowDxfId="30" dataDxfId="29" tableBorderDxfId="28">
  <autoFilter ref="A2:N28" xr:uid="{00000000-0009-0000-0100-00000A000000}"/>
  <sortState ref="A3:N28">
    <sortCondition ref="A3:A28"/>
    <sortCondition ref="B3:B28"/>
  </sortState>
  <tableColumns count="14">
    <tableColumn id="1" xr3:uid="{00000000-0010-0000-0000-000001000000}" name="Departure Airport/Month" totalsRowLabel="Total" dataDxfId="27" totalsRowDxfId="26"/>
    <tableColumn id="17" xr3:uid="{00000000-0010-0000-0000-000011000000}" name="Arrival Airport" dataDxfId="25" totalsRowDxfId="24"/>
    <tableColumn id="2" xr3:uid="{00000000-0010-0000-0000-000002000000}" name="Jan" dataDxfId="23" totalsRowDxfId="22"/>
    <tableColumn id="3" xr3:uid="{00000000-0010-0000-0000-000003000000}" name="Feb" dataDxfId="21" totalsRowDxfId="20"/>
    <tableColumn id="4" xr3:uid="{00000000-0010-0000-0000-000004000000}" name="Mar" dataDxfId="19" totalsRowDxfId="18"/>
    <tableColumn id="5" xr3:uid="{00000000-0010-0000-0000-000005000000}" name="Apr" dataDxfId="17" totalsRowDxfId="16"/>
    <tableColumn id="6" xr3:uid="{00000000-0010-0000-0000-000006000000}" name="May" dataDxfId="15" totalsRowDxfId="14"/>
    <tableColumn id="7" xr3:uid="{00000000-0010-0000-0000-000007000000}" name="Jun" dataDxfId="13" totalsRowDxfId="12"/>
    <tableColumn id="8" xr3:uid="{00000000-0010-0000-0000-000008000000}" name="Jul" dataDxfId="11" totalsRowDxfId="10"/>
    <tableColumn id="9" xr3:uid="{00000000-0010-0000-0000-000009000000}" name="Aug" dataDxfId="9" totalsRowDxfId="8"/>
    <tableColumn id="10" xr3:uid="{00000000-0010-0000-0000-00000A000000}" name="Sep" dataDxfId="7" totalsRowDxfId="6"/>
    <tableColumn id="11" xr3:uid="{00000000-0010-0000-0000-00000B000000}" name="Oct" dataDxfId="5" totalsRowDxfId="4"/>
    <tableColumn id="12" xr3:uid="{00000000-0010-0000-0000-00000C000000}" name="Nov" dataDxfId="3" totalsRowDxfId="2"/>
    <tableColumn id="13" xr3:uid="{00000000-0010-0000-0000-00000D000000}" name="Dec" dataDxfId="1" totalsRow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opLeftCell="D1" workbookViewId="0">
      <selection activeCell="D8" sqref="D8"/>
    </sheetView>
  </sheetViews>
  <sheetFormatPr defaultRowHeight="15" x14ac:dyDescent="0.25"/>
  <cols>
    <col min="2" max="2" width="7.7109375" customWidth="1"/>
    <col min="3" max="3" width="11.5703125" bestFit="1" customWidth="1"/>
    <col min="4" max="4" width="21.28515625" customWidth="1"/>
    <col min="5" max="5" width="13.42578125" customWidth="1"/>
    <col min="6" max="16" width="11" bestFit="1" customWidth="1"/>
    <col min="17" max="17" width="12.140625" bestFit="1" customWidth="1"/>
    <col min="18" max="18" width="19.28515625" customWidth="1"/>
  </cols>
  <sheetData>
    <row r="1" spans="1:18" ht="30" customHeight="1" x14ac:dyDescent="0.35">
      <c r="E1" s="23"/>
      <c r="F1" s="23"/>
      <c r="G1" s="23"/>
      <c r="H1" s="23"/>
      <c r="I1" s="22"/>
      <c r="J1" s="22"/>
      <c r="K1" s="22"/>
      <c r="L1" s="22"/>
      <c r="M1" s="22"/>
      <c r="N1" s="22"/>
      <c r="O1" s="22"/>
      <c r="P1" s="22"/>
      <c r="Q1" s="22"/>
    </row>
    <row r="2" spans="1:18" ht="24.75" customHeight="1" x14ac:dyDescent="0.25">
      <c r="B2" s="1" t="s">
        <v>0</v>
      </c>
      <c r="C2" s="1" t="s">
        <v>1</v>
      </c>
      <c r="D2" s="17" t="s">
        <v>2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 t="s">
        <v>3</v>
      </c>
      <c r="R2" s="18" t="s">
        <v>4</v>
      </c>
    </row>
    <row r="3" spans="1:18" x14ac:dyDescent="0.25">
      <c r="A3" t="s">
        <v>5</v>
      </c>
      <c r="B3" s="2" t="s">
        <v>6</v>
      </c>
      <c r="C3" s="20"/>
      <c r="D3" s="17" t="s">
        <v>7</v>
      </c>
      <c r="E3" s="19">
        <v>143</v>
      </c>
      <c r="F3" s="19">
        <f>E3*1.1</f>
        <v>157.30000000000001</v>
      </c>
      <c r="G3" s="19">
        <v>144</v>
      </c>
      <c r="H3" s="19">
        <f t="shared" ref="H3" si="0">G3*1.1</f>
        <v>158.4</v>
      </c>
      <c r="I3" s="19">
        <v>145</v>
      </c>
      <c r="J3" s="19">
        <f t="shared" ref="J3" si="1">I3*1.1</f>
        <v>159.5</v>
      </c>
      <c r="K3" s="19">
        <v>146</v>
      </c>
      <c r="L3" s="19">
        <f t="shared" ref="L3" si="2">K3*1.1</f>
        <v>160.60000000000002</v>
      </c>
      <c r="M3" s="19">
        <v>147</v>
      </c>
      <c r="N3" s="19">
        <f t="shared" ref="N3" si="3">M3*1.1</f>
        <v>161.70000000000002</v>
      </c>
      <c r="O3" s="19">
        <v>148</v>
      </c>
      <c r="P3" s="19">
        <f t="shared" ref="P3" si="4">O3*1.1</f>
        <v>162.80000000000001</v>
      </c>
      <c r="Q3" s="21">
        <f>SUM(E3:P3)</f>
        <v>1833.3000000000002</v>
      </c>
    </row>
    <row r="4" spans="1:18" x14ac:dyDescent="0.25">
      <c r="B4" s="2"/>
      <c r="C4" s="20"/>
      <c r="D4" s="17" t="s">
        <v>8</v>
      </c>
      <c r="E4" s="19">
        <v>241</v>
      </c>
      <c r="F4" s="19">
        <f>E4*1.12</f>
        <v>269.92</v>
      </c>
      <c r="G4" s="19">
        <v>241</v>
      </c>
      <c r="H4" s="19">
        <f t="shared" ref="H4" si="5">G4*1.12</f>
        <v>269.92</v>
      </c>
      <c r="I4" s="19">
        <v>241</v>
      </c>
      <c r="J4" s="19">
        <f t="shared" ref="J4" si="6">I4*1.12</f>
        <v>269.92</v>
      </c>
      <c r="K4" s="19">
        <v>241</v>
      </c>
      <c r="L4" s="19">
        <f t="shared" ref="L4" si="7">K4*1.12</f>
        <v>269.92</v>
      </c>
      <c r="M4" s="19">
        <v>241</v>
      </c>
      <c r="N4" s="19">
        <f t="shared" ref="N4" si="8">M4*1.12</f>
        <v>269.92</v>
      </c>
      <c r="O4" s="19">
        <v>241</v>
      </c>
      <c r="P4" s="19">
        <f t="shared" ref="P4" si="9">O4*1.12</f>
        <v>269.92</v>
      </c>
      <c r="Q4" s="16"/>
    </row>
    <row r="5" spans="1:18" x14ac:dyDescent="0.25">
      <c r="B5" s="2"/>
      <c r="C5" s="20"/>
      <c r="D5" s="17" t="s">
        <v>9</v>
      </c>
      <c r="E5" s="19">
        <v>122</v>
      </c>
      <c r="F5" s="19">
        <f t="shared" ref="F5:P8" si="10">E5*1.12</f>
        <v>136.64000000000001</v>
      </c>
      <c r="G5" s="19">
        <v>122</v>
      </c>
      <c r="H5" s="19">
        <f t="shared" si="10"/>
        <v>136.64000000000001</v>
      </c>
      <c r="I5" s="19">
        <v>122</v>
      </c>
      <c r="J5" s="19">
        <f t="shared" si="10"/>
        <v>136.64000000000001</v>
      </c>
      <c r="K5" s="19">
        <v>122</v>
      </c>
      <c r="L5" s="19">
        <f t="shared" si="10"/>
        <v>136.64000000000001</v>
      </c>
      <c r="M5" s="19">
        <v>122</v>
      </c>
      <c r="N5" s="19">
        <f t="shared" si="10"/>
        <v>136.64000000000001</v>
      </c>
      <c r="O5" s="19">
        <v>122</v>
      </c>
      <c r="P5" s="19">
        <f t="shared" si="10"/>
        <v>136.64000000000001</v>
      </c>
      <c r="Q5" s="16"/>
    </row>
    <row r="6" spans="1:18" x14ac:dyDescent="0.25">
      <c r="B6" s="2"/>
      <c r="C6" s="20"/>
      <c r="D6" s="17" t="s">
        <v>10</v>
      </c>
      <c r="E6" s="19">
        <v>33</v>
      </c>
      <c r="F6" s="19">
        <f t="shared" si="10"/>
        <v>36.96</v>
      </c>
      <c r="G6" s="19">
        <v>33</v>
      </c>
      <c r="H6" s="19">
        <f t="shared" si="10"/>
        <v>36.96</v>
      </c>
      <c r="I6" s="19">
        <v>33</v>
      </c>
      <c r="J6" s="19">
        <f t="shared" si="10"/>
        <v>36.96</v>
      </c>
      <c r="K6" s="19">
        <v>33</v>
      </c>
      <c r="L6" s="19">
        <f t="shared" si="10"/>
        <v>36.96</v>
      </c>
      <c r="M6" s="19">
        <v>33</v>
      </c>
      <c r="N6" s="19">
        <f t="shared" si="10"/>
        <v>36.96</v>
      </c>
      <c r="O6" s="19">
        <v>33</v>
      </c>
      <c r="P6" s="19">
        <f t="shared" si="10"/>
        <v>36.96</v>
      </c>
      <c r="Q6" s="16"/>
    </row>
    <row r="7" spans="1:18" x14ac:dyDescent="0.25">
      <c r="B7" s="2"/>
      <c r="C7" s="20"/>
      <c r="D7" s="17" t="s">
        <v>11</v>
      </c>
      <c r="E7" s="19">
        <v>255</v>
      </c>
      <c r="F7" s="19">
        <f t="shared" si="10"/>
        <v>285.60000000000002</v>
      </c>
      <c r="G7" s="19">
        <v>255</v>
      </c>
      <c r="H7" s="19">
        <f t="shared" si="10"/>
        <v>285.60000000000002</v>
      </c>
      <c r="I7" s="19">
        <v>255</v>
      </c>
      <c r="J7" s="19">
        <f t="shared" si="10"/>
        <v>285.60000000000002</v>
      </c>
      <c r="K7" s="19">
        <v>255</v>
      </c>
      <c r="L7" s="19">
        <f t="shared" si="10"/>
        <v>285.60000000000002</v>
      </c>
      <c r="M7" s="19">
        <v>255</v>
      </c>
      <c r="N7" s="19">
        <f t="shared" si="10"/>
        <v>285.60000000000002</v>
      </c>
      <c r="O7" s="19">
        <v>255</v>
      </c>
      <c r="P7" s="19">
        <f t="shared" si="10"/>
        <v>285.60000000000002</v>
      </c>
      <c r="Q7" s="16"/>
    </row>
    <row r="8" spans="1:18" x14ac:dyDescent="0.25">
      <c r="B8" s="2"/>
      <c r="C8" s="20"/>
      <c r="D8" s="17" t="s">
        <v>12</v>
      </c>
      <c r="E8" s="19">
        <v>12</v>
      </c>
      <c r="F8" s="19">
        <f t="shared" si="10"/>
        <v>13.440000000000001</v>
      </c>
      <c r="G8" s="19">
        <v>12</v>
      </c>
      <c r="H8" s="19">
        <f t="shared" si="10"/>
        <v>13.440000000000001</v>
      </c>
      <c r="I8" s="19">
        <v>12</v>
      </c>
      <c r="J8" s="19">
        <f t="shared" si="10"/>
        <v>13.440000000000001</v>
      </c>
      <c r="K8" s="19">
        <v>12</v>
      </c>
      <c r="L8" s="19">
        <f t="shared" si="10"/>
        <v>13.440000000000001</v>
      </c>
      <c r="M8" s="19">
        <v>12</v>
      </c>
      <c r="N8" s="19">
        <f t="shared" si="10"/>
        <v>13.440000000000001</v>
      </c>
      <c r="O8" s="19">
        <v>12</v>
      </c>
      <c r="P8" s="19">
        <f t="shared" si="10"/>
        <v>13.440000000000001</v>
      </c>
      <c r="Q8" s="16"/>
    </row>
    <row r="9" spans="1:18" x14ac:dyDescent="0.25">
      <c r="B9" s="2"/>
      <c r="C9" s="20"/>
      <c r="D9" s="17" t="s">
        <v>13</v>
      </c>
      <c r="E9" s="19">
        <v>32</v>
      </c>
      <c r="F9" s="19">
        <f>E9*1.15</f>
        <v>36.799999999999997</v>
      </c>
      <c r="G9" s="19">
        <v>32</v>
      </c>
      <c r="H9" s="19">
        <f t="shared" ref="H9" si="11">G9*1.15</f>
        <v>36.799999999999997</v>
      </c>
      <c r="I9" s="19">
        <v>32</v>
      </c>
      <c r="J9" s="19">
        <f t="shared" ref="J9" si="12">I9*1.15</f>
        <v>36.799999999999997</v>
      </c>
      <c r="K9" s="19">
        <v>32</v>
      </c>
      <c r="L9" s="19">
        <f t="shared" ref="L9" si="13">K9*1.15</f>
        <v>36.799999999999997</v>
      </c>
      <c r="M9" s="19">
        <v>32</v>
      </c>
      <c r="N9" s="19">
        <f t="shared" ref="N9" si="14">M9*1.15</f>
        <v>36.799999999999997</v>
      </c>
      <c r="O9" s="19">
        <v>32</v>
      </c>
      <c r="P9" s="19">
        <f t="shared" ref="P9" si="15">O9*1.15</f>
        <v>36.799999999999997</v>
      </c>
      <c r="Q9" s="16"/>
    </row>
    <row r="10" spans="1:18" x14ac:dyDescent="0.25">
      <c r="B10" s="2"/>
      <c r="C10" s="20"/>
      <c r="D10" s="17" t="s">
        <v>14</v>
      </c>
      <c r="E10" s="19">
        <v>143</v>
      </c>
      <c r="F10" s="19">
        <f t="shared" ref="F10:P14" si="16">E10*1.15</f>
        <v>164.45</v>
      </c>
      <c r="G10" s="19">
        <v>143</v>
      </c>
      <c r="H10" s="19">
        <f t="shared" si="16"/>
        <v>164.45</v>
      </c>
      <c r="I10" s="19">
        <v>143</v>
      </c>
      <c r="J10" s="19">
        <f t="shared" si="16"/>
        <v>164.45</v>
      </c>
      <c r="K10" s="19">
        <v>143</v>
      </c>
      <c r="L10" s="19">
        <f t="shared" si="16"/>
        <v>164.45</v>
      </c>
      <c r="M10" s="19">
        <v>143</v>
      </c>
      <c r="N10" s="19">
        <f t="shared" si="16"/>
        <v>164.45</v>
      </c>
      <c r="O10" s="19">
        <v>143</v>
      </c>
      <c r="P10" s="19">
        <f t="shared" si="16"/>
        <v>164.45</v>
      </c>
      <c r="Q10" s="16"/>
    </row>
    <row r="11" spans="1:18" x14ac:dyDescent="0.25">
      <c r="B11" s="2"/>
      <c r="C11" s="20"/>
      <c r="D11" s="17" t="s">
        <v>15</v>
      </c>
      <c r="E11" s="19">
        <v>211</v>
      </c>
      <c r="F11" s="19">
        <f t="shared" si="16"/>
        <v>242.64999999999998</v>
      </c>
      <c r="G11" s="19">
        <v>211</v>
      </c>
      <c r="H11" s="19">
        <f t="shared" si="16"/>
        <v>242.64999999999998</v>
      </c>
      <c r="I11" s="19">
        <v>211</v>
      </c>
      <c r="J11" s="19">
        <f t="shared" si="16"/>
        <v>242.64999999999998</v>
      </c>
      <c r="K11" s="19">
        <v>211</v>
      </c>
      <c r="L11" s="19">
        <f t="shared" si="16"/>
        <v>242.64999999999998</v>
      </c>
      <c r="M11" s="19">
        <v>211</v>
      </c>
      <c r="N11" s="19">
        <f t="shared" si="16"/>
        <v>242.64999999999998</v>
      </c>
      <c r="O11" s="19">
        <v>211</v>
      </c>
      <c r="P11" s="19">
        <f t="shared" si="16"/>
        <v>242.64999999999998</v>
      </c>
      <c r="Q11" s="16"/>
    </row>
    <row r="12" spans="1:18" x14ac:dyDescent="0.25">
      <c r="B12" s="2"/>
      <c r="C12" s="20"/>
      <c r="D12" s="17" t="s">
        <v>16</v>
      </c>
      <c r="E12" s="19">
        <v>76</v>
      </c>
      <c r="F12" s="19">
        <f t="shared" si="16"/>
        <v>87.399999999999991</v>
      </c>
      <c r="G12" s="19">
        <v>76</v>
      </c>
      <c r="H12" s="19">
        <f t="shared" si="16"/>
        <v>87.399999999999991</v>
      </c>
      <c r="I12" s="19">
        <v>76</v>
      </c>
      <c r="J12" s="19">
        <f t="shared" si="16"/>
        <v>87.399999999999991</v>
      </c>
      <c r="K12" s="19">
        <v>76</v>
      </c>
      <c r="L12" s="19">
        <f t="shared" si="16"/>
        <v>87.399999999999991</v>
      </c>
      <c r="M12" s="19">
        <v>76</v>
      </c>
      <c r="N12" s="19">
        <f t="shared" si="16"/>
        <v>87.399999999999991</v>
      </c>
      <c r="O12" s="19">
        <v>76</v>
      </c>
      <c r="P12" s="19">
        <f t="shared" si="16"/>
        <v>87.399999999999991</v>
      </c>
      <c r="Q12" s="16"/>
    </row>
    <row r="13" spans="1:18" x14ac:dyDescent="0.25">
      <c r="B13" s="2"/>
      <c r="C13" s="20"/>
      <c r="D13" s="17" t="s">
        <v>17</v>
      </c>
      <c r="E13" s="19">
        <v>167</v>
      </c>
      <c r="F13" s="19">
        <f t="shared" si="16"/>
        <v>192.04999999999998</v>
      </c>
      <c r="G13" s="19">
        <v>167</v>
      </c>
      <c r="H13" s="19">
        <f t="shared" si="16"/>
        <v>192.04999999999998</v>
      </c>
      <c r="I13" s="19">
        <v>167</v>
      </c>
      <c r="J13" s="19">
        <f t="shared" si="16"/>
        <v>192.04999999999998</v>
      </c>
      <c r="K13" s="19">
        <v>167</v>
      </c>
      <c r="L13" s="19">
        <f t="shared" si="16"/>
        <v>192.04999999999998</v>
      </c>
      <c r="M13" s="19">
        <v>167</v>
      </c>
      <c r="N13" s="19">
        <f t="shared" si="16"/>
        <v>192.04999999999998</v>
      </c>
      <c r="O13" s="19">
        <v>167</v>
      </c>
      <c r="P13" s="19">
        <f t="shared" si="16"/>
        <v>192.04999999999998</v>
      </c>
      <c r="Q13" s="16"/>
    </row>
    <row r="14" spans="1:18" x14ac:dyDescent="0.25">
      <c r="B14" s="2"/>
      <c r="C14" s="20"/>
      <c r="D14" s="17" t="s">
        <v>18</v>
      </c>
      <c r="E14" s="19">
        <v>435</v>
      </c>
      <c r="F14" s="19">
        <f t="shared" si="16"/>
        <v>500.24999999999994</v>
      </c>
      <c r="G14" s="19">
        <v>435</v>
      </c>
      <c r="H14" s="19">
        <f t="shared" si="16"/>
        <v>500.24999999999994</v>
      </c>
      <c r="I14" s="19">
        <v>435</v>
      </c>
      <c r="J14" s="19">
        <f t="shared" si="16"/>
        <v>500.24999999999994</v>
      </c>
      <c r="K14" s="19">
        <v>435</v>
      </c>
      <c r="L14" s="19">
        <f t="shared" si="16"/>
        <v>500.24999999999994</v>
      </c>
      <c r="M14" s="19">
        <v>435</v>
      </c>
      <c r="N14" s="19">
        <f t="shared" si="16"/>
        <v>500.24999999999994</v>
      </c>
      <c r="O14" s="19">
        <v>435</v>
      </c>
      <c r="P14" s="19">
        <f t="shared" si="16"/>
        <v>500.24999999999994</v>
      </c>
      <c r="Q14" s="16"/>
    </row>
    <row r="15" spans="1:18" x14ac:dyDescent="0.25">
      <c r="D15" s="17" t="s">
        <v>19</v>
      </c>
      <c r="E15" s="16">
        <f>SUM(E3:E14)</f>
        <v>1870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'2017 Monthly Revenue'!E3:P3</xm:f>
              <xm:sqref>R3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tabSelected="1" zoomScale="106" zoomScaleNormal="106" workbookViewId="0">
      <selection activeCell="M5" sqref="M5"/>
    </sheetView>
  </sheetViews>
  <sheetFormatPr defaultRowHeight="15" x14ac:dyDescent="0.25"/>
  <cols>
    <col min="1" max="1" width="16.28515625" customWidth="1"/>
    <col min="14" max="14" width="9.5703125" bestFit="1" customWidth="1"/>
    <col min="15" max="15" width="17.5703125" bestFit="1" customWidth="1"/>
  </cols>
  <sheetData>
    <row r="1" spans="1:15" ht="28.5" x14ac:dyDescent="0.45">
      <c r="A1" s="34" t="s">
        <v>20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5" ht="22.5" customHeight="1" x14ac:dyDescent="0.25">
      <c r="A2" s="28" t="s">
        <v>21</v>
      </c>
      <c r="B2" s="29" t="s">
        <v>22</v>
      </c>
      <c r="C2" s="29" t="s">
        <v>23</v>
      </c>
      <c r="D2" s="29" t="s">
        <v>24</v>
      </c>
      <c r="E2" s="29" t="s">
        <v>25</v>
      </c>
      <c r="F2" s="29" t="s">
        <v>26</v>
      </c>
      <c r="G2" s="29" t="s">
        <v>27</v>
      </c>
      <c r="H2" s="29" t="s">
        <v>28</v>
      </c>
      <c r="I2" s="29" t="s">
        <v>29</v>
      </c>
      <c r="J2" s="29" t="s">
        <v>30</v>
      </c>
      <c r="K2" s="29" t="s">
        <v>31</v>
      </c>
      <c r="L2" s="29" t="s">
        <v>32</v>
      </c>
      <c r="M2" s="29" t="s">
        <v>33</v>
      </c>
      <c r="N2" s="29" t="s">
        <v>19</v>
      </c>
      <c r="O2" s="29" t="s">
        <v>49</v>
      </c>
    </row>
    <row r="3" spans="1:15" x14ac:dyDescent="0.25">
      <c r="A3" s="27" t="s">
        <v>34</v>
      </c>
      <c r="B3" s="25">
        <v>7844</v>
      </c>
      <c r="C3" s="25">
        <f t="shared" ref="C3:H8" si="0">B3*110%</f>
        <v>8628.4000000000015</v>
      </c>
      <c r="D3" s="25">
        <f t="shared" si="0"/>
        <v>9491.2400000000016</v>
      </c>
      <c r="E3" s="25">
        <f t="shared" si="0"/>
        <v>10440.364000000003</v>
      </c>
      <c r="F3" s="25">
        <f t="shared" si="0"/>
        <v>11484.400400000004</v>
      </c>
      <c r="G3" s="25">
        <f t="shared" si="0"/>
        <v>12632.840440000005</v>
      </c>
      <c r="H3" s="25">
        <f t="shared" si="0"/>
        <v>13896.124484000007</v>
      </c>
      <c r="I3" s="25">
        <v>14333</v>
      </c>
      <c r="J3" s="25">
        <f t="shared" ref="J3:M8" si="1">I3*110%</f>
        <v>15766.300000000001</v>
      </c>
      <c r="K3" s="25">
        <f t="shared" si="1"/>
        <v>17342.930000000004</v>
      </c>
      <c r="L3" s="25">
        <f t="shared" si="1"/>
        <v>19077.223000000005</v>
      </c>
      <c r="M3" s="25">
        <f t="shared" si="1"/>
        <v>20984.945300000007</v>
      </c>
      <c r="N3" s="25">
        <f t="shared" ref="N3:N15" si="2">SUM(B3:M3)</f>
        <v>161921.76762400003</v>
      </c>
      <c r="O3" s="32">
        <v>43070</v>
      </c>
    </row>
    <row r="4" spans="1:15" x14ac:dyDescent="0.25">
      <c r="A4" s="27" t="s">
        <v>11</v>
      </c>
      <c r="B4" s="25">
        <v>2436</v>
      </c>
      <c r="C4" s="25">
        <f t="shared" si="0"/>
        <v>2679.6000000000004</v>
      </c>
      <c r="D4" s="25">
        <f t="shared" si="0"/>
        <v>2947.5600000000009</v>
      </c>
      <c r="E4" s="25">
        <f t="shared" si="0"/>
        <v>3242.3160000000012</v>
      </c>
      <c r="F4" s="25">
        <f t="shared" si="0"/>
        <v>3566.5476000000017</v>
      </c>
      <c r="G4" s="25">
        <f t="shared" si="0"/>
        <v>3923.202360000002</v>
      </c>
      <c r="H4" s="25">
        <f t="shared" si="0"/>
        <v>4315.5225960000025</v>
      </c>
      <c r="I4" s="25">
        <f t="shared" ref="I4:I15" si="3">H4*110%</f>
        <v>4747.0748556000035</v>
      </c>
      <c r="J4" s="25">
        <f t="shared" si="1"/>
        <v>5221.7823411600039</v>
      </c>
      <c r="K4" s="25">
        <f t="shared" si="1"/>
        <v>5743.9605752760044</v>
      </c>
      <c r="L4" s="25">
        <f t="shared" si="1"/>
        <v>6318.356632803605</v>
      </c>
      <c r="M4" s="25">
        <f t="shared" si="1"/>
        <v>6950.1922960839656</v>
      </c>
      <c r="N4" s="25">
        <f t="shared" si="2"/>
        <v>52092.115256923593</v>
      </c>
      <c r="O4" s="32">
        <v>43070</v>
      </c>
    </row>
    <row r="5" spans="1:15" x14ac:dyDescent="0.25">
      <c r="A5" s="27" t="s">
        <v>12</v>
      </c>
      <c r="B5" s="25">
        <v>321</v>
      </c>
      <c r="C5" s="25">
        <f t="shared" si="0"/>
        <v>353.1</v>
      </c>
      <c r="D5" s="25">
        <f t="shared" si="0"/>
        <v>388.41000000000008</v>
      </c>
      <c r="E5" s="25">
        <f t="shared" si="0"/>
        <v>427.25100000000015</v>
      </c>
      <c r="F5" s="25">
        <f t="shared" si="0"/>
        <v>469.9761000000002</v>
      </c>
      <c r="G5" s="25">
        <f t="shared" si="0"/>
        <v>516.97371000000021</v>
      </c>
      <c r="H5" s="25">
        <f t="shared" si="0"/>
        <v>568.6710810000003</v>
      </c>
      <c r="I5" s="25">
        <f t="shared" si="3"/>
        <v>625.53818910000041</v>
      </c>
      <c r="J5" s="25">
        <f t="shared" si="1"/>
        <v>688.09200801000054</v>
      </c>
      <c r="K5" s="25">
        <f t="shared" si="1"/>
        <v>756.90120881100063</v>
      </c>
      <c r="L5" s="25">
        <f t="shared" si="1"/>
        <v>832.59132969210077</v>
      </c>
      <c r="M5" s="25">
        <f t="shared" si="1"/>
        <v>915.85046266131087</v>
      </c>
      <c r="N5" s="25">
        <f t="shared" si="2"/>
        <v>6864.3550892744142</v>
      </c>
      <c r="O5" s="32">
        <v>43099</v>
      </c>
    </row>
    <row r="6" spans="1:15" x14ac:dyDescent="0.25">
      <c r="A6" s="27" t="s">
        <v>13</v>
      </c>
      <c r="B6" s="26">
        <v>2565</v>
      </c>
      <c r="C6" s="26">
        <f t="shared" si="0"/>
        <v>2821.5000000000005</v>
      </c>
      <c r="D6" s="26">
        <f t="shared" si="0"/>
        <v>3103.6500000000005</v>
      </c>
      <c r="E6" s="26">
        <f t="shared" si="0"/>
        <v>3414.0150000000008</v>
      </c>
      <c r="F6" s="26">
        <f t="shared" si="0"/>
        <v>3755.4165000000012</v>
      </c>
      <c r="G6" s="26">
        <f t="shared" si="0"/>
        <v>4130.9581500000013</v>
      </c>
      <c r="H6" s="26">
        <f t="shared" si="0"/>
        <v>4544.0539650000019</v>
      </c>
      <c r="I6" s="26">
        <f t="shared" si="3"/>
        <v>4998.4593615000022</v>
      </c>
      <c r="J6" s="26">
        <f t="shared" si="1"/>
        <v>5498.305297650003</v>
      </c>
      <c r="K6" s="26">
        <f t="shared" si="1"/>
        <v>6048.1358274150034</v>
      </c>
      <c r="L6" s="26">
        <f t="shared" si="1"/>
        <v>6652.9494101565042</v>
      </c>
      <c r="M6" s="26">
        <f t="shared" si="1"/>
        <v>7318.2443511721549</v>
      </c>
      <c r="N6" s="25">
        <f t="shared" si="2"/>
        <v>54850.687862893683</v>
      </c>
      <c r="O6" s="32">
        <v>43090</v>
      </c>
    </row>
    <row r="7" spans="1:15" x14ac:dyDescent="0.25">
      <c r="A7" s="27" t="s">
        <v>35</v>
      </c>
      <c r="B7" s="25">
        <v>5434</v>
      </c>
      <c r="C7" s="25">
        <f t="shared" si="0"/>
        <v>5977.4000000000005</v>
      </c>
      <c r="D7" s="25">
        <f t="shared" si="0"/>
        <v>6575.1400000000012</v>
      </c>
      <c r="E7" s="25">
        <f t="shared" si="0"/>
        <v>7232.6540000000023</v>
      </c>
      <c r="F7" s="25">
        <f t="shared" si="0"/>
        <v>7955.9194000000034</v>
      </c>
      <c r="G7" s="25">
        <f t="shared" si="0"/>
        <v>8751.5113400000046</v>
      </c>
      <c r="H7" s="25">
        <f t="shared" si="0"/>
        <v>9626.6624740000061</v>
      </c>
      <c r="I7" s="25">
        <f t="shared" si="3"/>
        <v>10589.328721400008</v>
      </c>
      <c r="J7" s="25">
        <f t="shared" si="1"/>
        <v>11648.26159354001</v>
      </c>
      <c r="K7" s="25">
        <f t="shared" si="1"/>
        <v>12813.087752894013</v>
      </c>
      <c r="L7" s="25">
        <f t="shared" si="1"/>
        <v>14094.396528183415</v>
      </c>
      <c r="M7" s="25">
        <f t="shared" si="1"/>
        <v>15503.836181001758</v>
      </c>
      <c r="N7" s="25">
        <f t="shared" si="2"/>
        <v>116202.19799101922</v>
      </c>
      <c r="O7" s="32">
        <v>43072</v>
      </c>
    </row>
    <row r="8" spans="1:15" x14ac:dyDescent="0.25">
      <c r="A8" s="27" t="s">
        <v>18</v>
      </c>
      <c r="B8" s="26">
        <v>9832</v>
      </c>
      <c r="C8" s="26">
        <f t="shared" si="0"/>
        <v>10815.2</v>
      </c>
      <c r="D8" s="26">
        <f t="shared" si="0"/>
        <v>11896.720000000001</v>
      </c>
      <c r="E8" s="26">
        <f t="shared" si="0"/>
        <v>13086.392000000002</v>
      </c>
      <c r="F8" s="26">
        <f t="shared" si="0"/>
        <v>14395.031200000003</v>
      </c>
      <c r="G8" s="26">
        <f t="shared" si="0"/>
        <v>15834.534320000004</v>
      </c>
      <c r="H8" s="26">
        <f t="shared" si="0"/>
        <v>17417.987752000005</v>
      </c>
      <c r="I8" s="26">
        <f t="shared" si="3"/>
        <v>19159.786527200005</v>
      </c>
      <c r="J8" s="26">
        <f t="shared" si="1"/>
        <v>21075.765179920007</v>
      </c>
      <c r="K8" s="26">
        <f t="shared" si="1"/>
        <v>23183.341697912008</v>
      </c>
      <c r="L8" s="26">
        <f t="shared" si="1"/>
        <v>25501.675867703212</v>
      </c>
      <c r="M8" s="26">
        <f t="shared" si="1"/>
        <v>28051.843454473536</v>
      </c>
      <c r="N8" s="25">
        <f t="shared" si="2"/>
        <v>210250.27799920877</v>
      </c>
      <c r="O8" s="32">
        <v>43073</v>
      </c>
    </row>
    <row r="9" spans="1:15" x14ac:dyDescent="0.25">
      <c r="A9" s="27" t="s">
        <v>17</v>
      </c>
      <c r="B9" s="25">
        <v>4568</v>
      </c>
      <c r="C9" s="25">
        <f t="shared" ref="C9:E12" si="4">B9*110%</f>
        <v>5024.8</v>
      </c>
      <c r="D9" s="25">
        <f t="shared" si="4"/>
        <v>5527.2800000000007</v>
      </c>
      <c r="E9" s="25">
        <f t="shared" si="4"/>
        <v>6080.0080000000016</v>
      </c>
      <c r="F9" s="25">
        <v>45677</v>
      </c>
      <c r="G9" s="25">
        <f t="shared" ref="G9:H15" si="5">F9*110%</f>
        <v>50244.700000000004</v>
      </c>
      <c r="H9" s="25">
        <f t="shared" si="5"/>
        <v>55269.170000000013</v>
      </c>
      <c r="I9" s="25">
        <f t="shared" si="3"/>
        <v>60796.087000000021</v>
      </c>
      <c r="J9" s="25">
        <v>4377</v>
      </c>
      <c r="K9" s="25">
        <f t="shared" ref="K9:M15" si="6">J9*110%</f>
        <v>4814.7000000000007</v>
      </c>
      <c r="L9" s="25">
        <f t="shared" si="6"/>
        <v>5296.170000000001</v>
      </c>
      <c r="M9" s="25">
        <f t="shared" si="6"/>
        <v>5825.7870000000012</v>
      </c>
      <c r="N9" s="25">
        <f t="shared" si="2"/>
        <v>253500.70200000008</v>
      </c>
      <c r="O9" s="32">
        <v>43073</v>
      </c>
    </row>
    <row r="10" spans="1:15" x14ac:dyDescent="0.25">
      <c r="A10" s="27" t="s">
        <v>36</v>
      </c>
      <c r="B10" s="26">
        <v>1345</v>
      </c>
      <c r="C10" s="26">
        <f t="shared" si="4"/>
        <v>1479.5000000000002</v>
      </c>
      <c r="D10" s="26">
        <f t="shared" si="4"/>
        <v>1627.4500000000003</v>
      </c>
      <c r="E10" s="26">
        <f t="shared" si="4"/>
        <v>1790.1950000000004</v>
      </c>
      <c r="F10" s="26">
        <f>E10*110%</f>
        <v>1969.2145000000005</v>
      </c>
      <c r="G10" s="26">
        <f t="shared" si="5"/>
        <v>2166.1359500000008</v>
      </c>
      <c r="H10" s="26">
        <f t="shared" si="5"/>
        <v>2382.749545000001</v>
      </c>
      <c r="I10" s="26">
        <f t="shared" si="3"/>
        <v>2621.0244995000012</v>
      </c>
      <c r="J10" s="26">
        <f t="shared" ref="J10:J15" si="7">I10*110%</f>
        <v>2883.1269494500016</v>
      </c>
      <c r="K10" s="26">
        <f t="shared" si="6"/>
        <v>3171.4396443950018</v>
      </c>
      <c r="L10" s="26">
        <f t="shared" si="6"/>
        <v>3488.5836088345022</v>
      </c>
      <c r="M10" s="26">
        <f t="shared" si="6"/>
        <v>3837.4419697179528</v>
      </c>
      <c r="N10" s="25">
        <f t="shared" si="2"/>
        <v>28761.861666897465</v>
      </c>
      <c r="O10" s="32">
        <v>43074</v>
      </c>
    </row>
    <row r="11" spans="1:15" x14ac:dyDescent="0.25">
      <c r="A11" s="27" t="s">
        <v>10</v>
      </c>
      <c r="B11" s="25">
        <v>345</v>
      </c>
      <c r="C11" s="25">
        <f t="shared" si="4"/>
        <v>379.50000000000006</v>
      </c>
      <c r="D11" s="25">
        <f t="shared" si="4"/>
        <v>417.4500000000001</v>
      </c>
      <c r="E11" s="25">
        <f t="shared" si="4"/>
        <v>459.19500000000016</v>
      </c>
      <c r="F11" s="25">
        <f>E11*110%</f>
        <v>505.11450000000025</v>
      </c>
      <c r="G11" s="25">
        <f t="shared" si="5"/>
        <v>555.62595000000033</v>
      </c>
      <c r="H11" s="25">
        <f t="shared" si="5"/>
        <v>611.18854500000043</v>
      </c>
      <c r="I11" s="25">
        <f t="shared" si="3"/>
        <v>672.30739950000054</v>
      </c>
      <c r="J11" s="25">
        <f t="shared" si="7"/>
        <v>739.5381394500007</v>
      </c>
      <c r="K11" s="25">
        <f t="shared" si="6"/>
        <v>813.49195339500079</v>
      </c>
      <c r="L11" s="25">
        <f t="shared" si="6"/>
        <v>894.84114873450096</v>
      </c>
      <c r="M11" s="25">
        <f t="shared" si="6"/>
        <v>984.32526360795111</v>
      </c>
      <c r="N11" s="25">
        <f t="shared" si="2"/>
        <v>7377.5778996874551</v>
      </c>
      <c r="O11" s="32">
        <v>43071</v>
      </c>
    </row>
    <row r="12" spans="1:15" x14ac:dyDescent="0.25">
      <c r="A12" s="27" t="s">
        <v>16</v>
      </c>
      <c r="B12" s="26">
        <v>1435</v>
      </c>
      <c r="C12" s="26">
        <f t="shared" si="4"/>
        <v>1578.5000000000002</v>
      </c>
      <c r="D12" s="26">
        <f t="shared" si="4"/>
        <v>1736.3500000000004</v>
      </c>
      <c r="E12" s="26">
        <f t="shared" si="4"/>
        <v>1909.9850000000006</v>
      </c>
      <c r="F12" s="26">
        <f>E12*110%</f>
        <v>2100.9835000000007</v>
      </c>
      <c r="G12" s="26">
        <f t="shared" si="5"/>
        <v>2311.0818500000009</v>
      </c>
      <c r="H12" s="26">
        <f t="shared" si="5"/>
        <v>2542.1900350000014</v>
      </c>
      <c r="I12" s="26">
        <f t="shared" si="3"/>
        <v>2796.4090385000018</v>
      </c>
      <c r="J12" s="26">
        <f t="shared" si="7"/>
        <v>3076.0499423500023</v>
      </c>
      <c r="K12" s="26">
        <f t="shared" si="6"/>
        <v>3383.6549365850028</v>
      </c>
      <c r="L12" s="26">
        <f t="shared" si="6"/>
        <v>3722.0204302435036</v>
      </c>
      <c r="M12" s="26">
        <f t="shared" si="6"/>
        <v>4094.2224732678542</v>
      </c>
      <c r="N12" s="25">
        <f t="shared" si="2"/>
        <v>30686.44720594637</v>
      </c>
      <c r="O12" s="32">
        <v>43100</v>
      </c>
    </row>
    <row r="13" spans="1:15" x14ac:dyDescent="0.25">
      <c r="A13" s="27" t="s">
        <v>14</v>
      </c>
      <c r="B13" s="25">
        <v>789</v>
      </c>
      <c r="C13" s="25">
        <v>800</v>
      </c>
      <c r="D13" s="25">
        <v>5678</v>
      </c>
      <c r="E13" s="25">
        <v>890</v>
      </c>
      <c r="F13" s="25">
        <v>1700</v>
      </c>
      <c r="G13" s="25">
        <f t="shared" si="5"/>
        <v>1870.0000000000002</v>
      </c>
      <c r="H13" s="25">
        <f t="shared" si="5"/>
        <v>2057.0000000000005</v>
      </c>
      <c r="I13" s="25">
        <f t="shared" si="3"/>
        <v>2262.7000000000007</v>
      </c>
      <c r="J13" s="25">
        <f t="shared" si="7"/>
        <v>2488.9700000000012</v>
      </c>
      <c r="K13" s="25">
        <f t="shared" si="6"/>
        <v>2737.8670000000016</v>
      </c>
      <c r="L13" s="25">
        <f t="shared" si="6"/>
        <v>3011.6537000000021</v>
      </c>
      <c r="M13" s="25">
        <f t="shared" si="6"/>
        <v>3312.8190700000027</v>
      </c>
      <c r="N13" s="25">
        <f t="shared" si="2"/>
        <v>27598.009770000008</v>
      </c>
      <c r="O13" s="32">
        <v>43081</v>
      </c>
    </row>
    <row r="14" spans="1:15" x14ac:dyDescent="0.25">
      <c r="A14" s="27" t="s">
        <v>15</v>
      </c>
      <c r="B14" s="26">
        <v>577</v>
      </c>
      <c r="C14" s="26">
        <f t="shared" ref="C14:F15" si="8">B14*110%</f>
        <v>634.70000000000005</v>
      </c>
      <c r="D14" s="26">
        <f t="shared" si="8"/>
        <v>698.17000000000007</v>
      </c>
      <c r="E14" s="26">
        <f t="shared" si="8"/>
        <v>767.98700000000019</v>
      </c>
      <c r="F14" s="26">
        <f t="shared" si="8"/>
        <v>844.78570000000025</v>
      </c>
      <c r="G14" s="26">
        <f t="shared" si="5"/>
        <v>929.26427000000035</v>
      </c>
      <c r="H14" s="26">
        <f t="shared" si="5"/>
        <v>1022.1906970000005</v>
      </c>
      <c r="I14" s="26">
        <f t="shared" si="3"/>
        <v>1124.4097667000005</v>
      </c>
      <c r="J14" s="26">
        <f t="shared" si="7"/>
        <v>1236.8507433700006</v>
      </c>
      <c r="K14" s="26">
        <f t="shared" si="6"/>
        <v>1360.5358177070007</v>
      </c>
      <c r="L14" s="26">
        <f t="shared" si="6"/>
        <v>1496.5893994777009</v>
      </c>
      <c r="M14" s="26">
        <f t="shared" si="6"/>
        <v>1646.2483394254712</v>
      </c>
      <c r="N14" s="25">
        <f t="shared" si="2"/>
        <v>12338.731733680175</v>
      </c>
      <c r="O14" s="32">
        <v>43092</v>
      </c>
    </row>
    <row r="15" spans="1:15" x14ac:dyDescent="0.25">
      <c r="A15" s="27" t="s">
        <v>7</v>
      </c>
      <c r="B15" s="25">
        <v>6733</v>
      </c>
      <c r="C15" s="25">
        <f t="shared" si="8"/>
        <v>7406.3</v>
      </c>
      <c r="D15" s="25">
        <f t="shared" si="8"/>
        <v>8146.9300000000012</v>
      </c>
      <c r="E15" s="25">
        <f t="shared" si="8"/>
        <v>8961.6230000000014</v>
      </c>
      <c r="F15" s="25">
        <f t="shared" si="8"/>
        <v>9857.7853000000032</v>
      </c>
      <c r="G15" s="25">
        <f t="shared" si="5"/>
        <v>10843.563830000005</v>
      </c>
      <c r="H15" s="25">
        <f t="shared" si="5"/>
        <v>11927.920213000007</v>
      </c>
      <c r="I15" s="25">
        <f t="shared" si="3"/>
        <v>13120.712234300008</v>
      </c>
      <c r="J15" s="25">
        <f t="shared" si="7"/>
        <v>14432.783457730011</v>
      </c>
      <c r="K15" s="25">
        <f t="shared" si="6"/>
        <v>15876.061803503013</v>
      </c>
      <c r="L15" s="25">
        <f t="shared" si="6"/>
        <v>17463.667983853316</v>
      </c>
      <c r="M15" s="25">
        <f t="shared" si="6"/>
        <v>19210.03478223865</v>
      </c>
      <c r="N15" s="25">
        <f t="shared" si="2"/>
        <v>143980.38260462502</v>
      </c>
      <c r="O15" s="32">
        <v>43100</v>
      </c>
    </row>
    <row r="16" spans="1:15" x14ac:dyDescent="0.25">
      <c r="A16" s="24" t="s">
        <v>19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1">
        <f>SUBTOTAL(109,Table1[Total])</f>
        <v>1106425.1147041561</v>
      </c>
      <c r="O16" s="30"/>
    </row>
  </sheetData>
  <mergeCells count="1">
    <mergeCell ref="A1:L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"/>
  <sheetViews>
    <sheetView workbookViewId="0">
      <selection activeCell="B29" sqref="B29"/>
    </sheetView>
  </sheetViews>
  <sheetFormatPr defaultRowHeight="15" x14ac:dyDescent="0.25"/>
  <cols>
    <col min="1" max="1" width="26.28515625" bestFit="1" customWidth="1"/>
    <col min="2" max="2" width="26.28515625" customWidth="1"/>
    <col min="16" max="16" width="11" customWidth="1"/>
  </cols>
  <sheetData>
    <row r="1" spans="1:14" ht="28.5" x14ac:dyDescent="0.45">
      <c r="A1" s="34" t="s">
        <v>20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ht="22.5" customHeight="1" x14ac:dyDescent="0.25">
      <c r="A2" s="6" t="s">
        <v>37</v>
      </c>
      <c r="B2" s="6" t="s">
        <v>38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</row>
    <row r="3" spans="1:14" x14ac:dyDescent="0.25">
      <c r="A3" s="7" t="s">
        <v>7</v>
      </c>
      <c r="B3" s="7" t="s">
        <v>39</v>
      </c>
      <c r="C3" s="3">
        <v>7844</v>
      </c>
      <c r="D3" s="3">
        <f t="shared" ref="D3:N3" si="0">C3*110%</f>
        <v>8628.4000000000015</v>
      </c>
      <c r="E3" s="3">
        <f t="shared" si="0"/>
        <v>9491.2400000000016</v>
      </c>
      <c r="F3" s="3">
        <f t="shared" si="0"/>
        <v>10440.364000000003</v>
      </c>
      <c r="G3" s="3">
        <f t="shared" si="0"/>
        <v>11484.400400000004</v>
      </c>
      <c r="H3" s="3">
        <f t="shared" si="0"/>
        <v>12632.840440000005</v>
      </c>
      <c r="I3" s="3">
        <f t="shared" si="0"/>
        <v>13896.124484000007</v>
      </c>
      <c r="J3" s="3">
        <f t="shared" si="0"/>
        <v>15285.736932400008</v>
      </c>
      <c r="K3" s="3">
        <f t="shared" si="0"/>
        <v>16814.31062564001</v>
      </c>
      <c r="L3" s="3">
        <f t="shared" si="0"/>
        <v>18495.741688204012</v>
      </c>
      <c r="M3" s="3">
        <f t="shared" si="0"/>
        <v>20345.315857024416</v>
      </c>
      <c r="N3" s="3">
        <f t="shared" si="0"/>
        <v>22379.847442726859</v>
      </c>
    </row>
    <row r="4" spans="1:14" x14ac:dyDescent="0.25">
      <c r="A4" s="7" t="s">
        <v>7</v>
      </c>
      <c r="B4" s="7" t="s">
        <v>50</v>
      </c>
      <c r="C4" s="3">
        <v>7844</v>
      </c>
      <c r="D4" s="3">
        <f t="shared" ref="D4:N4" si="1">C4*110%</f>
        <v>8628.4000000000015</v>
      </c>
      <c r="E4" s="3">
        <f t="shared" si="1"/>
        <v>9491.2400000000016</v>
      </c>
      <c r="F4" s="3">
        <f t="shared" si="1"/>
        <v>10440.364000000003</v>
      </c>
      <c r="G4" s="3">
        <f t="shared" si="1"/>
        <v>11484.400400000004</v>
      </c>
      <c r="H4" s="3">
        <f t="shared" si="1"/>
        <v>12632.840440000005</v>
      </c>
      <c r="I4" s="3">
        <f t="shared" si="1"/>
        <v>13896.124484000007</v>
      </c>
      <c r="J4" s="3">
        <f t="shared" si="1"/>
        <v>15285.736932400008</v>
      </c>
      <c r="K4" s="3">
        <f t="shared" si="1"/>
        <v>16814.31062564001</v>
      </c>
      <c r="L4" s="3">
        <f t="shared" si="1"/>
        <v>18495.741688204012</v>
      </c>
      <c r="M4" s="3">
        <f t="shared" si="1"/>
        <v>20345.315857024416</v>
      </c>
      <c r="N4" s="3">
        <f t="shared" si="1"/>
        <v>22379.847442726859</v>
      </c>
    </row>
    <row r="5" spans="1:14" x14ac:dyDescent="0.25">
      <c r="A5" s="7" t="s">
        <v>7</v>
      </c>
      <c r="B5" s="7" t="s">
        <v>8</v>
      </c>
      <c r="C5" s="3">
        <v>9832</v>
      </c>
      <c r="D5" s="3">
        <f t="shared" ref="D5:N5" si="2">C5*110%</f>
        <v>10815.2</v>
      </c>
      <c r="E5" s="3">
        <f t="shared" si="2"/>
        <v>11896.720000000001</v>
      </c>
      <c r="F5" s="3">
        <f t="shared" si="2"/>
        <v>13086.392000000002</v>
      </c>
      <c r="G5" s="3">
        <f t="shared" si="2"/>
        <v>14395.031200000003</v>
      </c>
      <c r="H5" s="3">
        <f t="shared" si="2"/>
        <v>15834.534320000004</v>
      </c>
      <c r="I5" s="3">
        <f t="shared" si="2"/>
        <v>17417.987752000005</v>
      </c>
      <c r="J5" s="3">
        <f t="shared" si="2"/>
        <v>19159.786527200005</v>
      </c>
      <c r="K5" s="3">
        <f t="shared" si="2"/>
        <v>21075.765179920007</v>
      </c>
      <c r="L5" s="3">
        <f t="shared" si="2"/>
        <v>23183.341697912008</v>
      </c>
      <c r="M5" s="3">
        <f t="shared" si="2"/>
        <v>25501.675867703212</v>
      </c>
      <c r="N5" s="3">
        <f t="shared" si="2"/>
        <v>28051.843454473536</v>
      </c>
    </row>
    <row r="6" spans="1:14" x14ac:dyDescent="0.25">
      <c r="A6" s="7" t="s">
        <v>7</v>
      </c>
      <c r="B6" s="7" t="s">
        <v>11</v>
      </c>
      <c r="C6" s="3">
        <v>5434</v>
      </c>
      <c r="D6" s="3">
        <f t="shared" ref="D6:N6" si="3">C6*110%</f>
        <v>5977.4000000000005</v>
      </c>
      <c r="E6" s="3">
        <f t="shared" si="3"/>
        <v>6575.1400000000012</v>
      </c>
      <c r="F6" s="3">
        <f t="shared" si="3"/>
        <v>7232.6540000000023</v>
      </c>
      <c r="G6" s="3">
        <f t="shared" si="3"/>
        <v>7955.9194000000034</v>
      </c>
      <c r="H6" s="3">
        <f t="shared" si="3"/>
        <v>8751.5113400000046</v>
      </c>
      <c r="I6" s="3">
        <f t="shared" si="3"/>
        <v>9626.6624740000061</v>
      </c>
      <c r="J6" s="3">
        <f t="shared" si="3"/>
        <v>10589.328721400008</v>
      </c>
      <c r="K6" s="3">
        <f t="shared" si="3"/>
        <v>11648.26159354001</v>
      </c>
      <c r="L6" s="3">
        <f t="shared" si="3"/>
        <v>12813.087752894013</v>
      </c>
      <c r="M6" s="3">
        <f t="shared" si="3"/>
        <v>14094.396528183415</v>
      </c>
      <c r="N6" s="3">
        <f t="shared" si="3"/>
        <v>15503.836181001758</v>
      </c>
    </row>
    <row r="7" spans="1:14" x14ac:dyDescent="0.25">
      <c r="A7" s="7" t="s">
        <v>15</v>
      </c>
      <c r="B7" s="7" t="s">
        <v>8</v>
      </c>
      <c r="C7" s="3">
        <v>5434</v>
      </c>
      <c r="D7" s="3">
        <f t="shared" ref="D7:N7" si="4">C7*110%</f>
        <v>5977.4000000000005</v>
      </c>
      <c r="E7" s="3">
        <f t="shared" si="4"/>
        <v>6575.1400000000012</v>
      </c>
      <c r="F7" s="3">
        <f t="shared" si="4"/>
        <v>7232.6540000000023</v>
      </c>
      <c r="G7" s="3">
        <f t="shared" si="4"/>
        <v>7955.9194000000034</v>
      </c>
      <c r="H7" s="3">
        <f t="shared" si="4"/>
        <v>8751.5113400000046</v>
      </c>
      <c r="I7" s="3">
        <f t="shared" si="4"/>
        <v>9626.6624740000061</v>
      </c>
      <c r="J7" s="3">
        <f t="shared" si="4"/>
        <v>10589.328721400008</v>
      </c>
      <c r="K7" s="3">
        <f t="shared" si="4"/>
        <v>11648.26159354001</v>
      </c>
      <c r="L7" s="3">
        <f t="shared" si="4"/>
        <v>12813.087752894013</v>
      </c>
      <c r="M7" s="3">
        <f t="shared" si="4"/>
        <v>14094.396528183415</v>
      </c>
      <c r="N7" s="3">
        <f t="shared" si="4"/>
        <v>15503.836181001758</v>
      </c>
    </row>
    <row r="8" spans="1:14" x14ac:dyDescent="0.25">
      <c r="A8" s="7" t="s">
        <v>15</v>
      </c>
      <c r="B8" s="7" t="s">
        <v>10</v>
      </c>
      <c r="C8" s="3">
        <v>4568</v>
      </c>
      <c r="D8" s="3">
        <f t="shared" ref="D8:N8" si="5">C8*110%</f>
        <v>5024.8</v>
      </c>
      <c r="E8" s="3">
        <f t="shared" si="5"/>
        <v>5527.2800000000007</v>
      </c>
      <c r="F8" s="3">
        <f t="shared" si="5"/>
        <v>6080.0080000000016</v>
      </c>
      <c r="G8" s="3">
        <f t="shared" si="5"/>
        <v>6688.0088000000023</v>
      </c>
      <c r="H8" s="3">
        <f t="shared" si="5"/>
        <v>7356.809680000003</v>
      </c>
      <c r="I8" s="3">
        <f t="shared" si="5"/>
        <v>8092.4906480000036</v>
      </c>
      <c r="J8" s="3">
        <f t="shared" si="5"/>
        <v>8901.7397128000048</v>
      </c>
      <c r="K8" s="3">
        <f t="shared" si="5"/>
        <v>9791.9136840800056</v>
      </c>
      <c r="L8" s="3">
        <f t="shared" si="5"/>
        <v>10771.105052488007</v>
      </c>
      <c r="M8" s="3">
        <f t="shared" si="5"/>
        <v>11848.215557736808</v>
      </c>
      <c r="N8" s="3">
        <f t="shared" si="5"/>
        <v>13033.037113510491</v>
      </c>
    </row>
    <row r="9" spans="1:14" x14ac:dyDescent="0.25">
      <c r="A9" s="7" t="s">
        <v>15</v>
      </c>
      <c r="B9" s="7" t="s">
        <v>51</v>
      </c>
      <c r="C9" s="3">
        <v>4568</v>
      </c>
      <c r="D9" s="3">
        <f t="shared" ref="D9:N9" si="6">C9*110%</f>
        <v>5024.8</v>
      </c>
      <c r="E9" s="3">
        <f t="shared" si="6"/>
        <v>5527.2800000000007</v>
      </c>
      <c r="F9" s="3">
        <f t="shared" si="6"/>
        <v>6080.0080000000016</v>
      </c>
      <c r="G9" s="3">
        <f t="shared" si="6"/>
        <v>6688.0088000000023</v>
      </c>
      <c r="H9" s="3">
        <f t="shared" si="6"/>
        <v>7356.809680000003</v>
      </c>
      <c r="I9" s="3">
        <f t="shared" si="6"/>
        <v>8092.4906480000036</v>
      </c>
      <c r="J9" s="3">
        <f t="shared" si="6"/>
        <v>8901.7397128000048</v>
      </c>
      <c r="K9" s="3">
        <f t="shared" si="6"/>
        <v>9791.9136840800056</v>
      </c>
      <c r="L9" s="3">
        <f t="shared" si="6"/>
        <v>10771.105052488007</v>
      </c>
      <c r="M9" s="3">
        <f t="shared" si="6"/>
        <v>11848.215557736808</v>
      </c>
      <c r="N9" s="3">
        <f t="shared" si="6"/>
        <v>13033.037113510491</v>
      </c>
    </row>
    <row r="10" spans="1:14" x14ac:dyDescent="0.25">
      <c r="A10" s="7" t="s">
        <v>14</v>
      </c>
      <c r="B10" s="7" t="s">
        <v>8</v>
      </c>
      <c r="C10" s="3">
        <v>2436</v>
      </c>
      <c r="D10" s="3">
        <f t="shared" ref="D10:N10" si="7">C10*110%</f>
        <v>2679.6000000000004</v>
      </c>
      <c r="E10" s="3">
        <f t="shared" si="7"/>
        <v>2947.5600000000009</v>
      </c>
      <c r="F10" s="3">
        <f t="shared" si="7"/>
        <v>3242.3160000000012</v>
      </c>
      <c r="G10" s="3">
        <f t="shared" si="7"/>
        <v>3566.5476000000017</v>
      </c>
      <c r="H10" s="3">
        <f t="shared" si="7"/>
        <v>3923.202360000002</v>
      </c>
      <c r="I10" s="3">
        <f t="shared" si="7"/>
        <v>4315.5225960000025</v>
      </c>
      <c r="J10" s="3">
        <f t="shared" si="7"/>
        <v>4747.0748556000035</v>
      </c>
      <c r="K10" s="3">
        <f t="shared" si="7"/>
        <v>5221.7823411600039</v>
      </c>
      <c r="L10" s="3">
        <f t="shared" si="7"/>
        <v>5743.9605752760044</v>
      </c>
      <c r="M10" s="3">
        <f t="shared" si="7"/>
        <v>6318.356632803605</v>
      </c>
      <c r="N10" s="3">
        <f t="shared" si="7"/>
        <v>6950.1922960839656</v>
      </c>
    </row>
    <row r="11" spans="1:14" x14ac:dyDescent="0.25">
      <c r="A11" s="7" t="s">
        <v>14</v>
      </c>
      <c r="B11" s="7" t="s">
        <v>10</v>
      </c>
      <c r="C11" s="3">
        <v>2436</v>
      </c>
      <c r="D11" s="3">
        <f t="shared" ref="D11:N11" si="8">C11*110%</f>
        <v>2679.6000000000004</v>
      </c>
      <c r="E11" s="3">
        <f t="shared" si="8"/>
        <v>2947.5600000000009</v>
      </c>
      <c r="F11" s="3">
        <f t="shared" si="8"/>
        <v>3242.3160000000012</v>
      </c>
      <c r="G11" s="3">
        <f t="shared" si="8"/>
        <v>3566.5476000000017</v>
      </c>
      <c r="H11" s="3">
        <f t="shared" si="8"/>
        <v>3923.202360000002</v>
      </c>
      <c r="I11" s="3">
        <f t="shared" si="8"/>
        <v>4315.5225960000025</v>
      </c>
      <c r="J11" s="3">
        <f t="shared" si="8"/>
        <v>4747.0748556000035</v>
      </c>
      <c r="K11" s="3">
        <f t="shared" si="8"/>
        <v>5221.7823411600039</v>
      </c>
      <c r="L11" s="3">
        <f t="shared" si="8"/>
        <v>5743.9605752760044</v>
      </c>
      <c r="M11" s="3">
        <f t="shared" si="8"/>
        <v>6318.356632803605</v>
      </c>
      <c r="N11" s="3">
        <f t="shared" si="8"/>
        <v>6950.1922960839656</v>
      </c>
    </row>
    <row r="12" spans="1:14" x14ac:dyDescent="0.25">
      <c r="A12" s="7" t="s">
        <v>16</v>
      </c>
      <c r="B12" s="7" t="s">
        <v>8</v>
      </c>
      <c r="C12" s="3">
        <v>2436</v>
      </c>
      <c r="D12" s="3">
        <f t="shared" ref="D12:N12" si="9">C12*110%</f>
        <v>2679.6000000000004</v>
      </c>
      <c r="E12" s="3">
        <f t="shared" si="9"/>
        <v>2947.5600000000009</v>
      </c>
      <c r="F12" s="3">
        <f t="shared" si="9"/>
        <v>3242.3160000000012</v>
      </c>
      <c r="G12" s="3">
        <f t="shared" si="9"/>
        <v>3566.5476000000017</v>
      </c>
      <c r="H12" s="3">
        <f t="shared" si="9"/>
        <v>3923.202360000002</v>
      </c>
      <c r="I12" s="3">
        <f t="shared" si="9"/>
        <v>4315.5225960000025</v>
      </c>
      <c r="J12" s="3">
        <f t="shared" si="9"/>
        <v>4747.0748556000035</v>
      </c>
      <c r="K12" s="3">
        <f t="shared" si="9"/>
        <v>5221.7823411600039</v>
      </c>
      <c r="L12" s="3">
        <f t="shared" si="9"/>
        <v>5743.9605752760044</v>
      </c>
      <c r="M12" s="3">
        <f t="shared" si="9"/>
        <v>6318.356632803605</v>
      </c>
      <c r="N12" s="3">
        <f t="shared" si="9"/>
        <v>6950.1922960839656</v>
      </c>
    </row>
    <row r="13" spans="1:14" x14ac:dyDescent="0.25">
      <c r="A13" s="7" t="s">
        <v>16</v>
      </c>
      <c r="B13" s="7" t="s">
        <v>52</v>
      </c>
      <c r="C13" s="3">
        <v>2436</v>
      </c>
      <c r="D13" s="3">
        <f t="shared" ref="D13:N13" si="10">C13*110%</f>
        <v>2679.6000000000004</v>
      </c>
      <c r="E13" s="3">
        <f t="shared" si="10"/>
        <v>2947.5600000000009</v>
      </c>
      <c r="F13" s="3">
        <f t="shared" si="10"/>
        <v>3242.3160000000012</v>
      </c>
      <c r="G13" s="3">
        <f t="shared" si="10"/>
        <v>3566.5476000000017</v>
      </c>
      <c r="H13" s="3">
        <f t="shared" si="10"/>
        <v>3923.202360000002</v>
      </c>
      <c r="I13" s="3">
        <f t="shared" si="10"/>
        <v>4315.5225960000025</v>
      </c>
      <c r="J13" s="3">
        <f t="shared" si="10"/>
        <v>4747.0748556000035</v>
      </c>
      <c r="K13" s="3">
        <f t="shared" si="10"/>
        <v>5221.7823411600039</v>
      </c>
      <c r="L13" s="3">
        <f t="shared" si="10"/>
        <v>5743.9605752760044</v>
      </c>
      <c r="M13" s="3">
        <f t="shared" si="10"/>
        <v>6318.356632803605</v>
      </c>
      <c r="N13" s="3">
        <f t="shared" si="10"/>
        <v>6950.1922960839656</v>
      </c>
    </row>
    <row r="14" spans="1:14" x14ac:dyDescent="0.25">
      <c r="A14" s="7" t="s">
        <v>10</v>
      </c>
      <c r="B14" s="7" t="s">
        <v>8</v>
      </c>
      <c r="C14" s="4">
        <v>1435</v>
      </c>
      <c r="D14" s="4">
        <f t="shared" ref="D14:N14" si="11">C14*110%</f>
        <v>1578.5000000000002</v>
      </c>
      <c r="E14" s="4">
        <f t="shared" si="11"/>
        <v>1736.3500000000004</v>
      </c>
      <c r="F14" s="4">
        <f t="shared" si="11"/>
        <v>1909.9850000000006</v>
      </c>
      <c r="G14" s="4">
        <f t="shared" si="11"/>
        <v>2100.9835000000007</v>
      </c>
      <c r="H14" s="4">
        <f t="shared" si="11"/>
        <v>2311.0818500000009</v>
      </c>
      <c r="I14" s="4">
        <f t="shared" si="11"/>
        <v>2542.1900350000014</v>
      </c>
      <c r="J14" s="4">
        <f t="shared" si="11"/>
        <v>2796.4090385000018</v>
      </c>
      <c r="K14" s="4">
        <f t="shared" si="11"/>
        <v>3076.0499423500023</v>
      </c>
      <c r="L14" s="4">
        <f t="shared" si="11"/>
        <v>3383.6549365850028</v>
      </c>
      <c r="M14" s="4">
        <f t="shared" si="11"/>
        <v>3722.0204302435036</v>
      </c>
      <c r="N14" s="3">
        <f t="shared" si="11"/>
        <v>4094.2224732678542</v>
      </c>
    </row>
    <row r="15" spans="1:14" x14ac:dyDescent="0.25">
      <c r="A15" s="7" t="s">
        <v>10</v>
      </c>
      <c r="B15" s="7" t="s">
        <v>14</v>
      </c>
      <c r="C15" s="3">
        <v>1435</v>
      </c>
      <c r="D15" s="3">
        <f t="shared" ref="D15:N15" si="12">C15*110%</f>
        <v>1578.5000000000002</v>
      </c>
      <c r="E15" s="3">
        <f t="shared" si="12"/>
        <v>1736.3500000000004</v>
      </c>
      <c r="F15" s="3">
        <f t="shared" si="12"/>
        <v>1909.9850000000006</v>
      </c>
      <c r="G15" s="3">
        <f t="shared" si="12"/>
        <v>2100.9835000000007</v>
      </c>
      <c r="H15" s="3">
        <f t="shared" si="12"/>
        <v>2311.0818500000009</v>
      </c>
      <c r="I15" s="3">
        <f t="shared" si="12"/>
        <v>2542.1900350000014</v>
      </c>
      <c r="J15" s="3">
        <f t="shared" si="12"/>
        <v>2796.4090385000018</v>
      </c>
      <c r="K15" s="3">
        <f t="shared" si="12"/>
        <v>3076.0499423500023</v>
      </c>
      <c r="L15" s="3">
        <f t="shared" si="12"/>
        <v>3383.6549365850028</v>
      </c>
      <c r="M15" s="3">
        <f t="shared" si="12"/>
        <v>3722.0204302435036</v>
      </c>
      <c r="N15" s="3">
        <f t="shared" si="12"/>
        <v>4094.2224732678542</v>
      </c>
    </row>
    <row r="16" spans="1:14" x14ac:dyDescent="0.25">
      <c r="A16" s="7" t="s">
        <v>36</v>
      </c>
      <c r="B16" s="7" t="s">
        <v>40</v>
      </c>
      <c r="C16" s="3">
        <v>789</v>
      </c>
      <c r="D16" s="3">
        <v>800</v>
      </c>
      <c r="E16" s="3">
        <v>-500</v>
      </c>
      <c r="F16" s="3">
        <v>890</v>
      </c>
      <c r="G16" s="3">
        <v>1700</v>
      </c>
      <c r="H16" s="3">
        <f t="shared" ref="H16:N28" si="13">G16*110%</f>
        <v>1870.0000000000002</v>
      </c>
      <c r="I16" s="3">
        <f t="shared" si="13"/>
        <v>2057.0000000000005</v>
      </c>
      <c r="J16" s="3">
        <f t="shared" si="13"/>
        <v>2262.7000000000007</v>
      </c>
      <c r="K16" s="3">
        <f t="shared" si="13"/>
        <v>2488.9700000000012</v>
      </c>
      <c r="L16" s="3">
        <f t="shared" si="13"/>
        <v>2737.8670000000016</v>
      </c>
      <c r="M16" s="3">
        <f t="shared" si="13"/>
        <v>3011.6537000000021</v>
      </c>
      <c r="N16" s="3">
        <f t="shared" si="13"/>
        <v>3312.8190700000027</v>
      </c>
    </row>
    <row r="17" spans="1:14" x14ac:dyDescent="0.25">
      <c r="A17" s="7" t="s">
        <v>36</v>
      </c>
      <c r="B17" s="7" t="s">
        <v>53</v>
      </c>
      <c r="C17" s="3">
        <v>789</v>
      </c>
      <c r="D17" s="3">
        <v>800</v>
      </c>
      <c r="E17" s="3">
        <v>-500</v>
      </c>
      <c r="F17" s="3">
        <v>890</v>
      </c>
      <c r="G17" s="3">
        <v>1700</v>
      </c>
      <c r="H17" s="3">
        <f t="shared" si="13"/>
        <v>1870.0000000000002</v>
      </c>
      <c r="I17" s="3">
        <f t="shared" si="13"/>
        <v>2057.0000000000005</v>
      </c>
      <c r="J17" s="3">
        <f t="shared" si="13"/>
        <v>2262.7000000000007</v>
      </c>
      <c r="K17" s="3">
        <f t="shared" si="13"/>
        <v>2488.9700000000012</v>
      </c>
      <c r="L17" s="3">
        <f t="shared" si="13"/>
        <v>2737.8670000000016</v>
      </c>
      <c r="M17" s="3">
        <f t="shared" si="13"/>
        <v>3011.6537000000021</v>
      </c>
      <c r="N17" s="3">
        <f t="shared" si="13"/>
        <v>3312.8190700000027</v>
      </c>
    </row>
    <row r="18" spans="1:14" x14ac:dyDescent="0.25">
      <c r="A18" s="7" t="s">
        <v>17</v>
      </c>
      <c r="B18" s="7" t="s">
        <v>54</v>
      </c>
      <c r="C18" s="3">
        <v>4568</v>
      </c>
      <c r="D18" s="3">
        <f t="shared" ref="D18:G28" si="14">C18*110%</f>
        <v>5024.8</v>
      </c>
      <c r="E18" s="3">
        <f t="shared" si="14"/>
        <v>5527.2800000000007</v>
      </c>
      <c r="F18" s="3">
        <f t="shared" si="14"/>
        <v>6080.0080000000016</v>
      </c>
      <c r="G18" s="3">
        <f t="shared" si="14"/>
        <v>6688.0088000000023</v>
      </c>
      <c r="H18" s="3">
        <f t="shared" si="13"/>
        <v>7356.809680000003</v>
      </c>
      <c r="I18" s="3">
        <f t="shared" si="13"/>
        <v>8092.4906480000036</v>
      </c>
      <c r="J18" s="3">
        <f t="shared" si="13"/>
        <v>8901.7397128000048</v>
      </c>
      <c r="K18" s="3">
        <f t="shared" si="13"/>
        <v>9791.9136840800056</v>
      </c>
      <c r="L18" s="3">
        <f t="shared" si="13"/>
        <v>10771.105052488007</v>
      </c>
      <c r="M18" s="3">
        <f t="shared" si="13"/>
        <v>11848.215557736808</v>
      </c>
      <c r="N18" s="3">
        <f t="shared" si="13"/>
        <v>13033.037113510491</v>
      </c>
    </row>
    <row r="19" spans="1:14" x14ac:dyDescent="0.25">
      <c r="A19" s="7" t="s">
        <v>17</v>
      </c>
      <c r="B19" s="7" t="s">
        <v>55</v>
      </c>
      <c r="C19" s="3">
        <v>4568</v>
      </c>
      <c r="D19" s="3">
        <f t="shared" si="14"/>
        <v>5024.8</v>
      </c>
      <c r="E19" s="3">
        <f t="shared" si="14"/>
        <v>5527.2800000000007</v>
      </c>
      <c r="F19" s="3">
        <f t="shared" si="14"/>
        <v>6080.0080000000016</v>
      </c>
      <c r="G19" s="3">
        <f t="shared" si="14"/>
        <v>6688.0088000000023</v>
      </c>
      <c r="H19" s="3">
        <f t="shared" si="13"/>
        <v>7356.809680000003</v>
      </c>
      <c r="I19" s="3">
        <f t="shared" si="13"/>
        <v>8092.4906480000036</v>
      </c>
      <c r="J19" s="3">
        <f t="shared" si="13"/>
        <v>8901.7397128000048</v>
      </c>
      <c r="K19" s="3">
        <f t="shared" si="13"/>
        <v>9791.9136840800056</v>
      </c>
      <c r="L19" s="3">
        <f t="shared" si="13"/>
        <v>10771.105052488007</v>
      </c>
      <c r="M19" s="3">
        <f t="shared" si="13"/>
        <v>11848.215557736808</v>
      </c>
      <c r="N19" s="3">
        <f t="shared" si="13"/>
        <v>13033.037113510491</v>
      </c>
    </row>
    <row r="20" spans="1:14" x14ac:dyDescent="0.25">
      <c r="A20" s="7" t="s">
        <v>18</v>
      </c>
      <c r="B20" s="7" t="s">
        <v>54</v>
      </c>
      <c r="C20" s="4">
        <v>9832</v>
      </c>
      <c r="D20" s="4">
        <f t="shared" si="14"/>
        <v>10815.2</v>
      </c>
      <c r="E20" s="4">
        <f t="shared" si="14"/>
        <v>11896.720000000001</v>
      </c>
      <c r="F20" s="4">
        <f t="shared" si="14"/>
        <v>13086.392000000002</v>
      </c>
      <c r="G20" s="4">
        <f t="shared" si="14"/>
        <v>14395.031200000003</v>
      </c>
      <c r="H20" s="4">
        <f t="shared" si="13"/>
        <v>15834.534320000004</v>
      </c>
      <c r="I20" s="4">
        <f t="shared" si="13"/>
        <v>17417.987752000005</v>
      </c>
      <c r="J20" s="4">
        <f t="shared" si="13"/>
        <v>19159.786527200005</v>
      </c>
      <c r="K20" s="4">
        <f t="shared" si="13"/>
        <v>21075.765179920007</v>
      </c>
      <c r="L20" s="4">
        <f t="shared" si="13"/>
        <v>23183.341697912008</v>
      </c>
      <c r="M20" s="4">
        <f t="shared" si="13"/>
        <v>25501.675867703212</v>
      </c>
      <c r="N20" s="4">
        <f t="shared" si="13"/>
        <v>28051.843454473536</v>
      </c>
    </row>
    <row r="21" spans="1:14" x14ac:dyDescent="0.25">
      <c r="A21" s="7" t="s">
        <v>18</v>
      </c>
      <c r="B21" s="7" t="s">
        <v>55</v>
      </c>
      <c r="C21" s="3">
        <v>9832</v>
      </c>
      <c r="D21" s="3">
        <f t="shared" si="14"/>
        <v>10815.2</v>
      </c>
      <c r="E21" s="3">
        <f t="shared" si="14"/>
        <v>11896.720000000001</v>
      </c>
      <c r="F21" s="3">
        <f t="shared" si="14"/>
        <v>13086.392000000002</v>
      </c>
      <c r="G21" s="3">
        <f t="shared" si="14"/>
        <v>14395.031200000003</v>
      </c>
      <c r="H21" s="3">
        <f t="shared" si="13"/>
        <v>15834.534320000004</v>
      </c>
      <c r="I21" s="3">
        <f t="shared" si="13"/>
        <v>17417.987752000005</v>
      </c>
      <c r="J21" s="3">
        <f t="shared" si="13"/>
        <v>19159.786527200005</v>
      </c>
      <c r="K21" s="3">
        <f t="shared" si="13"/>
        <v>21075.765179920007</v>
      </c>
      <c r="L21" s="3">
        <f t="shared" si="13"/>
        <v>23183.341697912008</v>
      </c>
      <c r="M21" s="3">
        <f t="shared" si="13"/>
        <v>25501.675867703212</v>
      </c>
      <c r="N21" s="3">
        <f t="shared" si="13"/>
        <v>28051.843454473536</v>
      </c>
    </row>
    <row r="22" spans="1:14" x14ac:dyDescent="0.25">
      <c r="A22" s="7" t="s">
        <v>35</v>
      </c>
      <c r="B22" s="7" t="s">
        <v>10</v>
      </c>
      <c r="C22" s="4">
        <v>9832</v>
      </c>
      <c r="D22" s="4">
        <f t="shared" si="14"/>
        <v>10815.2</v>
      </c>
      <c r="E22" s="4">
        <f t="shared" si="14"/>
        <v>11896.720000000001</v>
      </c>
      <c r="F22" s="4">
        <f t="shared" si="14"/>
        <v>13086.392000000002</v>
      </c>
      <c r="G22" s="4">
        <f t="shared" si="14"/>
        <v>14395.031200000003</v>
      </c>
      <c r="H22" s="4">
        <f t="shared" si="13"/>
        <v>15834.534320000004</v>
      </c>
      <c r="I22" s="4">
        <f t="shared" si="13"/>
        <v>17417.987752000005</v>
      </c>
      <c r="J22" s="4">
        <f t="shared" si="13"/>
        <v>19159.786527200005</v>
      </c>
      <c r="K22" s="4">
        <f t="shared" si="13"/>
        <v>21075.765179920007</v>
      </c>
      <c r="L22" s="4">
        <f t="shared" si="13"/>
        <v>23183.341697912008</v>
      </c>
      <c r="M22" s="4">
        <f t="shared" si="13"/>
        <v>25501.675867703212</v>
      </c>
      <c r="N22" s="3">
        <f t="shared" si="13"/>
        <v>28051.843454473536</v>
      </c>
    </row>
    <row r="23" spans="1:14" x14ac:dyDescent="0.25">
      <c r="A23" s="7" t="s">
        <v>13</v>
      </c>
      <c r="B23" s="7" t="s">
        <v>15</v>
      </c>
      <c r="C23" s="4">
        <v>9832</v>
      </c>
      <c r="D23" s="4">
        <f t="shared" si="14"/>
        <v>10815.2</v>
      </c>
      <c r="E23" s="4">
        <f t="shared" si="14"/>
        <v>11896.720000000001</v>
      </c>
      <c r="F23" s="4">
        <f t="shared" si="14"/>
        <v>13086.392000000002</v>
      </c>
      <c r="G23" s="4">
        <f t="shared" si="14"/>
        <v>14395.031200000003</v>
      </c>
      <c r="H23" s="4">
        <f t="shared" si="13"/>
        <v>15834.534320000004</v>
      </c>
      <c r="I23" s="4">
        <f t="shared" si="13"/>
        <v>17417.987752000005</v>
      </c>
      <c r="J23" s="4">
        <f t="shared" si="13"/>
        <v>19159.786527200005</v>
      </c>
      <c r="K23" s="4">
        <f t="shared" si="13"/>
        <v>21075.765179920007</v>
      </c>
      <c r="L23" s="4">
        <f t="shared" si="13"/>
        <v>23183.341697912008</v>
      </c>
      <c r="M23" s="4">
        <f t="shared" si="13"/>
        <v>25501.675867703212</v>
      </c>
      <c r="N23" s="3">
        <f t="shared" si="13"/>
        <v>28051.843454473536</v>
      </c>
    </row>
    <row r="24" spans="1:14" x14ac:dyDescent="0.25">
      <c r="A24" s="7" t="s">
        <v>13</v>
      </c>
      <c r="B24" s="7" t="s">
        <v>8</v>
      </c>
      <c r="C24" s="3">
        <v>9832</v>
      </c>
      <c r="D24" s="3">
        <f t="shared" si="14"/>
        <v>10815.2</v>
      </c>
      <c r="E24" s="3">
        <f t="shared" si="14"/>
        <v>11896.720000000001</v>
      </c>
      <c r="F24" s="3">
        <f t="shared" si="14"/>
        <v>13086.392000000002</v>
      </c>
      <c r="G24" s="3">
        <f t="shared" si="14"/>
        <v>14395.031200000003</v>
      </c>
      <c r="H24" s="3">
        <f t="shared" si="13"/>
        <v>15834.534320000004</v>
      </c>
      <c r="I24" s="3">
        <f t="shared" si="13"/>
        <v>17417.987752000005</v>
      </c>
      <c r="J24" s="3">
        <f t="shared" si="13"/>
        <v>19159.786527200005</v>
      </c>
      <c r="K24" s="3">
        <f t="shared" si="13"/>
        <v>21075.765179920007</v>
      </c>
      <c r="L24" s="3">
        <f t="shared" si="13"/>
        <v>23183.341697912008</v>
      </c>
      <c r="M24" s="3">
        <f t="shared" si="13"/>
        <v>25501.675867703212</v>
      </c>
      <c r="N24" s="3">
        <f t="shared" si="13"/>
        <v>28051.843454473536</v>
      </c>
    </row>
    <row r="25" spans="1:14" x14ac:dyDescent="0.25">
      <c r="A25" s="7" t="s">
        <v>11</v>
      </c>
      <c r="B25" s="7" t="s">
        <v>41</v>
      </c>
      <c r="C25" s="3">
        <v>2436</v>
      </c>
      <c r="D25" s="3">
        <f t="shared" si="14"/>
        <v>2679.6000000000004</v>
      </c>
      <c r="E25" s="3">
        <f t="shared" si="14"/>
        <v>2947.5600000000009</v>
      </c>
      <c r="F25" s="3">
        <f t="shared" si="14"/>
        <v>3242.3160000000012</v>
      </c>
      <c r="G25" s="3">
        <f t="shared" si="14"/>
        <v>3566.5476000000017</v>
      </c>
      <c r="H25" s="3">
        <f t="shared" si="13"/>
        <v>3923.202360000002</v>
      </c>
      <c r="I25" s="3">
        <f t="shared" si="13"/>
        <v>4315.5225960000025</v>
      </c>
      <c r="J25" s="3">
        <f t="shared" si="13"/>
        <v>4747.0748556000035</v>
      </c>
      <c r="K25" s="3">
        <f t="shared" si="13"/>
        <v>5221.7823411600039</v>
      </c>
      <c r="L25" s="3">
        <f t="shared" si="13"/>
        <v>5743.9605752760044</v>
      </c>
      <c r="M25" s="3">
        <f t="shared" si="13"/>
        <v>6318.356632803605</v>
      </c>
      <c r="N25" s="3">
        <f t="shared" si="13"/>
        <v>6950.1922960839656</v>
      </c>
    </row>
    <row r="26" spans="1:14" x14ac:dyDescent="0.25">
      <c r="A26" s="7" t="s">
        <v>11</v>
      </c>
      <c r="B26" s="7" t="s">
        <v>10</v>
      </c>
      <c r="C26" s="3">
        <v>2436</v>
      </c>
      <c r="D26" s="3">
        <f t="shared" si="14"/>
        <v>2679.6000000000004</v>
      </c>
      <c r="E26" s="3">
        <f t="shared" si="14"/>
        <v>2947.5600000000009</v>
      </c>
      <c r="F26" s="3">
        <f t="shared" si="14"/>
        <v>3242.3160000000012</v>
      </c>
      <c r="G26" s="3">
        <f t="shared" si="14"/>
        <v>3566.5476000000017</v>
      </c>
      <c r="H26" s="3">
        <f t="shared" si="13"/>
        <v>3923.202360000002</v>
      </c>
      <c r="I26" s="3">
        <f t="shared" si="13"/>
        <v>4315.5225960000025</v>
      </c>
      <c r="J26" s="3">
        <f t="shared" si="13"/>
        <v>4747.0748556000035</v>
      </c>
      <c r="K26" s="3">
        <f t="shared" si="13"/>
        <v>5221.7823411600039</v>
      </c>
      <c r="L26" s="3">
        <f t="shared" si="13"/>
        <v>5743.9605752760044</v>
      </c>
      <c r="M26" s="3">
        <f t="shared" si="13"/>
        <v>6318.356632803605</v>
      </c>
      <c r="N26" s="3">
        <f t="shared" si="13"/>
        <v>6950.1922960839656</v>
      </c>
    </row>
    <row r="27" spans="1:14" x14ac:dyDescent="0.25">
      <c r="A27" s="7" t="s">
        <v>34</v>
      </c>
      <c r="B27" s="7" t="s">
        <v>8</v>
      </c>
      <c r="C27" s="3">
        <v>4568</v>
      </c>
      <c r="D27" s="3">
        <f t="shared" si="14"/>
        <v>5024.8</v>
      </c>
      <c r="E27" s="3">
        <f t="shared" si="14"/>
        <v>5527.2800000000007</v>
      </c>
      <c r="F27" s="3">
        <f t="shared" si="14"/>
        <v>6080.0080000000016</v>
      </c>
      <c r="G27" s="3">
        <f t="shared" si="14"/>
        <v>6688.0088000000023</v>
      </c>
      <c r="H27" s="3">
        <f t="shared" si="13"/>
        <v>7356.809680000003</v>
      </c>
      <c r="I27" s="3">
        <f t="shared" si="13"/>
        <v>8092.4906480000036</v>
      </c>
      <c r="J27" s="3">
        <f t="shared" si="13"/>
        <v>8901.7397128000048</v>
      </c>
      <c r="K27" s="3">
        <f t="shared" si="13"/>
        <v>9791.9136840800056</v>
      </c>
      <c r="L27" s="3">
        <f t="shared" si="13"/>
        <v>10771.105052488007</v>
      </c>
      <c r="M27" s="3">
        <f t="shared" si="13"/>
        <v>11848.215557736808</v>
      </c>
      <c r="N27" s="3">
        <f t="shared" si="13"/>
        <v>13033.037113510491</v>
      </c>
    </row>
    <row r="28" spans="1:14" x14ac:dyDescent="0.25">
      <c r="A28" s="33" t="s">
        <v>34</v>
      </c>
      <c r="B28" s="33" t="s">
        <v>10</v>
      </c>
      <c r="C28" s="3">
        <v>4568</v>
      </c>
      <c r="D28" s="3">
        <f t="shared" si="14"/>
        <v>5024.8</v>
      </c>
      <c r="E28" s="3">
        <f t="shared" si="14"/>
        <v>5527.2800000000007</v>
      </c>
      <c r="F28" s="3">
        <f t="shared" si="14"/>
        <v>6080.0080000000016</v>
      </c>
      <c r="G28" s="3">
        <f t="shared" si="14"/>
        <v>6688.0088000000023</v>
      </c>
      <c r="H28" s="3">
        <f t="shared" si="13"/>
        <v>7356.809680000003</v>
      </c>
      <c r="I28" s="3">
        <f t="shared" si="13"/>
        <v>8092.4906480000036</v>
      </c>
      <c r="J28" s="3">
        <f t="shared" si="13"/>
        <v>8901.7397128000048</v>
      </c>
      <c r="K28" s="3">
        <f t="shared" si="13"/>
        <v>9791.9136840800056</v>
      </c>
      <c r="L28" s="3">
        <f t="shared" si="13"/>
        <v>10771.105052488007</v>
      </c>
      <c r="M28" s="3">
        <f t="shared" si="13"/>
        <v>11848.215557736808</v>
      </c>
      <c r="N28" s="3">
        <f t="shared" si="13"/>
        <v>13033.037113510491</v>
      </c>
    </row>
  </sheetData>
  <mergeCells count="1">
    <mergeCell ref="A1:M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6"/>
  <sheetViews>
    <sheetView workbookViewId="0">
      <selection activeCell="J23" sqref="J23"/>
    </sheetView>
  </sheetViews>
  <sheetFormatPr defaultRowHeight="15" x14ac:dyDescent="0.25"/>
  <cols>
    <col min="1" max="1" width="12.140625" bestFit="1" customWidth="1"/>
    <col min="2" max="4" width="10.140625" bestFit="1" customWidth="1"/>
    <col min="5" max="5" width="10.7109375" bestFit="1" customWidth="1"/>
  </cols>
  <sheetData>
    <row r="2" spans="2:5" x14ac:dyDescent="0.25">
      <c r="B2" s="8"/>
      <c r="C2" s="8"/>
      <c r="D2" s="8"/>
      <c r="E2" s="9"/>
    </row>
    <row r="3" spans="2:5" x14ac:dyDescent="0.25">
      <c r="B3" s="8"/>
      <c r="C3" s="8"/>
      <c r="D3" s="8"/>
    </row>
    <row r="4" spans="2:5" x14ac:dyDescent="0.25">
      <c r="B4" s="8"/>
      <c r="C4" s="8"/>
      <c r="D4" s="8"/>
    </row>
    <row r="5" spans="2:5" x14ac:dyDescent="0.25">
      <c r="B5" s="8"/>
      <c r="C5" s="8"/>
      <c r="D5" s="8"/>
    </row>
    <row r="6" spans="2:5" x14ac:dyDescent="0.25">
      <c r="B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workbookViewId="0">
      <selection activeCell="J33" sqref="J33"/>
    </sheetView>
  </sheetViews>
  <sheetFormatPr defaultRowHeight="15" x14ac:dyDescent="0.25"/>
  <cols>
    <col min="1" max="1" width="15.7109375" bestFit="1" customWidth="1"/>
    <col min="2" max="4" width="10.140625" bestFit="1" customWidth="1"/>
    <col min="5" max="5" width="10.7109375" bestFit="1" customWidth="1"/>
    <col min="6" max="9" width="10.140625" bestFit="1" customWidth="1"/>
    <col min="10" max="10" width="10.7109375" bestFit="1" customWidth="1"/>
    <col min="11" max="13" width="10.140625" bestFit="1" customWidth="1"/>
    <col min="14" max="14" width="16.7109375" bestFit="1" customWidth="1"/>
    <col min="15" max="15" width="18.42578125" bestFit="1" customWidth="1"/>
    <col min="16" max="16" width="14.5703125" bestFit="1" customWidth="1"/>
  </cols>
  <sheetData>
    <row r="1" spans="1:16" ht="22.5" customHeight="1" x14ac:dyDescent="0.3">
      <c r="A1" s="12" t="s">
        <v>42</v>
      </c>
      <c r="B1" s="12" t="s">
        <v>22</v>
      </c>
      <c r="C1" s="12" t="s">
        <v>23</v>
      </c>
      <c r="D1" s="12" t="s">
        <v>24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29</v>
      </c>
      <c r="J1" s="12" t="s">
        <v>30</v>
      </c>
      <c r="K1" s="12" t="s">
        <v>31</v>
      </c>
      <c r="L1" s="12" t="s">
        <v>32</v>
      </c>
      <c r="M1" s="12" t="s">
        <v>33</v>
      </c>
      <c r="N1" s="12" t="s">
        <v>43</v>
      </c>
      <c r="O1" s="12" t="s">
        <v>44</v>
      </c>
      <c r="P1" s="12" t="s">
        <v>45</v>
      </c>
    </row>
    <row r="2" spans="1:16" ht="20.25" customHeight="1" x14ac:dyDescent="0.25">
      <c r="A2" s="11" t="s">
        <v>46</v>
      </c>
      <c r="B2" s="10">
        <v>12500</v>
      </c>
      <c r="C2" s="10">
        <v>13400</v>
      </c>
      <c r="D2" s="10">
        <v>15000</v>
      </c>
      <c r="E2" s="10">
        <v>12000</v>
      </c>
      <c r="F2" s="10">
        <v>16008</v>
      </c>
      <c r="G2" s="10">
        <v>11200</v>
      </c>
      <c r="H2" s="10">
        <v>10000</v>
      </c>
      <c r="I2" s="10">
        <v>4673</v>
      </c>
      <c r="J2" s="10">
        <v>9877</v>
      </c>
      <c r="K2" s="10">
        <v>21000</v>
      </c>
      <c r="L2" s="10">
        <v>19345</v>
      </c>
      <c r="M2" s="10">
        <v>12000</v>
      </c>
      <c r="N2" s="15">
        <f>SUM(B2:M2)</f>
        <v>157003</v>
      </c>
      <c r="O2" s="15">
        <v>193000</v>
      </c>
      <c r="P2" s="16">
        <f>IF(N2&gt;(O2*1.1),O2*10%,IF(N2&gt;(O2*1.05),O2*5%,0))</f>
        <v>0</v>
      </c>
    </row>
    <row r="3" spans="1:16" ht="27" customHeight="1" x14ac:dyDescent="0.25">
      <c r="A3" s="11" t="s">
        <v>47</v>
      </c>
      <c r="B3" s="10">
        <v>9875</v>
      </c>
      <c r="C3" s="10">
        <v>10532</v>
      </c>
      <c r="D3" s="10">
        <v>11098</v>
      </c>
      <c r="E3" s="10">
        <v>12002</v>
      </c>
      <c r="F3" s="10">
        <v>13098</v>
      </c>
      <c r="G3" s="10">
        <v>15466</v>
      </c>
      <c r="H3" s="10">
        <v>9872</v>
      </c>
      <c r="I3" s="10">
        <v>12097</v>
      </c>
      <c r="J3" s="10">
        <v>4637</v>
      </c>
      <c r="K3" s="10">
        <v>8966</v>
      </c>
      <c r="L3" s="10">
        <v>15674</v>
      </c>
      <c r="M3" s="10">
        <v>7822</v>
      </c>
      <c r="N3" s="15">
        <f t="shared" ref="N3:N4" si="0">SUM(B3:M3)</f>
        <v>131139</v>
      </c>
      <c r="O3" s="15">
        <v>115000</v>
      </c>
      <c r="P3" s="16">
        <f t="shared" ref="P3:P4" si="1">IF(N3&gt;(O3*1.1),O3*10%,IF(N3&gt;(O3*1.05),O3*5%,0))</f>
        <v>11500</v>
      </c>
    </row>
    <row r="4" spans="1:16" ht="28.5" customHeight="1" x14ac:dyDescent="0.25">
      <c r="A4" s="11" t="s">
        <v>48</v>
      </c>
      <c r="B4" s="10">
        <v>12987</v>
      </c>
      <c r="C4" s="10">
        <v>13789</v>
      </c>
      <c r="D4" s="10">
        <v>15678</v>
      </c>
      <c r="E4" s="10">
        <v>17866</v>
      </c>
      <c r="F4" s="10">
        <v>14987</v>
      </c>
      <c r="G4" s="10">
        <v>13544</v>
      </c>
      <c r="H4" s="10">
        <v>8766</v>
      </c>
      <c r="I4" s="10">
        <v>9762</v>
      </c>
      <c r="J4" s="10">
        <v>2988</v>
      </c>
      <c r="K4" s="10">
        <v>7855</v>
      </c>
      <c r="L4" s="10">
        <v>11922</v>
      </c>
      <c r="M4" s="10">
        <v>9822</v>
      </c>
      <c r="N4" s="15">
        <f t="shared" si="0"/>
        <v>139966</v>
      </c>
      <c r="O4" s="15">
        <v>126000</v>
      </c>
      <c r="P4" s="16">
        <f t="shared" si="1"/>
        <v>12600</v>
      </c>
    </row>
    <row r="5" spans="1:16" x14ac:dyDescent="0.25">
      <c r="A5" s="13" t="s">
        <v>19</v>
      </c>
      <c r="B5" s="14">
        <f>SUM(B2:B4)</f>
        <v>35362</v>
      </c>
      <c r="C5" s="14">
        <f t="shared" ref="C5:D5" si="2">SUM(C2:C4)</f>
        <v>37721</v>
      </c>
      <c r="D5" s="14">
        <f t="shared" si="2"/>
        <v>41776</v>
      </c>
      <c r="E5" s="14">
        <f t="shared" ref="E5" si="3">SUM(E2:E4)</f>
        <v>41868</v>
      </c>
      <c r="F5" s="14">
        <f t="shared" ref="F5" si="4">SUM(F2:F4)</f>
        <v>44093</v>
      </c>
      <c r="G5" s="14">
        <f t="shared" ref="G5" si="5">SUM(G2:G4)</f>
        <v>40210</v>
      </c>
      <c r="H5" s="14">
        <f t="shared" ref="H5" si="6">SUM(H2:H4)</f>
        <v>28638</v>
      </c>
      <c r="I5" s="14">
        <f t="shared" ref="I5" si="7">SUM(I2:I4)</f>
        <v>26532</v>
      </c>
      <c r="J5" s="14">
        <f t="shared" ref="J5" si="8">SUM(J2:J4)</f>
        <v>17502</v>
      </c>
      <c r="K5" s="14">
        <f t="shared" ref="K5" si="9">SUM(K2:K4)</f>
        <v>37821</v>
      </c>
      <c r="L5" s="14">
        <f t="shared" ref="L5" si="10">SUM(L2:L4)</f>
        <v>46941</v>
      </c>
      <c r="M5" s="14">
        <f t="shared" ref="M5" si="11">SUM(M2:M4)</f>
        <v>29644</v>
      </c>
    </row>
    <row r="6" spans="1:16" x14ac:dyDescent="0.25">
      <c r="B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 Monthly Revenue</vt:lpstr>
      <vt:lpstr>Passenger Numbers</vt:lpstr>
      <vt:lpstr>Passenger Numbers with Arrival</vt:lpstr>
      <vt:lpstr>Revenue Summary</vt:lpstr>
      <vt:lpstr>Target Sales and Bonus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DMurphy</dc:creator>
  <cp:keywords/>
  <dc:description/>
  <cp:lastModifiedBy>Dave</cp:lastModifiedBy>
  <cp:revision/>
  <dcterms:created xsi:type="dcterms:W3CDTF">2018-01-04T14:45:56Z</dcterms:created>
  <dcterms:modified xsi:type="dcterms:W3CDTF">2020-05-01T17:04:46Z</dcterms:modified>
  <cp:category/>
  <cp:contentStatus/>
</cp:coreProperties>
</file>