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eneeagnor/Downloads/Starter_Code/"/>
    </mc:Choice>
  </mc:AlternateContent>
  <xr:revisionPtr revIDLastSave="0" documentId="13_ncr:1_{69B8CCFD-A64D-3E47-B725-E190D59F2E4D}" xr6:coauthVersionLast="47" xr6:coauthVersionMax="47" xr10:uidLastSave="{00000000-0000-0000-0000-000000000000}"/>
  <bookViews>
    <workbookView xWindow="34480" yWindow="3400" windowWidth="28800" windowHeight="16460" activeTab="2" xr2:uid="{00000000-000D-0000-FFFF-FFFF00000000}"/>
  </bookViews>
  <sheets>
    <sheet name="Crowdfunding" sheetId="1" r:id="rId1"/>
    <sheet name="CF Goal Analysis" sheetId="13" r:id="rId2"/>
    <sheet name="Stat Summary" sheetId="14" r:id="rId3"/>
    <sheet name="Pivot 1" sheetId="3" r:id="rId4"/>
    <sheet name="Pivot 2" sheetId="6" r:id="rId5"/>
    <sheet name="Pivot 3" sheetId="12" r:id="rId6"/>
  </sheets>
  <definedNames>
    <definedName name="_xlnm._FilterDatabase" localSheetId="0" hidden="1">Crowdfunding!$A$1:$V$1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J7" i="14"/>
  <c r="J6" i="14"/>
  <c r="I6" i="14"/>
  <c r="J5" i="14"/>
  <c r="J4" i="14"/>
  <c r="J3" i="14"/>
  <c r="J2" i="14"/>
  <c r="I5" i="14"/>
  <c r="I4" i="14"/>
  <c r="I3" i="14"/>
  <c r="I2" i="14"/>
  <c r="H3" i="13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3" i="13"/>
  <c r="D2" i="13"/>
  <c r="D13" i="13"/>
  <c r="D12" i="13"/>
  <c r="D11" i="13"/>
  <c r="D10" i="13"/>
  <c r="D9" i="13"/>
  <c r="D8" i="13"/>
  <c r="D7" i="13"/>
  <c r="D6" i="13"/>
  <c r="D5" i="13"/>
  <c r="D4" i="13"/>
  <c r="C13" i="13"/>
  <c r="C12" i="13"/>
  <c r="C11" i="13"/>
  <c r="C10" i="13"/>
  <c r="C9" i="13"/>
  <c r="C8" i="13"/>
  <c r="C7" i="13"/>
  <c r="C6" i="13"/>
  <c r="C5" i="13"/>
  <c r="C4" i="13"/>
  <c r="C3" i="13"/>
  <c r="C2" i="13"/>
  <c r="B4" i="13"/>
  <c r="B2" i="13"/>
  <c r="B13" i="13"/>
  <c r="B12" i="13"/>
  <c r="B11" i="13"/>
  <c r="B9" i="13"/>
  <c r="B10" i="13"/>
  <c r="B8" i="13"/>
  <c r="B7" i="13"/>
  <c r="B6" i="13"/>
  <c r="B5" i="13"/>
  <c r="B3" i="13"/>
  <c r="O14" i="1"/>
  <c r="O19" i="1"/>
  <c r="O22" i="1"/>
  <c r="O25" i="1"/>
  <c r="O31" i="1"/>
  <c r="O32" i="1"/>
  <c r="O34" i="1"/>
  <c r="O36" i="1"/>
  <c r="O37" i="1"/>
  <c r="O55" i="1"/>
  <c r="O74" i="1"/>
  <c r="O79" i="1"/>
  <c r="O97" i="1"/>
  <c r="O110" i="1"/>
  <c r="O111" i="1"/>
  <c r="O119" i="1"/>
  <c r="O121" i="1"/>
  <c r="O132" i="1"/>
  <c r="O136" i="1"/>
  <c r="O138" i="1"/>
  <c r="O142" i="1"/>
  <c r="O171" i="1"/>
  <c r="O174" i="1"/>
  <c r="O187" i="1"/>
  <c r="O189" i="1"/>
  <c r="O199" i="1"/>
  <c r="O210" i="1"/>
  <c r="O211" i="1"/>
  <c r="O212" i="1"/>
  <c r="O219" i="1"/>
  <c r="O220" i="1"/>
  <c r="O221" i="1"/>
  <c r="O226" i="1"/>
  <c r="O230" i="1"/>
  <c r="O235" i="1"/>
  <c r="O237" i="1"/>
  <c r="O239" i="1"/>
  <c r="O255" i="1"/>
  <c r="O270" i="1"/>
  <c r="O271" i="1"/>
  <c r="O282" i="1"/>
  <c r="O284" i="1"/>
  <c r="O292" i="1"/>
  <c r="O303" i="1"/>
  <c r="O306" i="1"/>
  <c r="O316" i="1"/>
  <c r="O323" i="1"/>
  <c r="O325" i="1"/>
  <c r="O328" i="1"/>
  <c r="O332" i="1"/>
  <c r="O347" i="1"/>
  <c r="O356" i="1"/>
  <c r="O361" i="1"/>
  <c r="O370" i="1"/>
  <c r="O371" i="1"/>
  <c r="O374" i="1"/>
  <c r="O376" i="1"/>
  <c r="O380" i="1"/>
  <c r="O386" i="1"/>
  <c r="O396" i="1"/>
  <c r="O398" i="1"/>
  <c r="O400" i="1"/>
  <c r="O404" i="1"/>
  <c r="O408" i="1"/>
  <c r="O410" i="1"/>
  <c r="O415" i="1"/>
  <c r="O418" i="1"/>
  <c r="O420" i="1"/>
  <c r="O430" i="1"/>
  <c r="O435" i="1"/>
  <c r="O439" i="1"/>
  <c r="O441" i="1"/>
  <c r="O442" i="1"/>
  <c r="O449" i="1"/>
  <c r="O452" i="1"/>
  <c r="O454" i="1"/>
  <c r="O455" i="1"/>
  <c r="O456" i="1"/>
  <c r="O461" i="1"/>
  <c r="O463" i="1"/>
  <c r="O465" i="1"/>
  <c r="O471" i="1"/>
  <c r="O476" i="1"/>
  <c r="O479" i="1"/>
  <c r="O494" i="1"/>
  <c r="O498" i="1"/>
  <c r="O501" i="1"/>
  <c r="O503" i="1"/>
  <c r="O505" i="1"/>
  <c r="O512" i="1"/>
  <c r="O515" i="1"/>
  <c r="O520" i="1"/>
  <c r="O523" i="1"/>
  <c r="O524" i="1"/>
  <c r="O525" i="1"/>
  <c r="O529" i="1"/>
  <c r="O536" i="1"/>
  <c r="O539" i="1"/>
  <c r="O549" i="1"/>
  <c r="O559" i="1"/>
  <c r="O562" i="1"/>
  <c r="O565" i="1"/>
  <c r="O571" i="1"/>
  <c r="O573" i="1"/>
  <c r="O580" i="1"/>
  <c r="O585" i="1"/>
  <c r="O591" i="1"/>
  <c r="O595" i="1"/>
  <c r="O598" i="1"/>
  <c r="O601" i="1"/>
  <c r="O611" i="1"/>
  <c r="O635" i="1"/>
  <c r="O636" i="1"/>
  <c r="O637" i="1"/>
  <c r="O638" i="1"/>
  <c r="O641" i="1"/>
  <c r="O653" i="1"/>
  <c r="O659" i="1"/>
  <c r="O661" i="1"/>
  <c r="O667" i="1"/>
  <c r="O680" i="1"/>
  <c r="O690" i="1"/>
  <c r="O692" i="1"/>
  <c r="O693" i="1"/>
  <c r="O701" i="1"/>
  <c r="O706" i="1"/>
  <c r="O709" i="1"/>
  <c r="O719" i="1"/>
  <c r="O724" i="1"/>
  <c r="O731" i="1"/>
  <c r="O750" i="1"/>
  <c r="O759" i="1"/>
  <c r="O768" i="1"/>
  <c r="O780" i="1"/>
  <c r="O782" i="1"/>
  <c r="O784" i="1"/>
  <c r="O787" i="1"/>
  <c r="O790" i="1"/>
  <c r="O797" i="1"/>
  <c r="O807" i="1"/>
  <c r="O808" i="1"/>
  <c r="O811" i="1"/>
  <c r="O823" i="1"/>
  <c r="O827" i="1"/>
  <c r="O829" i="1"/>
  <c r="O841" i="1"/>
  <c r="O846" i="1"/>
  <c r="O850" i="1"/>
  <c r="O859" i="1"/>
  <c r="O865" i="1"/>
  <c r="O866" i="1"/>
  <c r="O871" i="1"/>
  <c r="O874" i="1"/>
  <c r="O885" i="1"/>
  <c r="O893" i="1"/>
  <c r="O895" i="1"/>
  <c r="O896" i="1"/>
  <c r="O900" i="1"/>
  <c r="O908" i="1"/>
  <c r="O914" i="1"/>
  <c r="O915" i="1"/>
  <c r="O917" i="1"/>
  <c r="O919" i="1"/>
  <c r="O922" i="1"/>
  <c r="O939" i="1"/>
  <c r="O950" i="1"/>
  <c r="O954" i="1"/>
  <c r="O955" i="1"/>
  <c r="O958" i="1"/>
  <c r="O960" i="1"/>
  <c r="O973" i="1"/>
  <c r="O984" i="1"/>
  <c r="O985" i="1"/>
  <c r="O989" i="1"/>
  <c r="O992" i="1"/>
  <c r="O994" i="1"/>
  <c r="O2" i="1"/>
  <c r="O44" i="1"/>
  <c r="O99" i="1"/>
  <c r="O112" i="1"/>
  <c r="O115" i="1"/>
  <c r="O131" i="1"/>
  <c r="O180" i="1"/>
  <c r="O204" i="1"/>
  <c r="O223" i="1"/>
  <c r="O294" i="1"/>
  <c r="O301" i="1"/>
  <c r="O318" i="1"/>
  <c r="O333" i="1"/>
  <c r="O350" i="1"/>
  <c r="O385" i="1"/>
  <c r="O416" i="1"/>
  <c r="O425" i="1"/>
  <c r="O473" i="1"/>
  <c r="O481" i="1"/>
  <c r="O486" i="1"/>
  <c r="O493" i="1"/>
  <c r="O519" i="1"/>
  <c r="O541" i="1"/>
  <c r="O576" i="1"/>
  <c r="O589" i="1"/>
  <c r="O602" i="1"/>
  <c r="O609" i="1"/>
  <c r="O629" i="1"/>
  <c r="O650" i="1"/>
  <c r="O658" i="1"/>
  <c r="O681" i="1"/>
  <c r="O793" i="1"/>
  <c r="O810" i="1"/>
  <c r="O849" i="1"/>
  <c r="O858" i="1"/>
  <c r="O860" i="1"/>
  <c r="O869" i="1"/>
  <c r="O879" i="1"/>
  <c r="O898" i="1"/>
  <c r="O928" i="1"/>
  <c r="O945" i="1"/>
  <c r="O964" i="1"/>
  <c r="O970" i="1"/>
  <c r="O979" i="1"/>
  <c r="O997" i="1"/>
  <c r="O1001" i="1"/>
  <c r="O27" i="1"/>
  <c r="O33" i="1"/>
  <c r="O59" i="1"/>
  <c r="O82" i="1"/>
  <c r="O84" i="1"/>
  <c r="O94" i="1"/>
  <c r="O100" i="1"/>
  <c r="O122" i="1"/>
  <c r="O123" i="1"/>
  <c r="O140" i="1"/>
  <c r="O229" i="1"/>
  <c r="O231" i="1"/>
  <c r="O232" i="1"/>
  <c r="O236" i="1"/>
  <c r="O250" i="1"/>
  <c r="O272" i="1"/>
  <c r="O278" i="1"/>
  <c r="O312" i="1"/>
  <c r="O331" i="1"/>
  <c r="O346" i="1"/>
  <c r="O359" i="1"/>
  <c r="O412" i="1"/>
  <c r="O450" i="1"/>
  <c r="O451" i="1"/>
  <c r="O464" i="1"/>
  <c r="O504" i="1"/>
  <c r="O514" i="1"/>
  <c r="O531" i="1"/>
  <c r="O533" i="1"/>
  <c r="O540" i="1"/>
  <c r="O543" i="1"/>
  <c r="O545" i="1"/>
  <c r="O584" i="1"/>
  <c r="O593" i="1"/>
  <c r="O648" i="1"/>
  <c r="O682" i="1"/>
  <c r="O717" i="1"/>
  <c r="O727" i="1"/>
  <c r="O762" i="1"/>
  <c r="O771" i="1"/>
  <c r="O798" i="1"/>
  <c r="O813" i="1"/>
  <c r="O815" i="1"/>
  <c r="O821" i="1"/>
  <c r="O854" i="1"/>
  <c r="O910" i="1"/>
  <c r="O941" i="1"/>
  <c r="O980" i="1"/>
  <c r="O492" i="1"/>
  <c r="O575" i="1"/>
  <c r="O669" i="1"/>
  <c r="O677" i="1"/>
  <c r="O3" i="1"/>
  <c r="O5" i="1"/>
  <c r="O11" i="1"/>
  <c r="O15" i="1"/>
  <c r="O16" i="1"/>
  <c r="O29" i="1"/>
  <c r="O43" i="1"/>
  <c r="O48" i="1"/>
  <c r="O51" i="1"/>
  <c r="O52" i="1"/>
  <c r="O57" i="1"/>
  <c r="O75" i="1"/>
  <c r="O76" i="1"/>
  <c r="O83" i="1"/>
  <c r="O85" i="1"/>
  <c r="O87" i="1"/>
  <c r="O89" i="1"/>
  <c r="O103" i="1"/>
  <c r="O105" i="1"/>
  <c r="O106" i="1"/>
  <c r="O130" i="1"/>
  <c r="O135" i="1"/>
  <c r="O145" i="1"/>
  <c r="O151" i="1"/>
  <c r="O152" i="1"/>
  <c r="O153" i="1"/>
  <c r="O154" i="1"/>
  <c r="O156" i="1"/>
  <c r="O158" i="1"/>
  <c r="O160" i="1"/>
  <c r="O164" i="1"/>
  <c r="O170" i="1"/>
  <c r="O172" i="1"/>
  <c r="O185" i="1"/>
  <c r="O194" i="1"/>
  <c r="O195" i="1"/>
  <c r="O196" i="1"/>
  <c r="O197" i="1"/>
  <c r="O200" i="1"/>
  <c r="O201" i="1"/>
  <c r="O206" i="1"/>
  <c r="O209" i="1"/>
  <c r="O215" i="1"/>
  <c r="O216" i="1"/>
  <c r="O227" i="1"/>
  <c r="O238" i="1"/>
  <c r="O244" i="1"/>
  <c r="O252" i="1"/>
  <c r="O257" i="1"/>
  <c r="O258" i="1"/>
  <c r="O262" i="1"/>
  <c r="O263" i="1"/>
  <c r="O264" i="1"/>
  <c r="O268" i="1"/>
  <c r="O285" i="1"/>
  <c r="O289" i="1"/>
  <c r="O290" i="1"/>
  <c r="O300" i="1"/>
  <c r="O305" i="1"/>
  <c r="O311" i="1"/>
  <c r="O315" i="1"/>
  <c r="O320" i="1"/>
  <c r="O330" i="1"/>
  <c r="O336" i="1"/>
  <c r="O337" i="1"/>
  <c r="O338" i="1"/>
  <c r="O343" i="1"/>
  <c r="O348" i="1"/>
  <c r="O352" i="1"/>
  <c r="O353" i="1"/>
  <c r="O364" i="1"/>
  <c r="O365" i="1"/>
  <c r="O366" i="1"/>
  <c r="O377" i="1"/>
  <c r="O378" i="1"/>
  <c r="O390" i="1"/>
  <c r="O395" i="1"/>
  <c r="O399" i="1"/>
  <c r="O401" i="1"/>
  <c r="O411" i="1"/>
  <c r="O426" i="1"/>
  <c r="O438" i="1"/>
  <c r="O446" i="1"/>
  <c r="O453" i="1"/>
  <c r="O458" i="1"/>
  <c r="O474" i="1"/>
  <c r="O475" i="1"/>
  <c r="O506" i="1"/>
  <c r="O516" i="1"/>
  <c r="O521" i="1"/>
  <c r="O530" i="1"/>
  <c r="O535" i="1"/>
  <c r="O544" i="1"/>
  <c r="O546" i="1"/>
  <c r="O552" i="1"/>
  <c r="O555" i="1"/>
  <c r="O556" i="1"/>
  <c r="O557" i="1"/>
  <c r="O564" i="1"/>
  <c r="O568" i="1"/>
  <c r="O569" i="1"/>
  <c r="O572" i="1"/>
  <c r="O574" i="1"/>
  <c r="O579" i="1"/>
  <c r="O581" i="1"/>
  <c r="O588" i="1"/>
  <c r="O600" i="1"/>
  <c r="O608" i="1"/>
  <c r="O610" i="1"/>
  <c r="O614" i="1"/>
  <c r="O618" i="1"/>
  <c r="O624" i="1"/>
  <c r="O630" i="1"/>
  <c r="O647" i="1"/>
  <c r="O652" i="1"/>
  <c r="O656" i="1"/>
  <c r="O660" i="1"/>
  <c r="O663" i="1"/>
  <c r="O666" i="1"/>
  <c r="O672" i="1"/>
  <c r="O675" i="1"/>
  <c r="O694" i="1"/>
  <c r="O697" i="1"/>
  <c r="O699" i="1"/>
  <c r="O716" i="1"/>
  <c r="O723" i="1"/>
  <c r="O734" i="1"/>
  <c r="O735" i="1"/>
  <c r="O739" i="1"/>
  <c r="O741" i="1"/>
  <c r="O744" i="1"/>
  <c r="O752" i="1"/>
  <c r="O760" i="1"/>
  <c r="O761" i="1"/>
  <c r="O763" i="1"/>
  <c r="O764" i="1"/>
  <c r="O766" i="1"/>
  <c r="O767" i="1"/>
  <c r="O774" i="1"/>
  <c r="O777" i="1"/>
  <c r="O785" i="1"/>
  <c r="O788" i="1"/>
  <c r="O789" i="1"/>
  <c r="O796" i="1"/>
  <c r="O802" i="1"/>
  <c r="O806" i="1"/>
  <c r="O816" i="1"/>
  <c r="O817" i="1"/>
  <c r="O822" i="1"/>
  <c r="O824" i="1"/>
  <c r="O825" i="1"/>
  <c r="O838" i="1"/>
  <c r="O839" i="1"/>
  <c r="O851" i="1"/>
  <c r="O852" i="1"/>
  <c r="O853" i="1"/>
  <c r="O855" i="1"/>
  <c r="O877" i="1"/>
  <c r="O880" i="1"/>
  <c r="O882" i="1"/>
  <c r="O888" i="1"/>
  <c r="O891" i="1"/>
  <c r="O892" i="1"/>
  <c r="O901" i="1"/>
  <c r="O903" i="1"/>
  <c r="O924" i="1"/>
  <c r="O934" i="1"/>
  <c r="O953" i="1"/>
  <c r="O967" i="1"/>
  <c r="O969" i="1"/>
  <c r="O976" i="1"/>
  <c r="O987" i="1"/>
  <c r="O988" i="1"/>
  <c r="O993" i="1"/>
  <c r="O1000" i="1"/>
  <c r="O40" i="1"/>
  <c r="O77" i="1"/>
  <c r="O120" i="1"/>
  <c r="O126" i="1"/>
  <c r="O159" i="1"/>
  <c r="O165" i="1"/>
  <c r="O168" i="1"/>
  <c r="O224" i="1"/>
  <c r="O228" i="1"/>
  <c r="O261" i="1"/>
  <c r="O265" i="1"/>
  <c r="O273" i="1"/>
  <c r="O342" i="1"/>
  <c r="O360" i="1"/>
  <c r="O384" i="1"/>
  <c r="O392" i="1"/>
  <c r="O402" i="1"/>
  <c r="O427" i="1"/>
  <c r="O431" i="1"/>
  <c r="O482" i="1"/>
  <c r="O495" i="1"/>
  <c r="O542" i="1"/>
  <c r="O622" i="1"/>
  <c r="O626" i="1"/>
  <c r="O657" i="1"/>
  <c r="O676" i="1"/>
  <c r="O678" i="1"/>
  <c r="O737" i="1"/>
  <c r="O755" i="1"/>
  <c r="O803" i="1"/>
  <c r="O804" i="1"/>
  <c r="O833" i="1"/>
  <c r="O845" i="1"/>
  <c r="O868" i="1"/>
  <c r="O875" i="1"/>
  <c r="O876" i="1"/>
  <c r="O878" i="1"/>
  <c r="O918" i="1"/>
  <c r="O946" i="1"/>
  <c r="O947" i="1"/>
  <c r="O965" i="1"/>
  <c r="O995" i="1"/>
  <c r="O18" i="1"/>
  <c r="O39" i="1"/>
  <c r="O45" i="1"/>
  <c r="O46" i="1"/>
  <c r="O80" i="1"/>
  <c r="O90" i="1"/>
  <c r="O93" i="1"/>
  <c r="O113" i="1"/>
  <c r="O117" i="1"/>
  <c r="O124" i="1"/>
  <c r="O139" i="1"/>
  <c r="O173" i="1"/>
  <c r="O208" i="1"/>
  <c r="O243" i="1"/>
  <c r="O249" i="1"/>
  <c r="O251" i="1"/>
  <c r="O256" i="1"/>
  <c r="O277" i="1"/>
  <c r="O302" i="1"/>
  <c r="O309" i="1"/>
  <c r="O322" i="1"/>
  <c r="O387" i="1"/>
  <c r="O393" i="1"/>
  <c r="O414" i="1"/>
  <c r="O467" i="1"/>
  <c r="O477" i="1"/>
  <c r="O478" i="1"/>
  <c r="O484" i="1"/>
  <c r="O488" i="1"/>
  <c r="O507" i="1"/>
  <c r="O518" i="1"/>
  <c r="O532" i="1"/>
  <c r="O538" i="1"/>
  <c r="O558" i="1"/>
  <c r="O587" i="1"/>
  <c r="O592" i="1"/>
  <c r="O607" i="1"/>
  <c r="O620" i="1"/>
  <c r="O649" i="1"/>
  <c r="O679" i="1"/>
  <c r="O686" i="1"/>
  <c r="O705" i="1"/>
  <c r="O707" i="1"/>
  <c r="O715" i="1"/>
  <c r="O721" i="1"/>
  <c r="O738" i="1"/>
  <c r="O753" i="1"/>
  <c r="O769" i="1"/>
  <c r="O795" i="1"/>
  <c r="O814" i="1"/>
  <c r="O819" i="1"/>
  <c r="O826" i="1"/>
  <c r="O834" i="1"/>
  <c r="O835" i="1"/>
  <c r="O856" i="1"/>
  <c r="O881" i="1"/>
  <c r="O894" i="1"/>
  <c r="O905" i="1"/>
  <c r="O906" i="1"/>
  <c r="O920" i="1"/>
  <c r="O940" i="1"/>
  <c r="O961" i="1"/>
  <c r="O963" i="1"/>
  <c r="O982" i="1"/>
  <c r="O990" i="1"/>
  <c r="O991" i="1"/>
  <c r="O996" i="1"/>
  <c r="O4" i="1"/>
  <c r="O17" i="1"/>
  <c r="O26" i="1"/>
  <c r="O42" i="1"/>
  <c r="O53" i="1"/>
  <c r="O56" i="1"/>
  <c r="O58" i="1"/>
  <c r="O64" i="1"/>
  <c r="O66" i="1"/>
  <c r="O69" i="1"/>
  <c r="O86" i="1"/>
  <c r="O96" i="1"/>
  <c r="O104" i="1"/>
  <c r="O107" i="1"/>
  <c r="O114" i="1"/>
  <c r="O116" i="1"/>
  <c r="O133" i="1"/>
  <c r="O141" i="1"/>
  <c r="O143" i="1"/>
  <c r="O144" i="1"/>
  <c r="O147" i="1"/>
  <c r="O150" i="1"/>
  <c r="O162" i="1"/>
  <c r="O163" i="1"/>
  <c r="O167" i="1"/>
  <c r="O176" i="1"/>
  <c r="O182" i="1"/>
  <c r="O183" i="1"/>
  <c r="O198" i="1"/>
  <c r="O203" i="1"/>
  <c r="O241" i="1"/>
  <c r="O248" i="1"/>
  <c r="O280" i="1"/>
  <c r="O286" i="1"/>
  <c r="O293" i="1"/>
  <c r="O321" i="1"/>
  <c r="O334" i="1"/>
  <c r="O349" i="1"/>
  <c r="O357" i="1"/>
  <c r="O389" i="1"/>
  <c r="O394" i="1"/>
  <c r="O421" i="1"/>
  <c r="O423" i="1"/>
  <c r="O443" i="1"/>
  <c r="O448" i="1"/>
  <c r="O468" i="1"/>
  <c r="O469" i="1"/>
  <c r="O472" i="1"/>
  <c r="O480" i="1"/>
  <c r="O491" i="1"/>
  <c r="O496" i="1"/>
  <c r="O499" i="1"/>
  <c r="O500" i="1"/>
  <c r="O509" i="1"/>
  <c r="O527" i="1"/>
  <c r="O551" i="1"/>
  <c r="O553" i="1"/>
  <c r="O583" i="1"/>
  <c r="O586" i="1"/>
  <c r="O603" i="1"/>
  <c r="O644" i="1"/>
  <c r="O654" i="1"/>
  <c r="O655" i="1"/>
  <c r="O688" i="1"/>
  <c r="O691" i="1"/>
  <c r="O700" i="1"/>
  <c r="O702" i="1"/>
  <c r="O704" i="1"/>
  <c r="O708" i="1"/>
  <c r="O720" i="1"/>
  <c r="O729" i="1"/>
  <c r="O732" i="1"/>
  <c r="O733" i="1"/>
  <c r="O747" i="1"/>
  <c r="O748" i="1"/>
  <c r="O751" i="1"/>
  <c r="O776" i="1"/>
  <c r="O786" i="1"/>
  <c r="O799" i="1"/>
  <c r="O837" i="1"/>
  <c r="O843" i="1"/>
  <c r="O844" i="1"/>
  <c r="O847" i="1"/>
  <c r="O848" i="1"/>
  <c r="O862" i="1"/>
  <c r="O902" i="1"/>
  <c r="O904" i="1"/>
  <c r="O913" i="1"/>
  <c r="O923" i="1"/>
  <c r="O930" i="1"/>
  <c r="O942" i="1"/>
  <c r="O951" i="1"/>
  <c r="O956" i="1"/>
  <c r="O962" i="1"/>
  <c r="O974" i="1"/>
  <c r="O983" i="1"/>
  <c r="O6" i="1"/>
  <c r="O7" i="1"/>
  <c r="O9" i="1"/>
  <c r="O10" i="1"/>
  <c r="O13" i="1"/>
  <c r="O20" i="1"/>
  <c r="O21" i="1"/>
  <c r="O23" i="1"/>
  <c r="O24" i="1"/>
  <c r="O28" i="1"/>
  <c r="O30" i="1"/>
  <c r="O35" i="1"/>
  <c r="O38" i="1"/>
  <c r="O41" i="1"/>
  <c r="O47" i="1"/>
  <c r="O49" i="1"/>
  <c r="O50" i="1"/>
  <c r="O54" i="1"/>
  <c r="O60" i="1"/>
  <c r="O61" i="1"/>
  <c r="O62" i="1"/>
  <c r="O63" i="1"/>
  <c r="O65" i="1"/>
  <c r="O67" i="1"/>
  <c r="O68" i="1"/>
  <c r="O70" i="1"/>
  <c r="O71" i="1"/>
  <c r="O72" i="1"/>
  <c r="O73" i="1"/>
  <c r="O78" i="1"/>
  <c r="O81" i="1"/>
  <c r="O88" i="1"/>
  <c r="O91" i="1"/>
  <c r="O92" i="1"/>
  <c r="O95" i="1"/>
  <c r="O98" i="1"/>
  <c r="O101" i="1"/>
  <c r="O102" i="1"/>
  <c r="O108" i="1"/>
  <c r="O109" i="1"/>
  <c r="O118" i="1"/>
  <c r="O125" i="1"/>
  <c r="O127" i="1"/>
  <c r="O128" i="1"/>
  <c r="O129" i="1"/>
  <c r="O134" i="1"/>
  <c r="O137" i="1"/>
  <c r="O146" i="1"/>
  <c r="O148" i="1"/>
  <c r="O149" i="1"/>
  <c r="O155" i="1"/>
  <c r="O157" i="1"/>
  <c r="O161" i="1"/>
  <c r="O166" i="1"/>
  <c r="O169" i="1"/>
  <c r="O175" i="1"/>
  <c r="O177" i="1"/>
  <c r="O178" i="1"/>
  <c r="O179" i="1"/>
  <c r="O181" i="1"/>
  <c r="O184" i="1"/>
  <c r="O186" i="1"/>
  <c r="O188" i="1"/>
  <c r="O190" i="1"/>
  <c r="O191" i="1"/>
  <c r="O192" i="1"/>
  <c r="O193" i="1"/>
  <c r="O202" i="1"/>
  <c r="O205" i="1"/>
  <c r="O207" i="1"/>
  <c r="O213" i="1"/>
  <c r="O214" i="1"/>
  <c r="O217" i="1"/>
  <c r="O218" i="1"/>
  <c r="O222" i="1"/>
  <c r="O225" i="1"/>
  <c r="O233" i="1"/>
  <c r="O234" i="1"/>
  <c r="O240" i="1"/>
  <c r="O242" i="1"/>
  <c r="O245" i="1"/>
  <c r="O246" i="1"/>
  <c r="O247" i="1"/>
  <c r="O253" i="1"/>
  <c r="O254" i="1"/>
  <c r="O259" i="1"/>
  <c r="O260" i="1"/>
  <c r="O266" i="1"/>
  <c r="O267" i="1"/>
  <c r="O269" i="1"/>
  <c r="O274" i="1"/>
  <c r="O275" i="1"/>
  <c r="O276" i="1"/>
  <c r="O279" i="1"/>
  <c r="O281" i="1"/>
  <c r="O283" i="1"/>
  <c r="O287" i="1"/>
  <c r="O288" i="1"/>
  <c r="O291" i="1"/>
  <c r="O295" i="1"/>
  <c r="O296" i="1"/>
  <c r="O297" i="1"/>
  <c r="O298" i="1"/>
  <c r="O299" i="1"/>
  <c r="O304" i="1"/>
  <c r="O307" i="1"/>
  <c r="O308" i="1"/>
  <c r="O310" i="1"/>
  <c r="O313" i="1"/>
  <c r="O314" i="1"/>
  <c r="O317" i="1"/>
  <c r="O319" i="1"/>
  <c r="O324" i="1"/>
  <c r="O326" i="1"/>
  <c r="O327" i="1"/>
  <c r="O329" i="1"/>
  <c r="O335" i="1"/>
  <c r="O339" i="1"/>
  <c r="O340" i="1"/>
  <c r="O341" i="1"/>
  <c r="O344" i="1"/>
  <c r="O345" i="1"/>
  <c r="O351" i="1"/>
  <c r="O354" i="1"/>
  <c r="O355" i="1"/>
  <c r="O358" i="1"/>
  <c r="O362" i="1"/>
  <c r="O363" i="1"/>
  <c r="O367" i="1"/>
  <c r="O368" i="1"/>
  <c r="O369" i="1"/>
  <c r="O372" i="1"/>
  <c r="O373" i="1"/>
  <c r="O375" i="1"/>
  <c r="O379" i="1"/>
  <c r="O381" i="1"/>
  <c r="O382" i="1"/>
  <c r="O383" i="1"/>
  <c r="O388" i="1"/>
  <c r="O391" i="1"/>
  <c r="O397" i="1"/>
  <c r="O403" i="1"/>
  <c r="O405" i="1"/>
  <c r="O406" i="1"/>
  <c r="O407" i="1"/>
  <c r="O409" i="1"/>
  <c r="O413" i="1"/>
  <c r="O417" i="1"/>
  <c r="O419" i="1"/>
  <c r="O422" i="1"/>
  <c r="O424" i="1"/>
  <c r="O428" i="1"/>
  <c r="O429" i="1"/>
  <c r="O432" i="1"/>
  <c r="O433" i="1"/>
  <c r="O434" i="1"/>
  <c r="O436" i="1"/>
  <c r="O437" i="1"/>
  <c r="O440" i="1"/>
  <c r="O444" i="1"/>
  <c r="O445" i="1"/>
  <c r="O447" i="1"/>
  <c r="O457" i="1"/>
  <c r="O459" i="1"/>
  <c r="O460" i="1"/>
  <c r="O462" i="1"/>
  <c r="O466" i="1"/>
  <c r="O470" i="1"/>
  <c r="O483" i="1"/>
  <c r="O485" i="1"/>
  <c r="O487" i="1"/>
  <c r="O489" i="1"/>
  <c r="O490" i="1"/>
  <c r="O497" i="1"/>
  <c r="O502" i="1"/>
  <c r="O508" i="1"/>
  <c r="O510" i="1"/>
  <c r="O511" i="1"/>
  <c r="O513" i="1"/>
  <c r="O517" i="1"/>
  <c r="O522" i="1"/>
  <c r="O526" i="1"/>
  <c r="O528" i="1"/>
  <c r="O534" i="1"/>
  <c r="O537" i="1"/>
  <c r="O547" i="1"/>
  <c r="O548" i="1"/>
  <c r="O550" i="1"/>
  <c r="O554" i="1"/>
  <c r="O560" i="1"/>
  <c r="O561" i="1"/>
  <c r="O563" i="1"/>
  <c r="O566" i="1"/>
  <c r="O567" i="1"/>
  <c r="O570" i="1"/>
  <c r="O577" i="1"/>
  <c r="O578" i="1"/>
  <c r="O582" i="1"/>
  <c r="O590" i="1"/>
  <c r="O594" i="1"/>
  <c r="O596" i="1"/>
  <c r="O597" i="1"/>
  <c r="O599" i="1"/>
  <c r="O604" i="1"/>
  <c r="O605" i="1"/>
  <c r="O606" i="1"/>
  <c r="O612" i="1"/>
  <c r="O613" i="1"/>
  <c r="O615" i="1"/>
  <c r="O616" i="1"/>
  <c r="O617" i="1"/>
  <c r="O619" i="1"/>
  <c r="O621" i="1"/>
  <c r="O623" i="1"/>
  <c r="O625" i="1"/>
  <c r="O627" i="1"/>
  <c r="O628" i="1"/>
  <c r="O631" i="1"/>
  <c r="O632" i="1"/>
  <c r="O633" i="1"/>
  <c r="O634" i="1"/>
  <c r="O639" i="1"/>
  <c r="O640" i="1"/>
  <c r="O642" i="1"/>
  <c r="O643" i="1"/>
  <c r="O645" i="1"/>
  <c r="O646" i="1"/>
  <c r="O651" i="1"/>
  <c r="O662" i="1"/>
  <c r="O664" i="1"/>
  <c r="O665" i="1"/>
  <c r="O668" i="1"/>
  <c r="O670" i="1"/>
  <c r="O671" i="1"/>
  <c r="O673" i="1"/>
  <c r="O674" i="1"/>
  <c r="O683" i="1"/>
  <c r="O684" i="1"/>
  <c r="O685" i="1"/>
  <c r="O687" i="1"/>
  <c r="O689" i="1"/>
  <c r="O695" i="1"/>
  <c r="O696" i="1"/>
  <c r="O698" i="1"/>
  <c r="O703" i="1"/>
  <c r="O710" i="1"/>
  <c r="O711" i="1"/>
  <c r="O712" i="1"/>
  <c r="O713" i="1"/>
  <c r="O714" i="1"/>
  <c r="O718" i="1"/>
  <c r="O722" i="1"/>
  <c r="O725" i="1"/>
  <c r="O726" i="1"/>
  <c r="O728" i="1"/>
  <c r="O730" i="1"/>
  <c r="O736" i="1"/>
  <c r="O740" i="1"/>
  <c r="O742" i="1"/>
  <c r="O743" i="1"/>
  <c r="O745" i="1"/>
  <c r="O746" i="1"/>
  <c r="O749" i="1"/>
  <c r="O754" i="1"/>
  <c r="O756" i="1"/>
  <c r="O757" i="1"/>
  <c r="O758" i="1"/>
  <c r="O765" i="1"/>
  <c r="O770" i="1"/>
  <c r="O772" i="1"/>
  <c r="O773" i="1"/>
  <c r="O775" i="1"/>
  <c r="O778" i="1"/>
  <c r="O779" i="1"/>
  <c r="O781" i="1"/>
  <c r="O783" i="1"/>
  <c r="O791" i="1"/>
  <c r="O792" i="1"/>
  <c r="O794" i="1"/>
  <c r="O800" i="1"/>
  <c r="O801" i="1"/>
  <c r="O805" i="1"/>
  <c r="O809" i="1"/>
  <c r="O812" i="1"/>
  <c r="O818" i="1"/>
  <c r="O820" i="1"/>
  <c r="O828" i="1"/>
  <c r="O830" i="1"/>
  <c r="O831" i="1"/>
  <c r="O832" i="1"/>
  <c r="O836" i="1"/>
  <c r="O840" i="1"/>
  <c r="O842" i="1"/>
  <c r="O857" i="1"/>
  <c r="O861" i="1"/>
  <c r="O863" i="1"/>
  <c r="O864" i="1"/>
  <c r="O867" i="1"/>
  <c r="O870" i="1"/>
  <c r="O872" i="1"/>
  <c r="O873" i="1"/>
  <c r="O883" i="1"/>
  <c r="O884" i="1"/>
  <c r="O886" i="1"/>
  <c r="O887" i="1"/>
  <c r="O889" i="1"/>
  <c r="O890" i="1"/>
  <c r="O897" i="1"/>
  <c r="O899" i="1"/>
  <c r="O907" i="1"/>
  <c r="O909" i="1"/>
  <c r="O911" i="1"/>
  <c r="O912" i="1"/>
  <c r="O916" i="1"/>
  <c r="O921" i="1"/>
  <c r="O925" i="1"/>
  <c r="O926" i="1"/>
  <c r="O927" i="1"/>
  <c r="O929" i="1"/>
  <c r="O931" i="1"/>
  <c r="O932" i="1"/>
  <c r="O933" i="1"/>
  <c r="O935" i="1"/>
  <c r="O936" i="1"/>
  <c r="O937" i="1"/>
  <c r="O938" i="1"/>
  <c r="O943" i="1"/>
  <c r="O944" i="1"/>
  <c r="O948" i="1"/>
  <c r="O949" i="1"/>
  <c r="O952" i="1"/>
  <c r="O957" i="1"/>
  <c r="O959" i="1"/>
  <c r="O966" i="1"/>
  <c r="O968" i="1"/>
  <c r="O971" i="1"/>
  <c r="O972" i="1"/>
  <c r="O975" i="1"/>
  <c r="O977" i="1"/>
  <c r="O978" i="1"/>
  <c r="O981" i="1"/>
  <c r="O986" i="1"/>
  <c r="O998" i="1"/>
  <c r="O999" i="1"/>
  <c r="O8" i="1"/>
  <c r="O12" i="1"/>
  <c r="M8" i="1"/>
  <c r="M12" i="1"/>
  <c r="M14" i="1"/>
  <c r="M19" i="1"/>
  <c r="M22" i="1"/>
  <c r="M25" i="1"/>
  <c r="M31" i="1"/>
  <c r="M32" i="1"/>
  <c r="M34" i="1"/>
  <c r="M36" i="1"/>
  <c r="M37" i="1"/>
  <c r="M55" i="1"/>
  <c r="M74" i="1"/>
  <c r="M79" i="1"/>
  <c r="M97" i="1"/>
  <c r="M110" i="1"/>
  <c r="M111" i="1"/>
  <c r="M119" i="1"/>
  <c r="M121" i="1"/>
  <c r="M132" i="1"/>
  <c r="M136" i="1"/>
  <c r="M138" i="1"/>
  <c r="M142" i="1"/>
  <c r="M171" i="1"/>
  <c r="M174" i="1"/>
  <c r="M187" i="1"/>
  <c r="M189" i="1"/>
  <c r="M199" i="1"/>
  <c r="M210" i="1"/>
  <c r="M211" i="1"/>
  <c r="M212" i="1"/>
  <c r="M219" i="1"/>
  <c r="M220" i="1"/>
  <c r="M221" i="1"/>
  <c r="M226" i="1"/>
  <c r="M230" i="1"/>
  <c r="M235" i="1"/>
  <c r="M237" i="1"/>
  <c r="M239" i="1"/>
  <c r="M255" i="1"/>
  <c r="M270" i="1"/>
  <c r="M271" i="1"/>
  <c r="M282" i="1"/>
  <c r="M284" i="1"/>
  <c r="M292" i="1"/>
  <c r="M303" i="1"/>
  <c r="M306" i="1"/>
  <c r="M316" i="1"/>
  <c r="M323" i="1"/>
  <c r="M325" i="1"/>
  <c r="M328" i="1"/>
  <c r="M332" i="1"/>
  <c r="M347" i="1"/>
  <c r="M356" i="1"/>
  <c r="M361" i="1"/>
  <c r="M370" i="1"/>
  <c r="M371" i="1"/>
  <c r="M374" i="1"/>
  <c r="M376" i="1"/>
  <c r="M380" i="1"/>
  <c r="M386" i="1"/>
  <c r="M396" i="1"/>
  <c r="M398" i="1"/>
  <c r="M400" i="1"/>
  <c r="M404" i="1"/>
  <c r="M408" i="1"/>
  <c r="M410" i="1"/>
  <c r="M415" i="1"/>
  <c r="M418" i="1"/>
  <c r="M420" i="1"/>
  <c r="M430" i="1"/>
  <c r="M435" i="1"/>
  <c r="M439" i="1"/>
  <c r="M441" i="1"/>
  <c r="M442" i="1"/>
  <c r="M449" i="1"/>
  <c r="M452" i="1"/>
  <c r="M454" i="1"/>
  <c r="M455" i="1"/>
  <c r="M456" i="1"/>
  <c r="M461" i="1"/>
  <c r="M463" i="1"/>
  <c r="M465" i="1"/>
  <c r="M471" i="1"/>
  <c r="M476" i="1"/>
  <c r="M479" i="1"/>
  <c r="M494" i="1"/>
  <c r="M498" i="1"/>
  <c r="M501" i="1"/>
  <c r="M503" i="1"/>
  <c r="M505" i="1"/>
  <c r="M512" i="1"/>
  <c r="M515" i="1"/>
  <c r="M520" i="1"/>
  <c r="M523" i="1"/>
  <c r="M524" i="1"/>
  <c r="M525" i="1"/>
  <c r="M529" i="1"/>
  <c r="M536" i="1"/>
  <c r="M539" i="1"/>
  <c r="M549" i="1"/>
  <c r="M559" i="1"/>
  <c r="M562" i="1"/>
  <c r="M565" i="1"/>
  <c r="M571" i="1"/>
  <c r="M573" i="1"/>
  <c r="M580" i="1"/>
  <c r="M585" i="1"/>
  <c r="M591" i="1"/>
  <c r="M595" i="1"/>
  <c r="M598" i="1"/>
  <c r="M601" i="1"/>
  <c r="M611" i="1"/>
  <c r="M635" i="1"/>
  <c r="M636" i="1"/>
  <c r="M637" i="1"/>
  <c r="M638" i="1"/>
  <c r="M641" i="1"/>
  <c r="M653" i="1"/>
  <c r="M659" i="1"/>
  <c r="M661" i="1"/>
  <c r="M667" i="1"/>
  <c r="M680" i="1"/>
  <c r="M690" i="1"/>
  <c r="M692" i="1"/>
  <c r="M693" i="1"/>
  <c r="M701" i="1"/>
  <c r="M706" i="1"/>
  <c r="M709" i="1"/>
  <c r="M719" i="1"/>
  <c r="M724" i="1"/>
  <c r="M731" i="1"/>
  <c r="M750" i="1"/>
  <c r="M759" i="1"/>
  <c r="M768" i="1"/>
  <c r="M780" i="1"/>
  <c r="M782" i="1"/>
  <c r="M784" i="1"/>
  <c r="M787" i="1"/>
  <c r="M790" i="1"/>
  <c r="M797" i="1"/>
  <c r="M807" i="1"/>
  <c r="M808" i="1"/>
  <c r="M811" i="1"/>
  <c r="M823" i="1"/>
  <c r="M827" i="1"/>
  <c r="M829" i="1"/>
  <c r="M841" i="1"/>
  <c r="M846" i="1"/>
  <c r="M850" i="1"/>
  <c r="M859" i="1"/>
  <c r="M865" i="1"/>
  <c r="M866" i="1"/>
  <c r="M871" i="1"/>
  <c r="M874" i="1"/>
  <c r="M885" i="1"/>
  <c r="M893" i="1"/>
  <c r="M895" i="1"/>
  <c r="M896" i="1"/>
  <c r="M900" i="1"/>
  <c r="M908" i="1"/>
  <c r="M914" i="1"/>
  <c r="M915" i="1"/>
  <c r="M917" i="1"/>
  <c r="M919" i="1"/>
  <c r="M922" i="1"/>
  <c r="M939" i="1"/>
  <c r="M950" i="1"/>
  <c r="M954" i="1"/>
  <c r="M955" i="1"/>
  <c r="M958" i="1"/>
  <c r="M960" i="1"/>
  <c r="M973" i="1"/>
  <c r="M984" i="1"/>
  <c r="M985" i="1"/>
  <c r="M989" i="1"/>
  <c r="M992" i="1"/>
  <c r="M994" i="1"/>
  <c r="M2" i="1"/>
  <c r="M44" i="1"/>
  <c r="M99" i="1"/>
  <c r="M112" i="1"/>
  <c r="M115" i="1"/>
  <c r="M131" i="1"/>
  <c r="M180" i="1"/>
  <c r="M204" i="1"/>
  <c r="M223" i="1"/>
  <c r="M294" i="1"/>
  <c r="M301" i="1"/>
  <c r="M318" i="1"/>
  <c r="M333" i="1"/>
  <c r="M350" i="1"/>
  <c r="M385" i="1"/>
  <c r="M416" i="1"/>
  <c r="M425" i="1"/>
  <c r="M473" i="1"/>
  <c r="M481" i="1"/>
  <c r="M486" i="1"/>
  <c r="M493" i="1"/>
  <c r="M519" i="1"/>
  <c r="M541" i="1"/>
  <c r="M576" i="1"/>
  <c r="M589" i="1"/>
  <c r="M602" i="1"/>
  <c r="M609" i="1"/>
  <c r="M629" i="1"/>
  <c r="M650" i="1"/>
  <c r="M658" i="1"/>
  <c r="M681" i="1"/>
  <c r="M793" i="1"/>
  <c r="M810" i="1"/>
  <c r="M849" i="1"/>
  <c r="M858" i="1"/>
  <c r="M860" i="1"/>
  <c r="M869" i="1"/>
  <c r="M879" i="1"/>
  <c r="M898" i="1"/>
  <c r="M928" i="1"/>
  <c r="M945" i="1"/>
  <c r="M964" i="1"/>
  <c r="M970" i="1"/>
  <c r="M979" i="1"/>
  <c r="M997" i="1"/>
  <c r="M1001" i="1"/>
  <c r="M27" i="1"/>
  <c r="M33" i="1"/>
  <c r="M59" i="1"/>
  <c r="M82" i="1"/>
  <c r="M84" i="1"/>
  <c r="M94" i="1"/>
  <c r="M100" i="1"/>
  <c r="M122" i="1"/>
  <c r="M123" i="1"/>
  <c r="M140" i="1"/>
  <c r="M229" i="1"/>
  <c r="M231" i="1"/>
  <c r="M232" i="1"/>
  <c r="M236" i="1"/>
  <c r="M250" i="1"/>
  <c r="M272" i="1"/>
  <c r="M278" i="1"/>
  <c r="M312" i="1"/>
  <c r="M331" i="1"/>
  <c r="M346" i="1"/>
  <c r="M359" i="1"/>
  <c r="M412" i="1"/>
  <c r="M450" i="1"/>
  <c r="M451" i="1"/>
  <c r="M464" i="1"/>
  <c r="M504" i="1"/>
  <c r="M514" i="1"/>
  <c r="M531" i="1"/>
  <c r="M533" i="1"/>
  <c r="M540" i="1"/>
  <c r="M543" i="1"/>
  <c r="M545" i="1"/>
  <c r="M584" i="1"/>
  <c r="M593" i="1"/>
  <c r="M648" i="1"/>
  <c r="M682" i="1"/>
  <c r="M717" i="1"/>
  <c r="M727" i="1"/>
  <c r="M762" i="1"/>
  <c r="M771" i="1"/>
  <c r="M798" i="1"/>
  <c r="M813" i="1"/>
  <c r="M815" i="1"/>
  <c r="M821" i="1"/>
  <c r="M854" i="1"/>
  <c r="M910" i="1"/>
  <c r="M941" i="1"/>
  <c r="M980" i="1"/>
  <c r="M492" i="1"/>
  <c r="M575" i="1"/>
  <c r="M669" i="1"/>
  <c r="M677" i="1"/>
  <c r="M3" i="1"/>
  <c r="M5" i="1"/>
  <c r="M11" i="1"/>
  <c r="M15" i="1"/>
  <c r="M16" i="1"/>
  <c r="M29" i="1"/>
  <c r="M43" i="1"/>
  <c r="M48" i="1"/>
  <c r="M51" i="1"/>
  <c r="M52" i="1"/>
  <c r="M57" i="1"/>
  <c r="M75" i="1"/>
  <c r="M76" i="1"/>
  <c r="M83" i="1"/>
  <c r="M85" i="1"/>
  <c r="M87" i="1"/>
  <c r="M89" i="1"/>
  <c r="M103" i="1"/>
  <c r="M105" i="1"/>
  <c r="M106" i="1"/>
  <c r="M130" i="1"/>
  <c r="M135" i="1"/>
  <c r="M145" i="1"/>
  <c r="M151" i="1"/>
  <c r="M152" i="1"/>
  <c r="M153" i="1"/>
  <c r="M154" i="1"/>
  <c r="M156" i="1"/>
  <c r="M158" i="1"/>
  <c r="M160" i="1"/>
  <c r="M164" i="1"/>
  <c r="M170" i="1"/>
  <c r="M172" i="1"/>
  <c r="M185" i="1"/>
  <c r="M194" i="1"/>
  <c r="M195" i="1"/>
  <c r="M196" i="1"/>
  <c r="M197" i="1"/>
  <c r="M200" i="1"/>
  <c r="M201" i="1"/>
  <c r="M206" i="1"/>
  <c r="M209" i="1"/>
  <c r="M215" i="1"/>
  <c r="M216" i="1"/>
  <c r="M227" i="1"/>
  <c r="M238" i="1"/>
  <c r="M244" i="1"/>
  <c r="M252" i="1"/>
  <c r="M257" i="1"/>
  <c r="M258" i="1"/>
  <c r="M262" i="1"/>
  <c r="M263" i="1"/>
  <c r="M264" i="1"/>
  <c r="M268" i="1"/>
  <c r="M285" i="1"/>
  <c r="M289" i="1"/>
  <c r="M290" i="1"/>
  <c r="M300" i="1"/>
  <c r="M305" i="1"/>
  <c r="M311" i="1"/>
  <c r="M315" i="1"/>
  <c r="M320" i="1"/>
  <c r="M330" i="1"/>
  <c r="M336" i="1"/>
  <c r="M337" i="1"/>
  <c r="M338" i="1"/>
  <c r="M343" i="1"/>
  <c r="M348" i="1"/>
  <c r="M352" i="1"/>
  <c r="M353" i="1"/>
  <c r="M364" i="1"/>
  <c r="M365" i="1"/>
  <c r="M366" i="1"/>
  <c r="M377" i="1"/>
  <c r="M378" i="1"/>
  <c r="M390" i="1"/>
  <c r="M395" i="1"/>
  <c r="M399" i="1"/>
  <c r="M401" i="1"/>
  <c r="M411" i="1"/>
  <c r="M426" i="1"/>
  <c r="M438" i="1"/>
  <c r="M446" i="1"/>
  <c r="M453" i="1"/>
  <c r="M458" i="1"/>
  <c r="M474" i="1"/>
  <c r="M475" i="1"/>
  <c r="M506" i="1"/>
  <c r="M516" i="1"/>
  <c r="M521" i="1"/>
  <c r="M530" i="1"/>
  <c r="M535" i="1"/>
  <c r="M544" i="1"/>
  <c r="M546" i="1"/>
  <c r="M552" i="1"/>
  <c r="M555" i="1"/>
  <c r="M556" i="1"/>
  <c r="M557" i="1"/>
  <c r="M564" i="1"/>
  <c r="M568" i="1"/>
  <c r="M569" i="1"/>
  <c r="M572" i="1"/>
  <c r="M574" i="1"/>
  <c r="M579" i="1"/>
  <c r="M581" i="1"/>
  <c r="M588" i="1"/>
  <c r="M600" i="1"/>
  <c r="M608" i="1"/>
  <c r="M610" i="1"/>
  <c r="M614" i="1"/>
  <c r="M618" i="1"/>
  <c r="M624" i="1"/>
  <c r="M630" i="1"/>
  <c r="M647" i="1"/>
  <c r="M652" i="1"/>
  <c r="M656" i="1"/>
  <c r="M660" i="1"/>
  <c r="M663" i="1"/>
  <c r="M666" i="1"/>
  <c r="M672" i="1"/>
  <c r="M675" i="1"/>
  <c r="M694" i="1"/>
  <c r="M697" i="1"/>
  <c r="M699" i="1"/>
  <c r="M716" i="1"/>
  <c r="M723" i="1"/>
  <c r="M734" i="1"/>
  <c r="M735" i="1"/>
  <c r="M739" i="1"/>
  <c r="M741" i="1"/>
  <c r="M744" i="1"/>
  <c r="M752" i="1"/>
  <c r="M760" i="1"/>
  <c r="M761" i="1"/>
  <c r="M763" i="1"/>
  <c r="M764" i="1"/>
  <c r="M766" i="1"/>
  <c r="M767" i="1"/>
  <c r="M774" i="1"/>
  <c r="M777" i="1"/>
  <c r="M785" i="1"/>
  <c r="M788" i="1"/>
  <c r="M789" i="1"/>
  <c r="M796" i="1"/>
  <c r="M802" i="1"/>
  <c r="M806" i="1"/>
  <c r="M816" i="1"/>
  <c r="M817" i="1"/>
  <c r="M822" i="1"/>
  <c r="M824" i="1"/>
  <c r="M825" i="1"/>
  <c r="M838" i="1"/>
  <c r="M839" i="1"/>
  <c r="M851" i="1"/>
  <c r="M852" i="1"/>
  <c r="M853" i="1"/>
  <c r="M855" i="1"/>
  <c r="M877" i="1"/>
  <c r="M880" i="1"/>
  <c r="M882" i="1"/>
  <c r="M888" i="1"/>
  <c r="M891" i="1"/>
  <c r="M892" i="1"/>
  <c r="M901" i="1"/>
  <c r="M903" i="1"/>
  <c r="M924" i="1"/>
  <c r="M934" i="1"/>
  <c r="M953" i="1"/>
  <c r="M967" i="1"/>
  <c r="M969" i="1"/>
  <c r="M976" i="1"/>
  <c r="M987" i="1"/>
  <c r="M988" i="1"/>
  <c r="M993" i="1"/>
  <c r="M1000" i="1"/>
  <c r="M40" i="1"/>
  <c r="M77" i="1"/>
  <c r="M120" i="1"/>
  <c r="M126" i="1"/>
  <c r="M159" i="1"/>
  <c r="M165" i="1"/>
  <c r="M168" i="1"/>
  <c r="M224" i="1"/>
  <c r="M228" i="1"/>
  <c r="M261" i="1"/>
  <c r="M265" i="1"/>
  <c r="M273" i="1"/>
  <c r="M342" i="1"/>
  <c r="M360" i="1"/>
  <c r="M384" i="1"/>
  <c r="M392" i="1"/>
  <c r="M402" i="1"/>
  <c r="M427" i="1"/>
  <c r="M431" i="1"/>
  <c r="M482" i="1"/>
  <c r="M495" i="1"/>
  <c r="M542" i="1"/>
  <c r="M622" i="1"/>
  <c r="M626" i="1"/>
  <c r="M657" i="1"/>
  <c r="M676" i="1"/>
  <c r="M678" i="1"/>
  <c r="M737" i="1"/>
  <c r="M755" i="1"/>
  <c r="M803" i="1"/>
  <c r="M804" i="1"/>
  <c r="M833" i="1"/>
  <c r="M845" i="1"/>
  <c r="M868" i="1"/>
  <c r="M875" i="1"/>
  <c r="M876" i="1"/>
  <c r="M878" i="1"/>
  <c r="M918" i="1"/>
  <c r="M946" i="1"/>
  <c r="M947" i="1"/>
  <c r="M965" i="1"/>
  <c r="M995" i="1"/>
  <c r="M18" i="1"/>
  <c r="M39" i="1"/>
  <c r="M45" i="1"/>
  <c r="M46" i="1"/>
  <c r="M80" i="1"/>
  <c r="M90" i="1"/>
  <c r="M93" i="1"/>
  <c r="M113" i="1"/>
  <c r="M117" i="1"/>
  <c r="M124" i="1"/>
  <c r="M139" i="1"/>
  <c r="M173" i="1"/>
  <c r="M208" i="1"/>
  <c r="M243" i="1"/>
  <c r="M249" i="1"/>
  <c r="M251" i="1"/>
  <c r="M256" i="1"/>
  <c r="M277" i="1"/>
  <c r="M302" i="1"/>
  <c r="M309" i="1"/>
  <c r="M322" i="1"/>
  <c r="M387" i="1"/>
  <c r="M393" i="1"/>
  <c r="M414" i="1"/>
  <c r="M467" i="1"/>
  <c r="M477" i="1"/>
  <c r="M478" i="1"/>
  <c r="M484" i="1"/>
  <c r="M488" i="1"/>
  <c r="M507" i="1"/>
  <c r="M518" i="1"/>
  <c r="M532" i="1"/>
  <c r="M538" i="1"/>
  <c r="M558" i="1"/>
  <c r="M587" i="1"/>
  <c r="M592" i="1"/>
  <c r="M607" i="1"/>
  <c r="M620" i="1"/>
  <c r="M649" i="1"/>
  <c r="M679" i="1"/>
  <c r="M686" i="1"/>
  <c r="M705" i="1"/>
  <c r="M707" i="1"/>
  <c r="M715" i="1"/>
  <c r="M721" i="1"/>
  <c r="M738" i="1"/>
  <c r="M753" i="1"/>
  <c r="M769" i="1"/>
  <c r="M795" i="1"/>
  <c r="M814" i="1"/>
  <c r="M819" i="1"/>
  <c r="M826" i="1"/>
  <c r="M834" i="1"/>
  <c r="M835" i="1"/>
  <c r="M856" i="1"/>
  <c r="M881" i="1"/>
  <c r="M894" i="1"/>
  <c r="M905" i="1"/>
  <c r="M906" i="1"/>
  <c r="M920" i="1"/>
  <c r="M940" i="1"/>
  <c r="M961" i="1"/>
  <c r="M963" i="1"/>
  <c r="M982" i="1"/>
  <c r="M990" i="1"/>
  <c r="M991" i="1"/>
  <c r="M996" i="1"/>
  <c r="M4" i="1"/>
  <c r="M17" i="1"/>
  <c r="M26" i="1"/>
  <c r="M42" i="1"/>
  <c r="M53" i="1"/>
  <c r="M56" i="1"/>
  <c r="M58" i="1"/>
  <c r="M64" i="1"/>
  <c r="M66" i="1"/>
  <c r="M69" i="1"/>
  <c r="M86" i="1"/>
  <c r="M96" i="1"/>
  <c r="M104" i="1"/>
  <c r="M107" i="1"/>
  <c r="M114" i="1"/>
  <c r="M116" i="1"/>
  <c r="M133" i="1"/>
  <c r="M141" i="1"/>
  <c r="M143" i="1"/>
  <c r="M144" i="1"/>
  <c r="M147" i="1"/>
  <c r="M150" i="1"/>
  <c r="M162" i="1"/>
  <c r="M163" i="1"/>
  <c r="M167" i="1"/>
  <c r="M176" i="1"/>
  <c r="M182" i="1"/>
  <c r="M183" i="1"/>
  <c r="M198" i="1"/>
  <c r="M203" i="1"/>
  <c r="M241" i="1"/>
  <c r="M248" i="1"/>
  <c r="M280" i="1"/>
  <c r="M286" i="1"/>
  <c r="M293" i="1"/>
  <c r="M321" i="1"/>
  <c r="M334" i="1"/>
  <c r="M349" i="1"/>
  <c r="M357" i="1"/>
  <c r="M389" i="1"/>
  <c r="M394" i="1"/>
  <c r="M421" i="1"/>
  <c r="M423" i="1"/>
  <c r="M443" i="1"/>
  <c r="M448" i="1"/>
  <c r="M468" i="1"/>
  <c r="M469" i="1"/>
  <c r="M472" i="1"/>
  <c r="M480" i="1"/>
  <c r="M491" i="1"/>
  <c r="M496" i="1"/>
  <c r="M499" i="1"/>
  <c r="M500" i="1"/>
  <c r="M509" i="1"/>
  <c r="M527" i="1"/>
  <c r="M551" i="1"/>
  <c r="M553" i="1"/>
  <c r="M583" i="1"/>
  <c r="M586" i="1"/>
  <c r="M603" i="1"/>
  <c r="M644" i="1"/>
  <c r="M654" i="1"/>
  <c r="M655" i="1"/>
  <c r="M688" i="1"/>
  <c r="M691" i="1"/>
  <c r="M700" i="1"/>
  <c r="M702" i="1"/>
  <c r="M704" i="1"/>
  <c r="M708" i="1"/>
  <c r="M720" i="1"/>
  <c r="M729" i="1"/>
  <c r="M732" i="1"/>
  <c r="M733" i="1"/>
  <c r="M747" i="1"/>
  <c r="M748" i="1"/>
  <c r="M751" i="1"/>
  <c r="M776" i="1"/>
  <c r="M786" i="1"/>
  <c r="M799" i="1"/>
  <c r="M837" i="1"/>
  <c r="M843" i="1"/>
  <c r="M844" i="1"/>
  <c r="M847" i="1"/>
  <c r="M848" i="1"/>
  <c r="M862" i="1"/>
  <c r="M902" i="1"/>
  <c r="M904" i="1"/>
  <c r="M913" i="1"/>
  <c r="M923" i="1"/>
  <c r="M930" i="1"/>
  <c r="M942" i="1"/>
  <c r="M951" i="1"/>
  <c r="M956" i="1"/>
  <c r="M962" i="1"/>
  <c r="M974" i="1"/>
  <c r="M983" i="1"/>
  <c r="M6" i="1"/>
  <c r="M7" i="1"/>
  <c r="M9" i="1"/>
  <c r="M10" i="1"/>
  <c r="M13" i="1"/>
  <c r="M20" i="1"/>
  <c r="M21" i="1"/>
  <c r="M23" i="1"/>
  <c r="M24" i="1"/>
  <c r="M28" i="1"/>
  <c r="M30" i="1"/>
  <c r="M35" i="1"/>
  <c r="M38" i="1"/>
  <c r="M41" i="1"/>
  <c r="M47" i="1"/>
  <c r="M49" i="1"/>
  <c r="M50" i="1"/>
  <c r="M54" i="1"/>
  <c r="M60" i="1"/>
  <c r="M61" i="1"/>
  <c r="M62" i="1"/>
  <c r="M63" i="1"/>
  <c r="M65" i="1"/>
  <c r="M67" i="1"/>
  <c r="M68" i="1"/>
  <c r="M70" i="1"/>
  <c r="M71" i="1"/>
  <c r="M72" i="1"/>
  <c r="M73" i="1"/>
  <c r="M78" i="1"/>
  <c r="M81" i="1"/>
  <c r="M88" i="1"/>
  <c r="M91" i="1"/>
  <c r="M92" i="1"/>
  <c r="M95" i="1"/>
  <c r="M98" i="1"/>
  <c r="M101" i="1"/>
  <c r="M102" i="1"/>
  <c r="M108" i="1"/>
  <c r="M109" i="1"/>
  <c r="M118" i="1"/>
  <c r="M125" i="1"/>
  <c r="M127" i="1"/>
  <c r="M128" i="1"/>
  <c r="M129" i="1"/>
  <c r="M134" i="1"/>
  <c r="M137" i="1"/>
  <c r="M146" i="1"/>
  <c r="M148" i="1"/>
  <c r="M149" i="1"/>
  <c r="M155" i="1"/>
  <c r="M157" i="1"/>
  <c r="M161" i="1"/>
  <c r="M166" i="1"/>
  <c r="M169" i="1"/>
  <c r="M175" i="1"/>
  <c r="M177" i="1"/>
  <c r="M178" i="1"/>
  <c r="M179" i="1"/>
  <c r="M181" i="1"/>
  <c r="M184" i="1"/>
  <c r="M186" i="1"/>
  <c r="M188" i="1"/>
  <c r="M190" i="1"/>
  <c r="M191" i="1"/>
  <c r="M192" i="1"/>
  <c r="M193" i="1"/>
  <c r="M202" i="1"/>
  <c r="M205" i="1"/>
  <c r="M207" i="1"/>
  <c r="M213" i="1"/>
  <c r="M214" i="1"/>
  <c r="M217" i="1"/>
  <c r="M218" i="1"/>
  <c r="M222" i="1"/>
  <c r="M225" i="1"/>
  <c r="M233" i="1"/>
  <c r="M234" i="1"/>
  <c r="M240" i="1"/>
  <c r="M242" i="1"/>
  <c r="M245" i="1"/>
  <c r="M246" i="1"/>
  <c r="M247" i="1"/>
  <c r="M253" i="1"/>
  <c r="M254" i="1"/>
  <c r="M259" i="1"/>
  <c r="M260" i="1"/>
  <c r="M266" i="1"/>
  <c r="M267" i="1"/>
  <c r="M269" i="1"/>
  <c r="M274" i="1"/>
  <c r="M275" i="1"/>
  <c r="M276" i="1"/>
  <c r="M279" i="1"/>
  <c r="M281" i="1"/>
  <c r="M283" i="1"/>
  <c r="M287" i="1"/>
  <c r="M288" i="1"/>
  <c r="M291" i="1"/>
  <c r="M295" i="1"/>
  <c r="M296" i="1"/>
  <c r="M297" i="1"/>
  <c r="M298" i="1"/>
  <c r="M299" i="1"/>
  <c r="M304" i="1"/>
  <c r="M307" i="1"/>
  <c r="M308" i="1"/>
  <c r="M310" i="1"/>
  <c r="M313" i="1"/>
  <c r="M314" i="1"/>
  <c r="M317" i="1"/>
  <c r="M319" i="1"/>
  <c r="M324" i="1"/>
  <c r="M326" i="1"/>
  <c r="M327" i="1"/>
  <c r="M329" i="1"/>
  <c r="M335" i="1"/>
  <c r="M339" i="1"/>
  <c r="M340" i="1"/>
  <c r="M341" i="1"/>
  <c r="M344" i="1"/>
  <c r="M345" i="1"/>
  <c r="M351" i="1"/>
  <c r="M354" i="1"/>
  <c r="M355" i="1"/>
  <c r="M358" i="1"/>
  <c r="M362" i="1"/>
  <c r="M363" i="1"/>
  <c r="M367" i="1"/>
  <c r="M368" i="1"/>
  <c r="M369" i="1"/>
  <c r="M372" i="1"/>
  <c r="M373" i="1"/>
  <c r="M375" i="1"/>
  <c r="M379" i="1"/>
  <c r="M381" i="1"/>
  <c r="M382" i="1"/>
  <c r="M383" i="1"/>
  <c r="M388" i="1"/>
  <c r="M391" i="1"/>
  <c r="M397" i="1"/>
  <c r="M403" i="1"/>
  <c r="M405" i="1"/>
  <c r="M406" i="1"/>
  <c r="M407" i="1"/>
  <c r="M409" i="1"/>
  <c r="M413" i="1"/>
  <c r="M417" i="1"/>
  <c r="M419" i="1"/>
  <c r="M422" i="1"/>
  <c r="M424" i="1"/>
  <c r="M428" i="1"/>
  <c r="M429" i="1"/>
  <c r="M432" i="1"/>
  <c r="M433" i="1"/>
  <c r="M434" i="1"/>
  <c r="M436" i="1"/>
  <c r="M437" i="1"/>
  <c r="M440" i="1"/>
  <c r="M444" i="1"/>
  <c r="M445" i="1"/>
  <c r="M447" i="1"/>
  <c r="M457" i="1"/>
  <c r="M459" i="1"/>
  <c r="M460" i="1"/>
  <c r="M462" i="1"/>
  <c r="M466" i="1"/>
  <c r="M470" i="1"/>
  <c r="M483" i="1"/>
  <c r="M485" i="1"/>
  <c r="M487" i="1"/>
  <c r="M489" i="1"/>
  <c r="M490" i="1"/>
  <c r="M497" i="1"/>
  <c r="M502" i="1"/>
  <c r="M508" i="1"/>
  <c r="M510" i="1"/>
  <c r="M511" i="1"/>
  <c r="M513" i="1"/>
  <c r="M517" i="1"/>
  <c r="M522" i="1"/>
  <c r="M526" i="1"/>
  <c r="M528" i="1"/>
  <c r="M534" i="1"/>
  <c r="M537" i="1"/>
  <c r="M547" i="1"/>
  <c r="M548" i="1"/>
  <c r="M550" i="1"/>
  <c r="M554" i="1"/>
  <c r="M560" i="1"/>
  <c r="M561" i="1"/>
  <c r="M563" i="1"/>
  <c r="M566" i="1"/>
  <c r="M567" i="1"/>
  <c r="M570" i="1"/>
  <c r="M577" i="1"/>
  <c r="M578" i="1"/>
  <c r="M582" i="1"/>
  <c r="M590" i="1"/>
  <c r="M594" i="1"/>
  <c r="M596" i="1"/>
  <c r="M597" i="1"/>
  <c r="M599" i="1"/>
  <c r="M604" i="1"/>
  <c r="M605" i="1"/>
  <c r="M606" i="1"/>
  <c r="M612" i="1"/>
  <c r="M613" i="1"/>
  <c r="M615" i="1"/>
  <c r="M616" i="1"/>
  <c r="M617" i="1"/>
  <c r="M619" i="1"/>
  <c r="M621" i="1"/>
  <c r="M623" i="1"/>
  <c r="M625" i="1"/>
  <c r="M627" i="1"/>
  <c r="M628" i="1"/>
  <c r="M631" i="1"/>
  <c r="M632" i="1"/>
  <c r="M633" i="1"/>
  <c r="M634" i="1"/>
  <c r="M639" i="1"/>
  <c r="M640" i="1"/>
  <c r="M642" i="1"/>
  <c r="M643" i="1"/>
  <c r="M645" i="1"/>
  <c r="M646" i="1"/>
  <c r="M651" i="1"/>
  <c r="M662" i="1"/>
  <c r="M664" i="1"/>
  <c r="M665" i="1"/>
  <c r="M668" i="1"/>
  <c r="M670" i="1"/>
  <c r="M671" i="1"/>
  <c r="M673" i="1"/>
  <c r="M674" i="1"/>
  <c r="M683" i="1"/>
  <c r="M684" i="1"/>
  <c r="M685" i="1"/>
  <c r="M687" i="1"/>
  <c r="M689" i="1"/>
  <c r="M695" i="1"/>
  <c r="M696" i="1"/>
  <c r="M698" i="1"/>
  <c r="M703" i="1"/>
  <c r="M710" i="1"/>
  <c r="M711" i="1"/>
  <c r="M712" i="1"/>
  <c r="M713" i="1"/>
  <c r="M714" i="1"/>
  <c r="M718" i="1"/>
  <c r="M722" i="1"/>
  <c r="M725" i="1"/>
  <c r="M726" i="1"/>
  <c r="M728" i="1"/>
  <c r="M730" i="1"/>
  <c r="M736" i="1"/>
  <c r="M740" i="1"/>
  <c r="M742" i="1"/>
  <c r="M743" i="1"/>
  <c r="M745" i="1"/>
  <c r="M746" i="1"/>
  <c r="M749" i="1"/>
  <c r="M754" i="1"/>
  <c r="M756" i="1"/>
  <c r="M757" i="1"/>
  <c r="M758" i="1"/>
  <c r="M765" i="1"/>
  <c r="M770" i="1"/>
  <c r="M772" i="1"/>
  <c r="M773" i="1"/>
  <c r="M775" i="1"/>
  <c r="M778" i="1"/>
  <c r="M779" i="1"/>
  <c r="M781" i="1"/>
  <c r="M783" i="1"/>
  <c r="M791" i="1"/>
  <c r="M792" i="1"/>
  <c r="M794" i="1"/>
  <c r="M800" i="1"/>
  <c r="M801" i="1"/>
  <c r="M805" i="1"/>
  <c r="M809" i="1"/>
  <c r="M812" i="1"/>
  <c r="M818" i="1"/>
  <c r="M820" i="1"/>
  <c r="M828" i="1"/>
  <c r="M830" i="1"/>
  <c r="M831" i="1"/>
  <c r="M832" i="1"/>
  <c r="M836" i="1"/>
  <c r="M840" i="1"/>
  <c r="M842" i="1"/>
  <c r="M857" i="1"/>
  <c r="M861" i="1"/>
  <c r="M863" i="1"/>
  <c r="M864" i="1"/>
  <c r="M867" i="1"/>
  <c r="M870" i="1"/>
  <c r="M872" i="1"/>
  <c r="M873" i="1"/>
  <c r="M883" i="1"/>
  <c r="M884" i="1"/>
  <c r="M886" i="1"/>
  <c r="M887" i="1"/>
  <c r="M889" i="1"/>
  <c r="M890" i="1"/>
  <c r="M897" i="1"/>
  <c r="M899" i="1"/>
  <c r="M907" i="1"/>
  <c r="M909" i="1"/>
  <c r="M911" i="1"/>
  <c r="M912" i="1"/>
  <c r="M916" i="1"/>
  <c r="M921" i="1"/>
  <c r="M925" i="1"/>
  <c r="M926" i="1"/>
  <c r="M927" i="1"/>
  <c r="M929" i="1"/>
  <c r="M931" i="1"/>
  <c r="M932" i="1"/>
  <c r="M933" i="1"/>
  <c r="M935" i="1"/>
  <c r="M936" i="1"/>
  <c r="M937" i="1"/>
  <c r="M938" i="1"/>
  <c r="M943" i="1"/>
  <c r="M944" i="1"/>
  <c r="M948" i="1"/>
  <c r="M949" i="1"/>
  <c r="M952" i="1"/>
  <c r="M957" i="1"/>
  <c r="M959" i="1"/>
  <c r="M966" i="1"/>
  <c r="M968" i="1"/>
  <c r="M971" i="1"/>
  <c r="M972" i="1"/>
  <c r="M975" i="1"/>
  <c r="M977" i="1"/>
  <c r="M978" i="1"/>
  <c r="M981" i="1"/>
  <c r="M986" i="1"/>
  <c r="M998" i="1"/>
  <c r="M999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<sst xmlns="http://schemas.openxmlformats.org/spreadsheetml/2006/main" count="9053" uniqueCount="2117">
  <si>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</si>
  <si>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</si>
  <si>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</si>
  <si>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</si>
  <si>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</si>
  <si>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</si>
  <si>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</si>
  <si>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</si>
  <si>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</si>
  <si>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</si>
  <si>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</si>
  <si>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</si>
  <si>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</si>
  <si>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</si>
  <si>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</si>
  <si>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</si>
  <si>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</si>
  <si>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</si>
  <si>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</si>
  <si>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</si>
  <si>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</si>
  <si>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</si>
  <si>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</si>
  <si>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</si>
  <si>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</si>
  <si>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</si>
  <si>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</si>
  <si>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</si>
  <si>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</si>
  <si>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</si>
  <si>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</si>
  <si>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</si>
  <si>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</si>
  <si>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</si>
  <si>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</si>
  <si>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</si>
  <si>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</si>
  <si>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</si>
  <si>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</si>
  <si>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</si>
  <si>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</si>
  <si>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</si>
  <si>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</si>
  <si>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</si>
  <si>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</si>
  <si>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</si>
  <si>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</si>
  <si>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</si>
  <si>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</si>
  <si>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</si>
  <si>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</si>
  <si>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</si>
  <si>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</si>
  <si>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</si>
  <si>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</si>
  <si>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</si>
  <si>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</si>
  <si>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</si>
  <si>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</si>
  <si>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</si>
  <si>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</si>
  <si>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</si>
  <si>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</si>
  <si>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</si>
  <si>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</si>
  <si>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</si>
  <si>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</si>
  <si>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</si>
  <si>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</si>
  <si>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</si>
  <si>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</si>
  <si>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</si>
  <si>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</si>
  <si>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</si>
  <si>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</si>
  <si>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</si>
  <si>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</si>
  <si>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</si>
  <si>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</si>
  <si>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</si>
  <si>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</si>
  <si>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</si>
  <si>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</si>
  <si>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</si>
  <si>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</si>
  <si>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</si>
  <si>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</si>
  <si>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</si>
  <si>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</si>
  <si>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</si>
  <si>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</si>
  <si>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</si>
  <si>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</si>
  <si>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</si>
  <si>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</si>
  <si>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</si>
  <si>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</si>
  <si>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</si>
  <si>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</si>
  <si>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</si>
  <si>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</si>
  <si>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</si>
  <si>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</si>
  <si>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</si>
  <si>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</si>
  <si>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</si>
  <si>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</si>
  <si>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</si>
  <si>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</si>
  <si>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</si>
  <si>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</si>
  <si>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</si>
  <si>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</si>
  <si>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</si>
  <si>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</si>
  <si>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</si>
  <si>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</si>
  <si>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</si>
  <si>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</si>
  <si>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</si>
  <si>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</si>
  <si>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</si>
  <si>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</si>
  <si>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</si>
  <si>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</si>
  <si>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</si>
  <si>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</si>
  <si>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</si>
  <si>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</si>
  <si>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</si>
  <si>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</si>
  <si>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</si>
  <si>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</si>
  <si>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</si>
  <si>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</si>
  <si>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</si>
  <si>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</si>
  <si>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</si>
  <si>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</si>
  <si>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</si>
  <si>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</si>
  <si>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</si>
  <si>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</si>
  <si>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</si>
  <si>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</si>
  <si>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</si>
  <si>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</si>
  <si>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</si>
  <si>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</si>
  <si>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</si>
  <si>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</si>
  <si>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</si>
  <si>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</si>
  <si>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</si>
  <si>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</si>
  <si>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</si>
  <si>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</si>
  <si>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</si>
  <si>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</si>
  <si>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</si>
  <si>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</si>
  <si>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</si>
  <si>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</si>
  <si>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</si>
  <si>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</si>
  <si>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</si>
  <si>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</si>
  <si>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</si>
  <si>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</si>
  <si>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</si>
  <si>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</si>
  <si>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</si>
  <si>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</si>
  <si>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</si>
  <si>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</si>
  <si>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</si>
  <si>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</si>
  <si>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</si>
  <si>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</si>
  <si>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</si>
  <si>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</si>
  <si>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</si>
  <si>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</si>
  <si>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</si>
  <si>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</si>
  <si>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</si>
  <si>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</si>
  <si>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</si>
  <si>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</si>
  <si>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</si>
  <si>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</si>
  <si>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</si>
  <si>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</si>
  <si>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</si>
  <si>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</si>
  <si>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</si>
  <si>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</si>
  <si>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</si>
  <si>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</si>
  <si>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</si>
  <si>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</si>
  <si>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</si>
  <si>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</si>
  <si>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</si>
  <si>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</si>
  <si>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</si>
  <si>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</si>
  <si>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</si>
  <si>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</si>
  <si>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</si>
  <si>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</si>
  <si>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</si>
  <si>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</si>
  <si>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</si>
  <si>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</si>
  <si>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</si>
  <si>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</si>
  <si>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</si>
  <si>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</si>
  <si>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</si>
  <si>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</si>
  <si>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</si>
  <si>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</si>
  <si>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</si>
  <si>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</si>
  <si>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</si>
  <si>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</si>
  <si>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</si>
  <si>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</si>
  <si>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</si>
  <si>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</si>
  <si>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</si>
  <si>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</si>
  <si>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</si>
  <si>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</si>
  <si>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</si>
  <si>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</si>
  <si>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</si>
  <si>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</si>
  <si>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</si>
  <si>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</si>
  <si>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</si>
  <si>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</si>
  <si>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</si>
  <si>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</si>
  <si>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</si>
  <si>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</si>
  <si>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</si>
  <si>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</si>
  <si>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</si>
  <si>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</si>
  <si>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</si>
  <si>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</si>
  <si>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</si>
  <si>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</si>
  <si>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</si>
  <si>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</si>
  <si>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</si>
  <si>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</si>
  <si>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</si>
  <si>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</si>
  <si>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</si>
  <si>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</si>
  <si>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</si>
  <si>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</si>
  <si>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</si>
  <si>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</si>
  <si>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</si>
  <si>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</si>
  <si>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</si>
  <si>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</si>
  <si>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</si>
  <si>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</si>
  <si>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</si>
  <si>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</si>
  <si>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</si>
  <si>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</si>
  <si>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</si>
  <si>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</si>
  <si>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</si>
  <si>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</si>
  <si>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</si>
  <si>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</si>
  <si>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</si>
  <si>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</si>
  <si>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</si>
  <si>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</si>
  <si>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</si>
  <si>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</si>
  <si>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</si>
  <si>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</si>
  <si>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</si>
  <si>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</si>
  <si>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</si>
  <si>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</si>
  <si>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</si>
  <si>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</si>
  <si>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</si>
  <si>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</si>
  <si>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</si>
  <si>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</si>
  <si>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</si>
  <si>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</si>
  <si>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</si>
  <si>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</si>
  <si>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</si>
  <si>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</si>
  <si>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</si>
  <si>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</si>
  <si>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</si>
  <si>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</si>
  <si>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</si>
  <si>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</si>
  <si>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</si>
  <si>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</si>
  <si>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</si>
  <si>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</si>
  <si>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</si>
  <si>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</si>
  <si>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</si>
  <si>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</si>
  <si>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</si>
  <si>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</si>
  <si>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</si>
  <si>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</si>
  <si>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</si>
  <si>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</si>
  <si>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</si>
  <si>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</si>
  <si>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</si>
  <si>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</si>
  <si>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</si>
  <si>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</si>
  <si>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</si>
  <si>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</si>
  <si>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</si>
  <si>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</si>
  <si>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</si>
  <si>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</si>
  <si>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</si>
  <si>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</si>
  <si>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</si>
  <si>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</si>
  <si>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</si>
  <si>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</si>
  <si>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</si>
  <si>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</si>
  <si>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</si>
  <si>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</si>
  <si>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</si>
  <si>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</si>
  <si>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</si>
  <si>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</si>
  <si>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</si>
  <si>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</si>
  <si>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</si>
  <si>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</si>
  <si>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</si>
  <si>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</si>
  <si>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</si>
  <si>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</si>
  <si>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</si>
  <si>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</si>
  <si>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</si>
  <si>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</si>
  <si>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</si>
  <si>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</si>
  <si>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</si>
  <si>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</si>
  <si>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</si>
  <si>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</si>
  <si>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</si>
  <si>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</si>
  <si>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</si>
  <si>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</si>
  <si>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</si>
  <si>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</si>
  <si>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</si>
  <si>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</si>
  <si>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</si>
  <si>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</si>
  <si>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</si>
  <si>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</si>
  <si>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</si>
  <si>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</si>
  <si>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</si>
  <si>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</si>
  <si>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</si>
  <si>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</si>
  <si>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</si>
  <si>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</si>
  <si>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</si>
  <si>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</si>
  <si>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</si>
  <si>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</si>
  <si>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</si>
  <si>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</si>
  <si>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</si>
  <si>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</si>
  <si>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</si>
  <si>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</si>
  <si>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</si>
  <si>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</si>
  <si>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</si>
  <si>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</si>
  <si>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</si>
  <si>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</si>
  <si>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</si>
  <si>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</si>
  <si>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</si>
  <si>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</si>
  <si>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</si>
  <si>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</si>
  <si>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</si>
  <si>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</si>
  <si>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</si>
  <si>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</si>
  <si>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</si>
  <si>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</si>
  <si>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</si>
  <si>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</si>
  <si>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</si>
  <si>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</si>
  <si>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</si>
  <si>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</si>
  <si>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</si>
  <si>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</si>
  <si>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</si>
  <si>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</si>
  <si>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</si>
  <si>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</si>
  <si>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</si>
  <si>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</si>
  <si>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</si>
  <si>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</si>
  <si>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</si>
  <si>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</si>
  <si>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</si>
  <si>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</si>
  <si>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</si>
  <si>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</si>
  <si>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</si>
  <si>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</si>
  <si>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</si>
  <si>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</si>
  <si>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</si>
  <si>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</si>
  <si>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</si>
  <si>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</si>
  <si>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</si>
  <si>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</si>
  <si>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</si>
  <si>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</si>
  <si>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</si>
  <si>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</si>
  <si>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</si>
  <si>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</si>
  <si>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</si>
  <si>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</si>
  <si>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</si>
  <si>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</si>
  <si>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</si>
  <si>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</si>
  <si>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</si>
  <si>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</si>
  <si>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</si>
  <si>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</si>
  <si>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</si>
  <si>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</si>
  <si>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</si>
  <si>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</si>
  <si>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</si>
  <si>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</si>
  <si>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</si>
  <si>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</si>
  <si>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</si>
  <si>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</si>
  <si>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</si>
  <si>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</si>
  <si>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</si>
  <si>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</si>
  <si>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</si>
  <si>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</si>
  <si>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</si>
  <si>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</si>
  <si>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</si>
  <si>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</si>
  <si>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</si>
  <si>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</si>
  <si>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</si>
  <si>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</si>
  <si>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</si>
  <si>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</si>
  <si>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</si>
  <si>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</si>
  <si>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</si>
  <si>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</si>
  <si>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</si>
  <si>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</si>
  <si>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</si>
  <si>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</si>
  <si>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</si>
  <si>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</si>
  <si>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</si>
  <si>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</si>
  <si>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</si>
  <si>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</si>
  <si>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</si>
  <si>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</si>
  <si>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</si>
  <si>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</si>
  <si>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</si>
  <si>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</si>
  <si>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</si>
  <si>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</si>
  <si>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</si>
  <si>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</si>
  <si>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</si>
  <si>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</si>
  <si>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</si>
  <si>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</si>
  <si>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</si>
  <si>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</si>
  <si>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</si>
  <si>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</si>
  <si>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</si>
  <si>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</si>
  <si>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</si>
  <si>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</si>
  <si>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</si>
  <si>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</si>
  <si>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</si>
  <si>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</si>
  <si>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</si>
  <si>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</si>
  <si>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</si>
  <si>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</si>
  <si>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</si>
  <si>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</si>
  <si>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</si>
  <si>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</si>
  <si>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</si>
  <si>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</si>
  <si>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</si>
  <si>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</si>
  <si>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</si>
  <si>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</si>
  <si>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</si>
  <si>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</si>
  <si>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</si>
  <si>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</si>
  <si>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</si>
  <si>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</si>
  <si>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</si>
  <si>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</si>
  <si>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</si>
  <si>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</si>
  <si>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</si>
  <si>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</si>
  <si>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</si>
  <si>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</si>
  <si>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</si>
  <si>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</si>
  <si>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</si>
  <si>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</si>
  <si>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</si>
  <si>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</si>
  <si>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</si>
  <si>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</si>
  <si>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</si>
  <si>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</si>
  <si>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</si>
  <si>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</si>
  <si>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</si>
  <si>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</si>
  <si>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</si>
  <si>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</si>
  <si>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</si>
  <si>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</si>
  <si>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</si>
  <si>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</si>
  <si>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</si>
  <si>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</si>
  <si>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</si>
  <si>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</si>
  <si>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</si>
  <si>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</si>
  <si>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</si>
  <si>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</si>
  <si>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</si>
  <si>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</si>
  <si>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</si>
  <si>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</si>
  <si>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</si>
  <si>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</si>
  <si>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</si>
  <si>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</si>
  <si>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</si>
  <si>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</si>
  <si>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</si>
  <si>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</si>
  <si>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</si>
  <si>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</si>
  <si>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</si>
  <si>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</si>
  <si>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</si>
  <si>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</si>
  <si>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</si>
  <si>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</si>
  <si>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</si>
  <si>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</si>
  <si>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</si>
  <si>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</si>
  <si>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</si>
  <si>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</si>
  <si>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</si>
  <si>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</si>
  <si>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</si>
  <si>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</si>
  <si>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</si>
  <si>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</si>
  <si>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</si>
  <si>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</si>
  <si>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</si>
  <si>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</si>
  <si>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</si>
  <si>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</si>
  <si>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</si>
  <si>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</si>
  <si>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</si>
  <si>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</si>
  <si>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</si>
  <si>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</si>
  <si>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</si>
  <si>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</si>
  <si>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</si>
  <si>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</si>
  <si>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</si>
  <si>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</si>
  <si>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</si>
  <si>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</si>
  <si>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</si>
  <si>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</si>
  <si>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</si>
  <si>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</si>
  <si>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</si>
  <si>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</si>
  <si>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</si>
  <si>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</si>
  <si>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</si>
  <si>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</si>
  <si>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</si>
  <si>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</si>
  <si>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</si>
  <si>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</si>
  <si>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</si>
  <si>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</si>
  <si>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</si>
  <si>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</si>
  <si>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</si>
  <si>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</si>
  <si>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</si>
  <si>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</si>
  <si>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</si>
  <si>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</si>
  <si>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</si>
  <si>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</si>
  <si>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</si>
  <si>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</si>
  <si>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</si>
  <si>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</si>
  <si>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</si>
  <si>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</si>
  <si>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</si>
  <si>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</si>
  <si>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</si>
  <si>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</si>
  <si>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</si>
  <si>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</si>
  <si>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</si>
  <si>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</si>
  <si>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</si>
  <si>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</si>
  <si>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</si>
  <si>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</si>
  <si>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</si>
  <si>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</si>
  <si>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</si>
  <si>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</si>
  <si>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</si>
  <si>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</si>
  <si>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</si>
  <si>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</si>
  <si>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</si>
  <si>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</si>
  <si>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</si>
  <si>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</si>
  <si>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</si>
  <si>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</si>
  <si>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</si>
  <si>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</si>
  <si>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</si>
  <si>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</si>
  <si>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</si>
  <si>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</si>
  <si>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</si>
  <si>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</si>
  <si>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</si>
  <si>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</si>
  <si>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</si>
  <si>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</si>
  <si>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</si>
  <si>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</si>
  <si>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</si>
  <si>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</si>
  <si>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</si>
  <si>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</si>
  <si>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</si>
  <si>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</si>
  <si>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</si>
  <si>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</si>
  <si>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</si>
  <si>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</si>
  <si>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</si>
  <si>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</si>
  <si>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</si>
  <si>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</si>
  <si>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</si>
  <si>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</si>
  <si>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</si>
  <si>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</si>
  <si>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</si>
  <si>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</si>
  <si>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</si>
  <si>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</si>
  <si>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</si>
  <si>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</si>
  <si>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</si>
  <si>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</si>
  <si>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</si>
  <si>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</si>
  <si>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</si>
  <si>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</si>
  <si>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</si>
  <si>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</si>
  <si>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</si>
  <si>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</si>
  <si>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</si>
  <si>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</si>
  <si>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</si>
  <si>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</si>
  <si>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</si>
  <si>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</si>
  <si>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</si>
  <si>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</si>
  <si>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</si>
  <si>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</si>
  <si>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</si>
  <si>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</si>
  <si>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</si>
  <si>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</si>
  <si>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</si>
  <si>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</si>
  <si>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</si>
  <si>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</si>
  <si>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</si>
  <si>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</si>
  <si>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</si>
  <si>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</si>
  <si>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</si>
  <si>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</si>
  <si>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</si>
  <si>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</si>
  <si>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</si>
  <si>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</si>
  <si>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</si>
  <si>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</si>
  <si>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</si>
  <si>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</si>
  <si>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</si>
  <si>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</si>
  <si>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</si>
  <si>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</si>
  <si>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</si>
  <si>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</si>
  <si>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</si>
  <si>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</si>
  <si>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</si>
  <si>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</si>
  <si>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</si>
  <si>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</si>
  <si>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</si>
  <si>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</si>
  <si>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</si>
  <si>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</si>
  <si>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</si>
  <si>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</si>
  <si>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</si>
  <si>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</si>
  <si>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</si>
  <si>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</si>
  <si>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</si>
  <si>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</si>
  <si>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</si>
  <si>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</si>
  <si>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</si>
  <si>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</si>
  <si>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</si>
  <si>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</si>
  <si>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</si>
  <si>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</si>
  <si>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</si>
  <si>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</si>
  <si>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</si>
  <si>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</si>
  <si>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</si>
  <si>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</si>
  <si>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</si>
  <si>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</si>
  <si>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</si>
  <si>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</si>
  <si>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</si>
  <si>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</si>
  <si>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</si>
  <si>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</si>
  <si>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</si>
  <si>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</si>
  <si>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</si>
  <si>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</si>
  <si>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</si>
  <si>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</si>
  <si>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</si>
  <si>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</si>
  <si>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</si>
  <si>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</si>
  <si>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</si>
  <si>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</si>
  <si>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</si>
  <si>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</si>
  <si>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</si>
  <si>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</si>
  <si>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</si>
  <si>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</si>
  <si>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</si>
  <si>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</si>
  <si>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</si>
  <si>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</si>
  <si>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</si>
  <si>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</si>
  <si>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</si>
  <si>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</si>
  <si>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</si>
  <si>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</si>
  <si>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</si>
  <si>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</si>
  <si>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</si>
  <si>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</si>
  <si>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</si>
  <si>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</si>
  <si>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</si>
  <si>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</si>
  <si>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</si>
  <si>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</si>
  <si>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</si>
  <si>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</si>
  <si>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</si>
  <si>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</si>
  <si>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</si>
  <si>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</si>
  <si>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</si>
  <si>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</si>
  <si>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</si>
  <si>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</si>
  <si>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</si>
  <si>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</si>
  <si>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</si>
  <si>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</si>
  <si>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</si>
  <si>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</si>
  <si>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</si>
  <si>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</si>
  <si>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</si>
  <si>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</si>
  <si>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</si>
  <si>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</si>
  <si>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</si>
  <si>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</si>
  <si>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</si>
  <si>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</si>
  <si>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</si>
  <si>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</si>
  <si>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</si>
  <si>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</si>
  <si>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</si>
  <si>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</si>
  <si>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</si>
  <si>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</si>
  <si>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</si>
  <si>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</si>
  <si>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</si>
  <si>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</si>
  <si>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</si>
  <si>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</si>
  <si>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</si>
  <si>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</si>
  <si>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</si>
  <si>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</si>
  <si>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</si>
  <si>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</si>
  <si>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</si>
  <si>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</si>
  <si>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</si>
  <si>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</si>
  <si>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</si>
  <si>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</si>
  <si>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</si>
  <si>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</si>
  <si>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</si>
  <si>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</si>
  <si>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</si>
  <si>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</si>
  <si>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</si>
  <si>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</si>
  <si>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</si>
  <si>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</si>
  <si>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</si>
  <si>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</si>
  <si>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</si>
  <si>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</si>
  <si>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</si>
  <si>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</si>
  <si>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</si>
  <si>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</si>
  <si>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</si>
  <si>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</si>
  <si>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</si>
  <si>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</si>
  <si>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</si>
  <si>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</si>
  <si>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</si>
  <si>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</si>
  <si>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</si>
  <si>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</si>
  <si>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</si>
  <si>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</si>
  <si>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</si>
  <si>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</si>
  <si>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</si>
  <si>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</si>
  <si>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</si>
  <si>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</si>
  <si>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</si>
  <si>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</si>
  <si>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</si>
  <si>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</si>
  <si>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</si>
  <si>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</si>
  <si>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</si>
  <si>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</si>
  <si>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</si>
  <si>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</si>
  <si>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</si>
  <si>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</si>
  <si>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</si>
  <si>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</si>
  <si>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</si>
  <si>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</si>
  <si>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</si>
  <si>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</si>
  <si>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</si>
  <si>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</si>
  <si>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</si>
  <si>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</si>
  <si>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</si>
  <si>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</si>
  <si>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</si>
  <si>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</si>
  <si>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</si>
  <si>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</si>
  <si>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</si>
  <si>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</si>
  <si>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</si>
  <si>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</si>
  <si>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</si>
  <si>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</si>
  <si>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</si>
  <si>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</si>
  <si>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</si>
  <si>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</si>
  <si>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</si>
  <si>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</si>
  <si>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</si>
  <si>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</si>
  <si>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</si>
  <si>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</si>
  <si>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</si>
  <si>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</si>
  <si>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</si>
  <si>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</si>
  <si>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</si>
  <si>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</si>
  <si>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</si>
  <si>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</si>
  <si>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</si>
  <si>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</si>
  <si>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</si>
  <si>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</si>
  <si>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</si>
  <si>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</si>
  <si>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</si>
  <si>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</si>
  <si>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</si>
  <si>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</si>
  <si>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</si>
  <si>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</si>
  <si>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</si>
  <si>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</si>
  <si>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</si>
  <si>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</si>
  <si>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</si>
  <si>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</si>
  <si>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</si>
  <si>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</si>
  <si>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</si>
  <si>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</si>
  <si>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</si>
  <si>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</si>
  <si>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</si>
  <si>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</si>
  <si>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</si>
  <si>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</si>
  <si>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</si>
  <si>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</si>
  <si>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</si>
  <si>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</si>
  <si>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</si>
  <si>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</si>
  <si>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</si>
  <si>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</si>
  <si>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</si>
  <si>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</si>
  <si>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</si>
  <si>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</si>
  <si>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</si>
  <si>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</si>
  <si>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</si>
  <si>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</si>
  <si>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</si>
  <si>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</si>
  <si>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</si>
  <si>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</si>
  <si>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</si>
  <si>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</si>
  <si>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</si>
  <si>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</si>
  <si>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</si>
  <si>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</si>
  <si>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</si>
  <si>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</si>
  <si>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</si>
  <si>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</si>
  <si>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</si>
  <si>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</si>
  <si>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</si>
  <si>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</si>
  <si>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</si>
  <si>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</si>
  <si>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</si>
  <si>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</si>
  <si>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</si>
  <si>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</si>
  <si>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</si>
  <si>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</si>
  <si>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</si>
  <si>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</si>
  <si>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</si>
  <si>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</si>
  <si>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</si>
  <si>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</si>
  <si>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</si>
  <si>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</si>
  <si>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</si>
  <si>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</si>
  <si>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</si>
  <si>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</si>
  <si>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</si>
  <si>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</si>
  <si>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</si>
  <si>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</si>
  <si>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</si>
  <si>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</si>
  <si>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</si>
  <si>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</si>
  <si>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</si>
  <si>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</si>
  <si>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</si>
  <si>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</si>
  <si>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</si>
  <si>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</si>
  <si>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</si>
  <si>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</si>
  <si>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</si>
  <si>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</si>
  <si>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</si>
  <si>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</si>
  <si>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</si>
  <si>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</si>
  <si>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</si>
  <si>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</si>
  <si>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</si>
  <si>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</si>
  <si>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</si>
  <si>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</si>
  <si>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</si>
  <si>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</si>
  <si>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</si>
  <si>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</si>
  <si>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</si>
  <si>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</si>
  <si>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</si>
  <si>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</si>
  <si>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</si>
  <si>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</si>
  <si>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</si>
  <si>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</si>
  <si>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</si>
  <si>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</si>
  <si>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</si>
  <si>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</si>
  <si>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</si>
  <si>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</si>
  <si>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</si>
  <si>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</si>
  <si>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</si>
  <si>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</si>
  <si>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</si>
  <si>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</si>
  <si>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</si>
  <si>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</si>
  <si>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</si>
  <si>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</si>
  <si>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</si>
  <si>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</si>
  <si>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</si>
  <si>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</si>
  <si>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</si>
  <si>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</si>
  <si>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</si>
  <si>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</si>
  <si>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</si>
  <si>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</si>
  <si>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</si>
  <si>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</si>
  <si>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</si>
  <si>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</si>
  <si>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</si>
  <si>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</si>
  <si>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</si>
  <si>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</si>
  <si>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</si>
  <si>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</si>
  <si>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</si>
  <si>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</si>
  <si>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</si>
  <si>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</si>
  <si>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</si>
  <si>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</si>
  <si>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</si>
  <si>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</si>
  <si>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</si>
  <si>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</si>
  <si>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</si>
  <si>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</si>
  <si>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</si>
  <si>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</si>
  <si>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</si>
  <si>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</si>
  <si>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</si>
  <si>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</si>
  <si>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</si>
  <si>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</si>
  <si>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</si>
  <si>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</si>
  <si>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</si>
  <si>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</si>
  <si>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</si>
  <si>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</si>
  <si>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</si>
  <si>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</si>
  <si>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</si>
  <si>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</si>
  <si>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</si>
  <si>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</si>
  <si>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</si>
  <si>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</si>
  <si>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</si>
  <si>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</si>
  <si>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</si>
  <si>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</si>
  <si>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</si>
  <si>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</si>
  <si>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</si>
  <si>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</si>
  <si>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</si>
  <si>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</si>
  <si>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</si>
  <si>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</si>
  <si>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</si>
  <si>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</si>
  <si>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</si>
  <si>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</si>
  <si>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</si>
  <si>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</si>
  <si>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</si>
  <si>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</si>
  <si>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</si>
  <si>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</si>
  <si>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</si>
  <si>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</si>
  <si>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</si>
  <si>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</si>
  <si>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</si>
  <si>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</si>
  <si>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</si>
  <si>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</si>
  <si>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</si>
  <si>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</si>
  <si>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</si>
  <si>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</si>
  <si>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</si>
  <si>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</si>
  <si>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</si>
  <si>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</si>
  <si>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</si>
  <si>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</si>
  <si>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</si>
  <si>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</si>
  <si>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</si>
  <si>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</si>
  <si>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</si>
  <si>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</si>
  <si>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</si>
  <si>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</si>
  <si>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</si>
  <si>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</si>
  <si>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</si>
  <si>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</si>
  <si>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</si>
  <si>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</si>
  <si>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</si>
  <si>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</si>
  <si>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</si>
  <si>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</si>
  <si>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</si>
  <si>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</si>
  <si>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</si>
  <si>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</si>
  <si>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</si>
  <si>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</si>
  <si>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</si>
  <si>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</si>
  <si>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</si>
  <si>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</si>
  <si>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</si>
  <si>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</si>
  <si>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</si>
  <si>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</si>
  <si>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</si>
  <si>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</si>
  <si>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</si>
  <si>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</si>
  <si>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</si>
  <si>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</si>
  <si>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</si>
  <si>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</si>
  <si>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</si>
  <si>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</si>
  <si>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</si>
  <si>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</si>
  <si>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</si>
  <si>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</si>
  <si>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</si>
  <si>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</si>
  <si>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</si>
  <si>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</si>
  <si>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</si>
  <si>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</si>
  <si>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</si>
  <si>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</si>
  <si>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</si>
  <si>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</si>
  <si>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</si>
  <si>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</si>
  <si>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</si>
  <si>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</si>
  <si>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</si>
  <si>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</si>
  <si>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</si>
  <si>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</si>
  <si>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</si>
  <si>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</si>
  <si>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</si>
  <si>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</si>
  <si>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</si>
  <si>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</si>
  <si>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</si>
  <si>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</si>
  <si>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</si>
  <si>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</si>
  <si>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</si>
  <si>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</si>
  <si>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</si>
  <si>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</si>
  <si>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</si>
  <si>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</si>
  <si>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</si>
  <si>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</si>
  <si>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</si>
  <si>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</si>
  <si>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</si>
  <si>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</si>
  <si>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</si>
  <si>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</si>
  <si>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</si>
  <si>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</si>
  <si>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</si>
  <si>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</si>
  <si>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</si>
  <si>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</si>
  <si>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</si>
  <si>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</si>
  <si>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</si>
  <si>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</si>
  <si>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</si>
  <si>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</si>
  <si>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</si>
  <si>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</si>
  <si>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</si>
  <si>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</si>
  <si>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</si>
  <si>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</si>
  <si>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</si>
  <si>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</si>
  <si>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</si>
  <si>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</si>
  <si>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</si>
  <si>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</si>
  <si>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</si>
  <si>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</si>
  <si>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</si>
  <si>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</si>
  <si>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</si>
  <si>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</si>
  <si>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</si>
  <si>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</si>
  <si>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</si>
  <si>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</si>
  <si>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</si>
  <si>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</si>
  <si>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</si>
  <si>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</si>
  <si>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</si>
  <si>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</si>
  <si>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</si>
  <si>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</si>
  <si>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</si>
  <si>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</si>
  <si>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</si>
  <si>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</si>
  <si>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</si>
  <si>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</si>
  <si>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</si>
  <si>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</si>
  <si>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</si>
  <si>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</si>
  <si>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</si>
  <si>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</si>
  <si>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</si>
  <si>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</si>
  <si>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</si>
  <si>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</si>
  <si>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</si>
  <si>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</si>
  <si>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</si>
  <si>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</si>
  <si>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</si>
  <si>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</si>
  <si>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</si>
  <si>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</si>
  <si>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</si>
  <si>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</si>
  <si>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</si>
  <si>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</si>
  <si>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</si>
  <si>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</si>
  <si>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</si>
  <si>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</si>
  <si>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</si>
  <si>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</si>
  <si>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</si>
  <si>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</si>
  <si>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</si>
  <si>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</si>
  <si>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</si>
  <si>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</si>
  <si>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</si>
  <si>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</si>
  <si>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</si>
  <si>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</si>
  <si>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</si>
  <si>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</si>
  <si>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</si>
  <si>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</si>
  <si>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</si>
  <si>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</si>
  <si>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</si>
  <si>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</si>
  <si>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</si>
  <si>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</si>
  <si>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</si>
  <si>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</si>
  <si>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</si>
  <si>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</si>
  <si>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</si>
  <si>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</si>
  <si>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</si>
  <si>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</si>
  <si>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</si>
  <si>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</si>
  <si>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</si>
  <si>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</si>
  <si>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</si>
  <si>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</si>
  <si>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</si>
  <si>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</si>
  <si>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</si>
  <si>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</si>
  <si>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</si>
  <si>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</si>
  <si>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</si>
  <si>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</si>
  <si>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</si>
  <si>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</si>
  <si>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</si>
  <si>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</si>
  <si>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</si>
  <si>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</si>
  <si>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</si>
  <si>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</si>
  <si>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</si>
  <si>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</si>
  <si>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</si>
  <si>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</si>
  <si>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</si>
  <si>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</si>
  <si>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</si>
  <si>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</si>
  <si>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</si>
  <si>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</si>
  <si>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</si>
  <si>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</si>
  <si>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</si>
  <si>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</si>
  <si>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</si>
  <si>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</si>
  <si>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</si>
  <si>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</si>
  <si>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</si>
  <si>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</si>
  <si>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</si>
  <si>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</si>
  <si>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</si>
  <si>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</si>
  <si>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</si>
  <si>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</si>
  <si>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</si>
  <si>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</si>
  <si>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</si>
  <si>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</si>
  <si>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</si>
  <si>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</si>
  <si>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</si>
  <si>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</si>
  <si>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</si>
  <si>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</si>
  <si>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</si>
  <si>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</si>
  <si>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</si>
  <si>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</si>
  <si>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</si>
  <si>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</si>
  <si>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</si>
  <si>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</si>
  <si>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</si>
  <si>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</si>
  <si>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</si>
  <si>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</si>
  <si>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</si>
  <si>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</si>
  <si>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</si>
  <si>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</si>
  <si>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</si>
  <si>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</si>
  <si>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</si>
  <si>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</si>
  <si>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</si>
  <si>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</si>
  <si>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</si>
  <si>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</si>
  <si>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</si>
  <si>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</si>
  <si>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</si>
  <si>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</si>
  <si>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</si>
  <si>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</si>
  <si>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</si>
  <si>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</si>
  <si>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</si>
  <si>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</si>
  <si>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</si>
  <si>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</si>
  <si>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</si>
  <si>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</si>
  <si>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</si>
  <si>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</si>
  <si>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</si>
  <si>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</si>
  <si>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</si>
  <si>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</si>
  <si>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</si>
  <si>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</si>
  <si>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</si>
  <si>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</si>
  <si>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</si>
  <si>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</si>
  <si>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</si>
  <si>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</si>
  <si>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</si>
  <si>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</si>
  <si>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</si>
  <si>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</si>
  <si>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</si>
  <si>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</si>
  <si>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</si>
  <si>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</si>
  <si>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</si>
  <si>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</si>
  <si>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</si>
  <si>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</si>
  <si>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</si>
  <si>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</si>
  <si>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</si>
  <si>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</si>
  <si>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</si>
  <si>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</si>
  <si>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</si>
  <si>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</si>
  <si>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</si>
  <si>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</si>
  <si>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</si>
  <si>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</si>
  <si>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</si>
  <si>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</si>
  <si>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</si>
  <si>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</si>
  <si>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</si>
  <si>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</si>
  <si>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</si>
  <si>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</si>
  <si>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</si>
  <si>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</si>
  <si>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</si>
  <si>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</si>
  <si>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</si>
  <si>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</si>
  <si>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</si>
  <si>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</si>
  <si>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</si>
  <si>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</si>
  <si>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</si>
  <si>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</si>
  <si>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</si>
  <si>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</si>
  <si>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</si>
  <si>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</si>
  <si>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</si>
  <si>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</si>
  <si>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</si>
  <si>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</si>
  <si>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</si>
  <si>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</si>
  <si>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</si>
  <si>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</si>
  <si>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</si>
  <si>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</si>
  <si>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</si>
  <si>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</si>
  <si>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</si>
  <si>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</si>
  <si>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</si>
  <si>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</si>
  <si>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</si>
  <si>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</si>
  <si>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</si>
  <si>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</si>
  <si>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</si>
  <si>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</si>
  <si>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</si>
  <si>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</si>
  <si>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</si>
  <si>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</si>
  <si>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</si>
  <si>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</si>
  <si>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</si>
  <si>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</si>
  <si>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</si>
  <si>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</si>
  <si>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</si>
  <si>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</si>
  <si>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</si>
  <si>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</si>
  <si>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</si>
  <si>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</si>
  <si>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</si>
  <si>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</si>
  <si>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</si>
  <si>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</si>
  <si>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</si>
  <si>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</si>
  <si>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</si>
  <si>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</si>
  <si>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</si>
  <si>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</si>
  <si>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</si>
  <si>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</si>
  <si>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</si>
  <si>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</si>
  <si>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</si>
  <si>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</si>
  <si>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</si>
  <si>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</si>
  <si>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</si>
  <si>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</si>
  <si>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</si>
  <si>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</si>
  <si>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</si>
  <si>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</si>
  <si>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</si>
  <si>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</si>
  <si>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</si>
  <si>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</si>
  <si>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</si>
  <si>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</si>
  <si>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</si>
  <si>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</si>
  <si>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</si>
  <si>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</si>
  <si>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</si>
  <si>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</si>
  <si>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</si>
  <si>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</si>
  <si>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</si>
  <si>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</si>
  <si>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</si>
  <si>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</si>
  <si>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</si>
  <si>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</si>
  <si>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</si>
  <si>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</si>
  <si>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</si>
  <si>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</si>
  <si>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</si>
  <si>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</si>
  <si>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</si>
  <si>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</si>
  <si>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</si>
  <si>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</si>
  <si>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</si>
  <si>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</si>
  <si>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</si>
  <si>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</si>
  <si>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</si>
  <si>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</si>
  <si>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</si>
  <si>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</si>
  <si>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</si>
  <si>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</si>
  <si>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</si>
  <si>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</si>
  <si>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</si>
  <si>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</si>
  <si>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</si>
  <si>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</si>
  <si>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</si>
  <si>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</si>
  <si>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</si>
  <si>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</si>
  <si>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</si>
  <si>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</si>
  <si>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</si>
  <si>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</si>
  <si>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</si>
  <si>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</si>
  <si>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</si>
  <si>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</si>
  <si>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</si>
  <si>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</si>
  <si>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</si>
  <si>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</si>
  <si>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</si>
  <si>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</si>
  <si>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</si>
  <si>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</si>
  <si>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</si>
  <si>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</si>
  <si>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</si>
  <si>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</si>
  <si>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</si>
  <si>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</si>
  <si>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</si>
  <si>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</si>
  <si>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</si>
  <si>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</si>
  <si>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</si>
  <si>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</si>
  <si>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</si>
  <si>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</si>
  <si>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</si>
  <si>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</si>
  <si>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</si>
  <si>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</si>
  <si>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</si>
  <si>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</si>
  <si>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</si>
  <si>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</si>
  <si>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</si>
  <si>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</si>
  <si>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</si>
  <si>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</si>
  <si>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</si>
  <si>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</si>
  <si>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</si>
  <si>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</si>
  <si>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</si>
  <si>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</si>
  <si>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</si>
  <si>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</si>
  <si>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</si>
  <si>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</si>
  <si>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</si>
  <si>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</si>
  <si>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</si>
  <si>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</si>
  <si>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</si>
  <si>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</si>
  <si>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</si>
  <si>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</si>
  <si>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</si>
  <si>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</si>
  <si>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</si>
  <si>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</si>
  <si>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</si>
  <si>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</si>
  <si>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</si>
  <si>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</si>
  <si>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</si>
  <si>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</si>
  <si>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</si>
  <si>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</si>
  <si>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</si>
  <si>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</si>
  <si>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</si>
  <si>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</si>
  <si>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</si>
  <si>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</si>
  <si>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</si>
  <si>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</si>
  <si>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</si>
  <si>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</si>
  <si>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</si>
  <si>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</si>
  <si>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</si>
  <si>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</si>
  <si>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</si>
  <si>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</si>
  <si>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</si>
  <si>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</si>
  <si>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</si>
  <si>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</si>
  <si>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</si>
  <si>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</si>
  <si>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</si>
  <si>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</si>
  <si>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</si>
  <si>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</si>
  <si>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</si>
  <si>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</si>
  <si>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</si>
  <si>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</si>
  <si>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</si>
  <si>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</si>
  <si>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</si>
  <si>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</si>
  <si>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</si>
  <si>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</si>
  <si>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</si>
  <si>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</si>
  <si>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</si>
  <si>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</si>
  <si>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</si>
  <si>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</si>
  <si>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</si>
  <si>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</si>
  <si>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</si>
  <si>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</si>
  <si>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</si>
  <si>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</si>
  <si>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</si>
  <si>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</si>
  <si>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</si>
  <si>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</si>
  <si>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</si>
  <si>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</si>
  <si>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</si>
  <si>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</si>
  <si>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</si>
  <si>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</si>
  <si>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</si>
  <si>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</si>
  <si>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</si>
  <si>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</si>
  <si>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</si>
  <si>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</si>
  <si>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</si>
  <si>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</si>
  <si>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</si>
  <si>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</si>
  <si>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</si>
  <si>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</si>
  <si>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</si>
  <si>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</si>
  <si>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</si>
  <si>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</si>
  <si>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</si>
  <si>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</si>
  <si>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</si>
  <si>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</si>
  <si>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</si>
  <si>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</si>
  <si>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</si>
  <si>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</si>
  <si>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</si>
  <si>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</si>
  <si>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</si>
  <si>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</si>
  <si>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</si>
  <si>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</si>
  <si>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</si>
  <si>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</si>
  <si>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</si>
  <si>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</si>
  <si>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</si>
  <si>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</si>
  <si>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</si>
  <si>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</si>
  <si>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</si>
  <si>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</si>
  <si>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</si>
  <si>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</si>
  <si>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</si>
  <si>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</si>
  <si>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</si>
  <si>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</si>
  <si>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</si>
  <si>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</si>
  <si>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</si>
  <si>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</si>
  <si>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</si>
  <si>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</si>
  <si>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</si>
  <si>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</si>
  <si>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</si>
  <si>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</si>
  <si>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</si>
  <si>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</si>
  <si>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</si>
  <si>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</si>
  <si>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</si>
  <si>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</si>
  <si>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</si>
  <si>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</si>
  <si>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</si>
  <si>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</si>
  <si>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</si>
  <si>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</si>
  <si>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</si>
  <si>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</si>
  <si>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</si>
  <si>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</si>
  <si>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</si>
  <si>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</si>
  <si>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</si>
  <si>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</si>
  <si>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</si>
  <si>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</si>
  <si>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</si>
  <si>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</si>
  <si>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</si>
  <si>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</si>
  <si>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</si>
  <si>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</si>
  <si>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</si>
  <si>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</si>
  <si>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</si>
  <si>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</si>
  <si>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</si>
  <si>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</si>
  <si>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</si>
  <si>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</si>
  <si>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</si>
  <si>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</si>
  <si>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</si>
  <si>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</si>
  <si>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</si>
  <si>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</si>
  <si>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</si>
  <si>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</si>
  <si>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</si>
  <si>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</si>
  <si>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</si>
  <si>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</si>
  <si>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</si>
  <si>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</si>
  <si>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</si>
  <si>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</si>
  <si>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</si>
  <si>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</si>
  <si>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</si>
  <si>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</si>
  <si>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</si>
  <si>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</si>
  <si>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</si>
  <si>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</si>
  <si>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</si>
  <si>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</si>
  <si>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</si>
  <si>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</si>
  <si>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</si>
  <si>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</si>
  <si>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</si>
  <si>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</si>
  <si>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</si>
  <si>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</si>
  <si>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</si>
  <si>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</si>
  <si>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</si>
  <si>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</si>
  <si>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</si>
  <si>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</si>
  <si>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</si>
  <si>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</si>
  <si>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</si>
  <si>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</si>
  <si>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</si>
  <si>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</si>
  <si>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</si>
  <si>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</si>
  <si>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</si>
  <si>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</si>
  <si>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</si>
  <si>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</si>
  <si>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</si>
  <si>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</si>
  <si>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</si>
  <si>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</si>
  <si>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</si>
  <si>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</si>
  <si>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</si>
  <si>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</si>
  <si>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</si>
  <si>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</si>
  <si>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</si>
  <si>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</si>
  <si>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</si>
  <si>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</si>
  <si>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</si>
  <si>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</si>
  <si>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</si>
  <si>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</si>
  <si>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</si>
  <si>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</si>
  <si>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</si>
  <si>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</si>
  <si>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</si>
  <si>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</si>
  <si>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</si>
  <si>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</si>
  <si>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</si>
  <si>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</si>
  <si>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</si>
  <si>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</si>
  <si>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</si>
  <si>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</si>
  <si>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</si>
  <si>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</si>
  <si>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</si>
  <si>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</si>
  <si>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</si>
  <si>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</si>
  <si>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</si>
  <si>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</si>
  <si>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</si>
  <si>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</si>
  <si>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</si>
  <si>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</si>
  <si>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</si>
  <si>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</si>
  <si>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</si>
  <si>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</si>
  <si>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</si>
  <si>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</si>
  <si>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</si>
  <si>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</si>
  <si>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</si>
  <si>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</si>
  <si>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</si>
  <si>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</si>
  <si>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</si>
  <si>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</si>
  <si>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</si>
  <si>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</si>
  <si>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</si>
  <si>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</si>
  <si>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</si>
  <si>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</si>
  <si>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</si>
  <si>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</si>
  <si>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</si>
  <si>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</si>
  <si>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</si>
  <si>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</si>
  <si>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</si>
  <si>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</si>
  <si>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</si>
  <si>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</si>
  <si>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</si>
  <si>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</si>
  <si>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</si>
  <si>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</si>
  <si>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</si>
  <si>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</si>
  <si>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</si>
  <si>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</si>
  <si>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</si>
  <si>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</si>
  <si>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</si>
  <si>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</si>
  <si>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</si>
  <si>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</si>
  <si>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</si>
  <si>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</si>
  <si>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</si>
  <si>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</si>
  <si>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</si>
  <si>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</si>
  <si>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</si>
  <si>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</si>
  <si>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</si>
  <si>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</si>
  <si>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</si>
  <si>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</si>
  <si>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</si>
  <si>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</si>
  <si>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</si>
  <si>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</si>
  <si>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</si>
  <si>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</si>
  <si>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</si>
  <si>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</si>
  <si>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</si>
  <si>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</si>
  <si>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</si>
  <si>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</si>
  <si>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</si>
  <si>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</si>
  <si>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</si>
  <si>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</si>
  <si>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</si>
  <si>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</si>
  <si>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</si>
  <si>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</si>
  <si>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</si>
  <si>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</si>
  <si>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</si>
  <si>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Pergentage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</si>
  <si>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</si>
  <si>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</si>
  <si>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</si>
  <si>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</si>
  <si>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</si>
  <si>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</si>
  <si>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</si>
  <si>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</si>
  <si>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</si>
  <si>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</si>
  <si>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</si>
  <si>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</si>
  <si>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</si>
  <si>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</si>
  <si>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</si>
  <si>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</si>
  <si>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Standard Deviation</t>
  </si>
  <si>
    <t>Summary Statistic</t>
  </si>
  <si>
    <t>Successful</t>
  </si>
  <si>
    <t>Unsuccessful</t>
  </si>
  <si>
    <t>Variance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</si>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</sst>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applyAlignment="1">
      <alignment horizontal="left"/>
    </xf>
    <xf numFmtId="44" fontId="0" fillId="0" borderId="0" xfId="42" applyFont="1"/>
    <xf numFmtId="0" fontId="0" fillId="0" borderId="0" xfId="0" pivotButton="1"/>
    <xf numFmtId="164" fontId="0" fillId="0" borderId="0" xfId="0" applyNumberFormat="1"/>
    <xf numFmtId="0" fontId="18" fillId="0" borderId="0" xfId="0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7-194E-B6A1-8BB41D8B94CE}"/>
            </c:ext>
          </c:extLst>
        </c:ser>
        <c:ser>
          <c:idx val="1"/>
          <c:order val="1"/>
          <c:tx>
            <c:strRef>
              <c:f>'CF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7-194E-B6A1-8BB41D8B94CE}"/>
            </c:ext>
          </c:extLst>
        </c:ser>
        <c:ser>
          <c:idx val="2"/>
          <c:order val="2"/>
          <c:tx>
            <c:strRef>
              <c:f>'CF Goal Analysis'!$H$1</c:f>
              <c:strCache>
                <c:ptCount val="1"/>
                <c:pt idx="0">
                  <c:v>Pergentage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7-194E-B6A1-8BB41D8B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26527"/>
        <c:axId val="1558528527"/>
      </c:lineChart>
      <c:catAx>
        <c:axId val="15585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8527"/>
        <c:crosses val="autoZero"/>
        <c:auto val="1"/>
        <c:lblAlgn val="ctr"/>
        <c:lblOffset val="100"/>
        <c:noMultiLvlLbl val="0"/>
      </c:catAx>
      <c:valAx>
        <c:axId val="1558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FE49-B3FB-8B915310546D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A3-FE49-B3FB-8B915310546D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A3-FE49-B3FB-8B915310546D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A3-FE49-B3FB-8B915310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593023"/>
        <c:axId val="2109300319"/>
      </c:barChart>
      <c:catAx>
        <c:axId val="198059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00319"/>
        <c:crosses val="autoZero"/>
        <c:auto val="1"/>
        <c:lblAlgn val="ctr"/>
        <c:lblOffset val="100"/>
        <c:noMultiLvlLbl val="0"/>
      </c:catAx>
      <c:valAx>
        <c:axId val="2109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190243460946693E-2"/>
          <c:y val="4.9975869951739894E-2"/>
          <c:w val="0.8469949014993815"/>
          <c:h val="0.73799695199390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2'!$A$6:$A$19</c:f>
              <c:strCache>
                <c:ptCount val="13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plays</c:v>
                </c:pt>
                <c:pt idx="8">
                  <c:v>rock</c:v>
                </c:pt>
                <c:pt idx="9">
                  <c:v>science fiction</c:v>
                </c:pt>
                <c:pt idx="10">
                  <c:v>shorts</c:v>
                </c:pt>
                <c:pt idx="11">
                  <c:v>television</c:v>
                </c:pt>
                <c:pt idx="12">
                  <c:v>world music</c:v>
                </c:pt>
              </c:strCache>
            </c:strRef>
          </c:cat>
          <c:val>
            <c:numRef>
              <c:f>'Pivot 2'!$B$6:$B$19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7">
                  <c:v>23</c:v>
                </c:pt>
                <c:pt idx="8">
                  <c:v>6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0541-8A4A-2C94A6CC97A2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2'!$A$6:$A$19</c:f>
              <c:strCache>
                <c:ptCount val="13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plays</c:v>
                </c:pt>
                <c:pt idx="8">
                  <c:v>rock</c:v>
                </c:pt>
                <c:pt idx="9">
                  <c:v>science fiction</c:v>
                </c:pt>
                <c:pt idx="10">
                  <c:v>shorts</c:v>
                </c:pt>
                <c:pt idx="11">
                  <c:v>television</c:v>
                </c:pt>
                <c:pt idx="12">
                  <c:v>world music</c:v>
                </c:pt>
              </c:strCache>
            </c:strRef>
          </c:cat>
          <c:val>
            <c:numRef>
              <c:f>'Pivot 2'!$C$6:$C$19</c:f>
              <c:numCache>
                <c:formatCode>General</c:formatCode>
                <c:ptCount val="13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8</c:v>
                </c:pt>
                <c:pt idx="4">
                  <c:v>19</c:v>
                </c:pt>
                <c:pt idx="5">
                  <c:v>6</c:v>
                </c:pt>
                <c:pt idx="6">
                  <c:v>3</c:v>
                </c:pt>
                <c:pt idx="7">
                  <c:v>132</c:v>
                </c:pt>
                <c:pt idx="8">
                  <c:v>30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9-0541-8A4A-2C94A6CC97A2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2'!$A$6:$A$19</c:f>
              <c:strCache>
                <c:ptCount val="13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plays</c:v>
                </c:pt>
                <c:pt idx="8">
                  <c:v>rock</c:v>
                </c:pt>
                <c:pt idx="9">
                  <c:v>science fiction</c:v>
                </c:pt>
                <c:pt idx="10">
                  <c:v>shorts</c:v>
                </c:pt>
                <c:pt idx="11">
                  <c:v>television</c:v>
                </c:pt>
                <c:pt idx="12">
                  <c:v>world music</c:v>
                </c:pt>
              </c:strCache>
            </c:strRef>
          </c:cat>
          <c:val>
            <c:numRef>
              <c:f>'Pivot 2'!$D$6:$D$19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7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9-0541-8A4A-2C94A6CC97A2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2'!$A$6:$A$19</c:f>
              <c:strCache>
                <c:ptCount val="13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plays</c:v>
                </c:pt>
                <c:pt idx="8">
                  <c:v>rock</c:v>
                </c:pt>
                <c:pt idx="9">
                  <c:v>science fiction</c:v>
                </c:pt>
                <c:pt idx="10">
                  <c:v>shorts</c:v>
                </c:pt>
                <c:pt idx="11">
                  <c:v>television</c:v>
                </c:pt>
                <c:pt idx="12">
                  <c:v>world music</c:v>
                </c:pt>
              </c:strCache>
            </c:strRef>
          </c:cat>
          <c:val>
            <c:numRef>
              <c:f>'Pivot 2'!$E$6:$E$19</c:f>
              <c:numCache>
                <c:formatCode>General</c:formatCode>
                <c:ptCount val="13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10</c:v>
                </c:pt>
                <c:pt idx="4">
                  <c:v>23</c:v>
                </c:pt>
                <c:pt idx="5">
                  <c:v>10</c:v>
                </c:pt>
                <c:pt idx="6">
                  <c:v>4</c:v>
                </c:pt>
                <c:pt idx="7">
                  <c:v>187</c:v>
                </c:pt>
                <c:pt idx="8">
                  <c:v>49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E9-0541-8A4A-2C94A6CC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5786543"/>
        <c:axId val="1885788271"/>
      </c:barChart>
      <c:catAx>
        <c:axId val="18857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88271"/>
        <c:crosses val="autoZero"/>
        <c:auto val="1"/>
        <c:lblAlgn val="ctr"/>
        <c:lblOffset val="100"/>
        <c:noMultiLvlLbl val="0"/>
      </c:catAx>
      <c:valAx>
        <c:axId val="18857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1946-99AB-311FEB947BF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BC-1946-99AB-311FEB947BF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BC-1946-99AB-311FEB94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30816"/>
        <c:axId val="330133248"/>
      </c:lineChart>
      <c:catAx>
        <c:axId val="3301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3248"/>
        <c:crosses val="autoZero"/>
        <c:auto val="1"/>
        <c:lblAlgn val="ctr"/>
        <c:lblOffset val="100"/>
        <c:noMultiLvlLbl val="0"/>
      </c:catAx>
      <c:valAx>
        <c:axId val="330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179916</xdr:colOff>
      <xdr:row>14</xdr:row>
      <xdr:rowOff>162983</xdr:rowOff>
    </xdr:from>
    <xdr:to>
      <xdr:col>6</xdr:col>
      <xdr:colOff>656166</xdr:colOff>
      <xdr:row>33</xdr:row>
      <xdr:rowOff>158751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C53AB-2273-E238-3DE3-2AF77935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101600</xdr:rowOff>
    </xdr:from>
    <xdr:to>
      <xdr:col>16</xdr:col>
      <xdr:colOff>444500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CD881-8887-BC80-7884-43A40F551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38100</xdr:rowOff>
    </xdr:from>
    <xdr:to>
      <xdr:col>18</xdr:col>
      <xdr:colOff>749300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336C0-49B4-9BA1-94CF-626615C2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622300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E69F8-D928-4723-13D1-42077E9B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e Agnor" refreshedDate="45060.489443749997" createdVersion="8" refreshedVersion="8" minRefreshableVersion="3" recordCount="1001" xr:uid="{6FBE4929-5AC8-2E43-90F8-BCEF534CA079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e Agnor" refreshedDate="45060.520847685184" createdVersion="8" refreshedVersion="8" minRefreshableVersion="3" recordCount="1001" xr:uid="{EAAED722-0144-7C49-999E-12FE91F4B82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7-09-13T05:00:00"/>
        <d v="2010-08-14T05:00:00"/>
        <d v="2019-10-22T05:00:00"/>
        <d v="2011-01-12T06:00:00"/>
        <d v="2014-07-28T05:00:00"/>
        <d v="2019-02-14T06:00:00"/>
        <d v="2018-07-20T05:00:00"/>
        <d v="2019-05-24T05:00:00"/>
        <d v="2018-01-10T06:00:00"/>
        <d v="2017-03-23T05:00:00"/>
        <d v="2019-01-19T06:00:00"/>
        <d v="2014-05-20T05:00:00"/>
        <d v="2015-07-01T05:00:00"/>
        <d v="2010-09-27T05:00:00"/>
        <d v="2019-10-14T05:00:00"/>
        <d v="2012-04-06T05:00:00"/>
        <d v="2014-01-12T06:00:00"/>
        <d v="2011-09-22T05:00:00"/>
        <d v="2014-06-16T05:00:00"/>
        <d v="2011-10-26T05:00:00"/>
        <d v="2011-06-19T05:00:00"/>
        <d v="2014-06-07T05:00:00"/>
        <d v="2018-02-25T06:00:00"/>
        <d v="2012-06-17T05:00:00"/>
        <d v="2014-07-19T05:00:00"/>
        <d v="2018-05-13T05:00:00"/>
        <d v="2013-02-23T06:00:00"/>
        <d v="2017-06-23T05:00:00"/>
        <d v="2017-11-09T06:00:00"/>
        <d v="2016-05-06T05:00:00"/>
        <d v="2017-03-03T06:00:00"/>
        <d v="2019-04-28T05:00:00"/>
        <d v="2011-11-11T06:00:00"/>
        <d v="2012-08-16T05:00:00"/>
        <d v="2014-09-24T05:00:00"/>
        <d v="2016-08-31T05:00:00"/>
        <d v="2011-06-12T05:00:00"/>
        <d v="2017-02-13T06:00:00"/>
        <d v="2014-04-25T05:00:00"/>
        <d v="2011-04-08T05:00:00"/>
        <d v="2012-10-04T05:00:00"/>
        <d v="2019-01-31T06:00:00"/>
        <d v="2017-11-21T06:00:00"/>
        <d v="2016-11-27T06:00:00"/>
        <d v="2013-05-10T05:00:00"/>
        <d v="2015-02-26T06:00:00"/>
        <d v="2016-08-07T05:00:00"/>
        <d v="2019-03-12T05:00:00"/>
        <d v="2011-04-01T05:00:00"/>
        <d v="2014-03-27T05:00:00"/>
        <d v="2015-12-26T06:00:00"/>
        <d v="2017-12-08T06:00:00"/>
        <d v="2015-07-09T05:00:00"/>
        <d v="2013-09-03T05:00:00"/>
        <d v="2011-08-27T05:00:00"/>
        <d v="2010-10-13T05:00:00"/>
        <d v="2013-02-03T06:00:00"/>
        <d v="2015-01-08T06:00:00"/>
        <d v="2019-01-11T06:00:00"/>
        <d v="2018-05-21T05:00:00"/>
        <d v="2017-02-10T06:00:00"/>
        <d v="2013-07-29T05:00:00"/>
        <d v="2018-10-05T05:00:00"/>
        <d v="2018-05-08T05:00:00"/>
        <d v="2012-01-06T06:00:00"/>
        <d v="2013-01-30T06:00:00"/>
        <d v="2016-06-20T05:00:00"/>
        <d v="2018-11-27T06:00:00"/>
        <d v="2011-01-17T06:00:00"/>
        <d v="2012-05-06T05:00:00"/>
        <d v="2011-02-11T06:00:00"/>
        <d v="2013-11-25T06:00:00"/>
        <d v="2015-09-13T05:00:00"/>
        <d v="2016-11-06T05:00:00"/>
        <d v="2017-06-30T05:00:00"/>
        <d v="2017-12-19T06:00:00"/>
        <d v="2018-10-21T05:00:00"/>
        <d v="2010-07-06T05:00:00"/>
        <d v="2016-12-01T06:00:00"/>
        <d v="2013-10-21T05:00:00"/>
        <d v="2014-12-28T06:00:00"/>
        <d v="2014-04-28T05:00:00"/>
        <d v="2013-12-31T06:00:00"/>
        <d v="2015-05-18T05:00:00"/>
        <d v="2014-12-16T06:00:00"/>
        <d v="2011-06-26T05:00:00"/>
        <d v="2010-06-07T05:00:00"/>
        <d v="2017-05-21T05:00:00"/>
        <d v="2016-03-15T05:00:00"/>
        <d v="2013-03-12T05:00:00"/>
        <d v="2018-05-31T05:00:00"/>
        <d v="2010-09-09T05:00:00"/>
        <d v="2018-02-23T06:00:00"/>
        <d v="2016-08-23T05:00:00"/>
        <d v="2012-07-03T05:00:00"/>
        <d v="2010-03-04T06:00:00"/>
        <d v="2016-02-05T06:00:00"/>
        <d v="2018-08-17T05:00:00"/>
        <d v="2018-08-30T05:00:00"/>
        <d v="2015-01-25T06:00:00"/>
        <d v="2015-10-02T05:00:00"/>
        <d v="2011-11-18T06:00:00"/>
        <d v="2018-11-13T06:00:00"/>
        <d v="2011-01-11T06:00:00"/>
        <d v="2015-06-19T05:00:00"/>
        <d v="2011-12-01T06:00:00"/>
        <d v="2012-02-20T06:00:00"/>
        <d v="2015-07-05T05:00:00"/>
        <d v="2014-03-26T05:00:00"/>
        <d v="2016-03-05T06:00:00"/>
        <d v="2015-02-12T06:00:00"/>
        <d v="2019-01-16T06:00:00"/>
        <d v="2015-11-07T06:00:00"/>
        <d v="2017-03-25T05:00:00"/>
        <d v="2013-02-09T06:00:00"/>
        <d v="2012-01-18T06:00:00"/>
        <d v="2018-07-28T05:00:00"/>
        <d v="2014-02-22T06:00:00"/>
        <d v="2017-12-27T06:00:00"/>
        <d v="2011-01-27T06:00:00"/>
        <d v="2011-07-09T05:00:00"/>
        <d v="2019-01-10T06:00:00"/>
        <d v="2011-11-27T06:00:00"/>
        <d v="2012-10-03T05:00:00"/>
        <d v="2019-06-25T05:00:00"/>
        <d v="2016-07-04T05:00:00"/>
        <d v="2018-12-08T06:00:00"/>
        <d v="2011-08-22T05:00:00"/>
        <d v="2017-11-06T06:00:00"/>
        <d v="2013-02-04T06:00:00"/>
        <d v="2010-03-01T06:00:00"/>
        <d v="2011-05-12T05:00:00"/>
        <d v="2018-09-19T05:00:00"/>
        <d v="2011-08-13T05:00:00"/>
        <d v="2016-07-22T05:00:00"/>
        <d v="2011-03-01T06:00:00"/>
        <d v="2019-04-27T05:00:00"/>
        <d v="2012-10-20T05:00:00"/>
        <d v="2016-11-01T05:00:00"/>
        <d v="2014-11-15T06:00:00"/>
        <d v="2012-03-05T06:00:00"/>
        <d v="2012-08-14T05:00:00"/>
        <d v="2017-02-28T06:00:00"/>
        <d v="2017-07-25T05:00:00"/>
        <d v="2011-05-03T05:00:00"/>
        <d v="2014-03-17T05:00:00"/>
        <d v="2012-01-22T06:00:00"/>
        <d v="2010-06-12T05:00:00"/>
        <d v="2012-02-05T06:00:00"/>
        <d v="2015-06-17T05:00:00"/>
        <d v="2016-08-19T05:00:00"/>
        <d v="2010-06-21T05:00:00"/>
        <d v="2018-09-03T05:00:00"/>
        <d v="2010-05-25T05:00:00"/>
        <d v="2011-12-03T06:00:00"/>
        <d v="2015-06-15T05:00:00"/>
        <d v="2013-07-11T05:00:00"/>
        <d v="2019-12-16T06:00:00"/>
        <d v="2017-05-13T05:00:00"/>
        <d v="2012-09-05T05:00:00"/>
        <d v="2019-05-12T05:00:00"/>
        <d v="2017-08-29T05:00:00"/>
        <d v="2011-06-28T05:00:00"/>
        <d v="2019-02-07T06:00:00"/>
        <d v="2015-11-26T06:00:00"/>
        <d v="2014-12-12T06:00:00"/>
        <d v="2016-08-09T05:00:00"/>
        <d v="2015-12-20T06:00:00"/>
        <d v="2015-12-22T06:00:00"/>
        <d v="2013-10-08T05:00:00"/>
        <d v="2011-07-19T05:00:00"/>
        <d v="2019-08-04T05:00:00"/>
        <d v="2017-04-27T05:00:00"/>
        <d v="2016-03-03T06:00:00"/>
        <d v="2018-05-07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1-05-18T05:00:00"/>
        <d v="2016-01-05T06:00:00"/>
        <d v="2017-09-01T05:00:00"/>
        <d v="2019-01-17T06:00:00"/>
        <d v="2010-06-23T05:00:00"/>
        <d v="2015-07-27T05:00:00"/>
        <d v="2015-04-17T05:00:00"/>
        <d v="2014-10-05T05:00:00"/>
        <d v="2012-09-28T05:00:00"/>
        <d v="2015-05-15T05:00:00"/>
        <d v="2017-06-01T05:00:00"/>
        <d v="2019-12-06T06:00:00"/>
        <d v="2017-08-22T05:00:00"/>
        <d v="2014-12-31T06:00:00"/>
        <d v="2010-12-02T06:00:00"/>
        <d v="2012-04-19T05:00:00"/>
        <d v="2010-04-09T05:00:00"/>
        <d v="2016-12-12T06:00:00"/>
        <d v="2018-01-22T06:00:00"/>
        <d v="2015-09-03T05:00:00"/>
        <d v="2015-04-28T05:00:00"/>
        <d v="2013-04-14T05:00:00"/>
        <d v="2019-03-06T06:00:00"/>
        <d v="2012-07-27T05:00:00"/>
        <d v="2014-07-05T05:00:00"/>
        <d v="2014-05-10T05:00:00"/>
        <d v="2013-11-11T06:00:00"/>
        <d v="2013-09-22T05:00:00"/>
        <d v="2015-06-10T05:00:00"/>
        <d v="2013-09-11T05:00:00"/>
        <d v="2010-07-14T05:00:00"/>
        <d v="2013-03-13T05:00:00"/>
        <d v="2019-12-14T06:00:00"/>
        <d v="2010-08-07T05:00:00"/>
        <d v="2019-08-01T05:00:00"/>
        <d v="2013-08-15T05:00:00"/>
        <d v="2014-08-08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4-08-19T05:00:00"/>
        <d v="2019-08-11T05:00:00"/>
        <d v="2013-09-19T05:00:00"/>
        <d v="2016-06-11T05:00:00"/>
        <d v="2012-03-06T06:00:00"/>
        <d v="2015-10-03T05:00:00"/>
        <d v="2012-09-04T05:00:00"/>
        <d v="2010-07-08T05:00:00"/>
        <d v="2019-10-20T05:00:00"/>
        <d v="2013-08-01T05:00:00"/>
        <d v="2018-07-30T05:00:00"/>
        <d v="2016-03-27T05:00:00"/>
        <d v="2017-11-23T06:00:00"/>
        <d v="2016-07-28T05:00:00"/>
        <d v="2011-09-11T05:00:00"/>
        <d v="2011-03-08T06:00:00"/>
        <d v="2015-02-21T06:00:00"/>
        <d v="2010-10-24T05:00:00"/>
        <d v="2017-05-23T05:00:00"/>
        <d v="2010-08-27T05:00:00"/>
        <d v="2011-08-12T05:00:00"/>
        <d v="2010-06-28T05:00:00"/>
        <d v="2013-01-01T06:00:00"/>
        <d v="2018-12-16T06:00:00"/>
        <d v="2014-06-09T05:00:00"/>
        <d v="2017-02-17T06:00:00"/>
        <d v="2019-10-05T05:00:00"/>
        <d v="2015-12-08T06:00:00"/>
        <d v="2019-02-22T06:00:00"/>
        <d v="2017-08-03T05:00:00"/>
        <d v="2014-06-27T05:00:00"/>
        <d v="2018-04-08T05:00:00"/>
        <d v="2015-09-14T05:00:00"/>
        <d v="2018-07-29T05:00:00"/>
        <d v="2010-08-06T05:00:00"/>
        <d v="2015-07-07T05:00:00"/>
        <d v="2011-04-03T05:00:00"/>
        <d v="2018-08-28T05:00:00"/>
        <d v="2010-11-06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1-04-05T05:00:00"/>
        <d v="2014-11-07T06:00:00"/>
        <d v="2016-05-30T05:00:00"/>
        <d v="2012-03-14T05:00:00"/>
        <d v="2016-02-26T06:00:00"/>
        <d v="2016-01-07T06:00:00"/>
        <d v="2011-09-21T05:00:00"/>
        <d v="2012-02-27T06:00:00"/>
        <d v="2014-02-14T06:00:00"/>
        <d v="2018-11-30T06:00:00"/>
        <d v="2019-11-15T06:00:00"/>
        <d v="2010-12-15T06:00:00"/>
        <d v="2015-08-28T05:00:00"/>
        <d v="2017-08-24T05:00:00"/>
        <d v="2015-05-20T05:00:00"/>
        <d v="2015-08-24T05:00:00"/>
        <d v="2011-12-27T06:00:00"/>
        <d v="2018-03-05T06:00:00"/>
        <d v="2015-10-16T05:00:00"/>
        <d v="2014-07-06T05:00:00"/>
        <d v="2012-01-04T06:00:00"/>
        <d v="2017-07-17T05:00:00"/>
        <d v="2013-05-23T05:00:00"/>
        <d v="2011-02-02T06:00:00"/>
        <d v="2017-04-18T05:00:00"/>
        <d v="2018-04-18T05:00:00"/>
        <d v="2019-04-20T05:00:00"/>
        <d v="2011-07-24T05:00:00"/>
        <d v="2017-07-19T05:00:00"/>
        <d v="2018-02-10T06:00:00"/>
        <d v="2019-03-11T05:00:00"/>
        <d v="2018-06-26T05:00:00"/>
        <d v="2013-12-06T06:00:00"/>
        <d v="2013-11-23T06:00:00"/>
        <d v="2013-07-24T05:00:00"/>
        <d v="2016-01-22T06:00:00"/>
        <d v="2016-01-08T06:00:00"/>
        <d v="2012-02-29T06:00:00"/>
        <d v="2011-01-02T06:00:00"/>
        <d v="2016-12-19T06:00:00"/>
        <d v="2014-04-02T05:00:00"/>
        <d v="2016-02-24T06:00:00"/>
        <d v="2014-07-10T05:00:00"/>
        <d v="2014-12-20T06:00:00"/>
        <d v="2015-09-28T05:00:00"/>
        <d v="2011-03-11T06:00:00"/>
        <d v="2011-08-07T05:00:00"/>
        <d v="2010-11-17T06:00:00"/>
        <d v="2010-06-15T05:00:00"/>
        <d v="2016-03-07T06:00:00"/>
        <d v="2010-10-23T05:00:00"/>
        <d v="2013-09-20T05:00:00"/>
        <d v="2018-04-15T05:00:00"/>
        <d v="2010-10-04T05:00:00"/>
        <d v="2018-09-26T05:00:00"/>
        <d v="2014-07-08T05:00:00"/>
        <d v="2015-08-30T05:00:00"/>
        <d v="2012-03-28T05:00:00"/>
        <d v="2016-02-25T06:00:00"/>
        <d v="2016-04-15T05:00:00"/>
        <d v="2019-07-09T05:00:00"/>
        <d v="2015-11-14T06:00:00"/>
        <d v="2018-03-31T05:00:00"/>
        <d v="2018-04-04T05:00:00"/>
        <d v="2017-03-22T05:00:00"/>
        <d v="2014-07-24T05:00:00"/>
        <d v="2016-11-11T06:00:00"/>
        <d v="2012-06-29T05:00:00"/>
        <d v="2010-01-19T06:00:00"/>
        <d v="2010-07-01T05:00:00"/>
        <d v="2014-10-24T05:00:00"/>
        <d v="2018-02-05T06:00:00"/>
        <d v="2017-07-22T05:00:00"/>
        <d v="2012-11-28T06:00:00"/>
        <d v="2011-05-13T05:00:00"/>
        <d v="2017-04-15T05:00:00"/>
        <d v="2019-02-09T06:00:00"/>
        <d v="2014-11-06T06:00:00"/>
        <d v="2013-12-17T06:00:00"/>
        <d v="2018-03-27T05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0-02-05T06:00:00"/>
        <d v="2011-03-27T05:00:00"/>
        <d v="2012-02-09T06:00:00"/>
        <d v="2011-11-19T06:00:00"/>
        <d v="2011-06-20T05:00:00"/>
        <d v="2011-01-13T06:00:00"/>
        <d v="2020-01-15T06:00:00"/>
        <d v="2019-07-21T05:00:00"/>
        <d v="2010-08-26T05:00:00"/>
        <d v="2014-03-12T05:00:00"/>
        <d v="2019-06-24T05:00:00"/>
        <d v="2013-10-07T05:00:00"/>
        <d v="2018-07-17T05:00:00"/>
        <d v="2018-12-09T06:00:00"/>
        <d v="2014-03-11T05:00:00"/>
        <d v="2016-12-26T06:00:00"/>
        <d v="2013-05-18T05:00:00"/>
        <d v="2014-09-25T05:00:00"/>
        <d v="2010-02-11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4-01-22T06:00:00"/>
        <d v="2019-10-06T05:00:00"/>
        <d v="2019-03-17T05:00:00"/>
        <d v="2018-04-16T05:00:00"/>
        <d v="2015-04-16T05:00:00"/>
        <d v="2016-08-06T05:00:00"/>
        <d v="2012-09-22T05:00:00"/>
        <d v="2017-11-17T06:00:00"/>
        <d v="2014-11-27T06:00:00"/>
        <d v="2010-10-06T05:00:00"/>
        <d v="2014-03-20T05:00:00"/>
        <d v="2010-02-27T06:00:00"/>
        <d v="2014-04-13T05:00:00"/>
        <d v="2016-12-22T06:00:00"/>
        <d v="2015-01-02T06:00:00"/>
        <d v="2017-02-21T06:00:00"/>
        <d v="2019-04-06T05:00:00"/>
        <d v="2017-08-30T05:00:00"/>
        <d v="2012-06-06T05:00:00"/>
        <d v="2011-05-10T05:00:00"/>
        <d v="2019-03-29T05:00:00"/>
        <d v="2014-01-14T06:00:00"/>
        <d v="2014-01-03T06:00:00"/>
        <d v="2018-01-27T06:00:00"/>
        <d v="2013-06-25T05:00:00"/>
        <d v="2012-02-24T06:00:00"/>
        <d v="2018-03-09T06:00:00"/>
        <d v="2013-03-08T06:00:00"/>
        <d v="2010-08-31T05:00:00"/>
        <d v="2010-08-24T05:00:00"/>
        <d v="2011-09-06T05:00:00"/>
        <d v="2010-03-18T05:00:00"/>
        <d v="2014-12-21T06:00:00"/>
        <d v="2013-05-02T05:00:00"/>
        <d v="2018-04-09T05:00:00"/>
        <d v="2016-07-10T05:00:00"/>
        <d v="2010-06-29T05:00:00"/>
        <d v="2012-04-21T05:00:00"/>
        <d v="2013-12-11T06:00:00"/>
        <d v="2016-08-22T05:00:00"/>
        <d v="2012-05-29T05:00:00"/>
        <d v="2015-02-20T06:00:00"/>
        <d v="2016-03-17T05:00:00"/>
        <d v="2015-10-06T05:00:00"/>
        <d v="2019-05-04T05:00:00"/>
        <d v="2010-06-19T05:00:00"/>
        <d v="2015-10-22T05:00:00"/>
        <d v="2011-02-14T06:00:00"/>
        <d v="2019-11-18T06:00:00"/>
        <d v="2017-02-22T06:00:00"/>
        <d v="2010-05-21T05:00:00"/>
        <d v="2012-05-05T05:00:00"/>
        <d v="2018-06-12T05:00:00"/>
        <d v="2011-02-17T06:00:00"/>
        <d v="2015-10-30T05:00:00"/>
        <d v="2019-04-16T05:00:00"/>
        <d v="2014-10-17T05:00:00"/>
        <d v="2013-11-17T06:00:00"/>
        <d v="2019-12-10T06:00:00"/>
        <d v="2014-06-21T05:00:00"/>
        <d v="2010-06-05T05:00:00"/>
        <d v="2012-03-27T05:00:00"/>
        <d v="2018-03-11T06:00:00"/>
        <d v="2015-01-10T06:00:00"/>
        <d v="2015-06-05T05:00:00"/>
        <d v="2018-07-02T05:00:00"/>
        <d v="2012-07-28T05:00:00"/>
        <d v="2019-04-07T05:00:00"/>
        <d v="2018-05-14T05:00:00"/>
        <d v="2013-04-02T05:00:00"/>
        <d v="2014-08-24T05:00:00"/>
        <d v="2019-04-09T05:00:00"/>
        <d v="2013-11-29T06:00:00"/>
        <d v="2015-04-21T05:00:00"/>
        <d v="2014-09-07T05:00:00"/>
        <d v="2015-09-23T05:00:00"/>
        <d v="2017-08-01T05:00:00"/>
        <d v="2015-10-05T05:00:00"/>
        <d v="2010-03-22T05:00:00"/>
        <d v="2017-10-04T05:00:00"/>
        <d v="2016-09-03T05:00:00"/>
        <d v="2014-07-25T05:00:00"/>
        <d v="2015-08-29T05:00:00"/>
        <d v="2013-08-05T05:00:00"/>
        <d v="2012-11-26T06:00:00"/>
        <d v="2012-05-01T05:00:00"/>
        <d v="2011-10-15T05:00:00"/>
        <d v="2010-08-12T05:00:00"/>
        <d v="2013-03-28T05:00:00"/>
        <d v="2015-02-11T06:00:00"/>
        <d v="2017-01-22T06:00:00"/>
        <d v="2012-06-12T05:00:00"/>
        <d v="2011-01-06T06:00:00"/>
        <d v="2011-12-22T06:00:00"/>
        <d v="2017-06-29T05:00:00"/>
        <d v="2012-04-26T05:00:00"/>
        <d v="2012-12-18T06:00:00"/>
        <d v="2013-05-15T05:00:00"/>
        <d v="2015-11-23T06:00:00"/>
        <d v="2015-03-09T05:00:00"/>
        <d v="2010-08-16T05:00:00"/>
        <d v="2012-03-22T05:00:00"/>
        <d v="2016-12-20T06:00:00"/>
        <d v="2015-01-01T06:00:00"/>
        <d v="2013-04-09T05:00:00"/>
        <d v="2010-11-23T06:00:00"/>
        <d v="2013-05-28T05:00:00"/>
        <d v="2011-04-29T05:00:00"/>
        <d v="2012-04-25T05:00:00"/>
        <d v="2014-05-30T05:00:00"/>
        <d v="2018-12-17T06:00:00"/>
        <d v="2016-08-05T05:00:00"/>
        <d v="2016-04-08T05:00:00"/>
        <d v="2013-10-29T05:00:00"/>
        <d v="2011-11-24T06:00:00"/>
        <d v="2013-07-22T05:00:00"/>
        <d v="2019-01-06T06:00:00"/>
        <d v="2013-06-17T05:00:00"/>
        <d v="2019-01-20T06:00:00"/>
        <d v="2015-05-23T05:00:00"/>
        <d v="2017-07-23T05:00:00"/>
        <d v="2010-05-30T05:00:00"/>
        <d v="2011-10-09T05:00:00"/>
        <d v="2014-10-08T05:00:00"/>
        <d v="2016-05-23T05:00:00"/>
        <d v="2016-03-06T06:00:00"/>
        <d v="2018-12-30T06:00:00"/>
        <d v="2015-02-28T06:00:00"/>
        <d v="2016-02-19T06:00:00"/>
        <d v="2018-06-15T05:00:00"/>
        <d v="2018-05-15T05:00:00"/>
        <d v="2018-07-21T05:00:00"/>
        <d v="2019-02-19T06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ilm &amp; video"/>
        <s v="food"/>
        <s v="games"/>
        <s v="journalism"/>
        <s v="music"/>
        <s v="photography"/>
        <s v="publishing"/>
        <s v="technology"/>
        <s v="theater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0"/>
    <n v="1505365200"/>
    <d v="2017-09-14T05:00:00"/>
    <b v="0"/>
    <b v="0"/>
    <s v="film &amp; video/documentary"/>
    <x v="0"/>
    <s v="documentary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"/>
    <n v="1285909200"/>
    <d v="2010-10-01T05:00:00"/>
    <b v="0"/>
    <b v="0"/>
    <s v="film &amp; video/drama"/>
    <x v="0"/>
    <s v="drama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2"/>
    <n v="1572411600"/>
    <d v="2019-10-30T05:00:00"/>
    <b v="0"/>
    <b v="0"/>
    <s v="film &amp; video/drama"/>
    <x v="0"/>
    <s v="drama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3"/>
    <n v="1294898400"/>
    <d v="2011-01-13T06:00:00"/>
    <b v="0"/>
    <b v="0"/>
    <s v="film &amp; video/animation"/>
    <x v="0"/>
    <s v="animation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4"/>
    <n v="1406523600"/>
    <d v="2014-07-28T05:00:00"/>
    <b v="0"/>
    <b v="0"/>
    <s v="film &amp; video/drama"/>
    <x v="0"/>
    <s v="drama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5"/>
    <n v="1554699600"/>
    <d v="2019-04-08T05:00:00"/>
    <b v="0"/>
    <b v="0"/>
    <s v="film &amp; video/documentary"/>
    <x v="0"/>
    <s v="documentary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6"/>
    <n v="1535518800"/>
    <d v="2018-08-29T05:00:00"/>
    <b v="0"/>
    <b v="0"/>
    <s v="film &amp; video/shorts"/>
    <x v="0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7"/>
    <n v="1559106000"/>
    <d v="2019-05-29T05:00:00"/>
    <b v="0"/>
    <b v="0"/>
    <s v="film &amp; video/animation"/>
    <x v="0"/>
    <s v="animation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8"/>
    <n v="1517896800"/>
    <d v="2018-02-06T06:00:00"/>
    <b v="0"/>
    <b v="0"/>
    <s v="film &amp; video/documentary"/>
    <x v="0"/>
    <s v="documentary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9"/>
    <n v="1490677200"/>
    <d v="2017-03-28T05:00:00"/>
    <b v="0"/>
    <b v="0"/>
    <s v="film &amp; video/documentary"/>
    <x v="0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10"/>
    <n v="1551506400"/>
    <d v="2019-03-02T06:00:00"/>
    <b v="0"/>
    <b v="1"/>
    <s v="film &amp; video/drama"/>
    <x v="0"/>
    <s v="drama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11"/>
    <n v="1403931600"/>
    <d v="2014-06-28T05:00:00"/>
    <b v="0"/>
    <b v="0"/>
    <s v="film &amp; video/drama"/>
    <x v="0"/>
    <s v="drama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12"/>
    <n v="1438837200"/>
    <d v="2015-08-06T05:00:00"/>
    <b v="0"/>
    <b v="0"/>
    <s v="film &amp; video/animation"/>
    <x v="0"/>
    <s v="animation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13"/>
    <n v="1286773200"/>
    <d v="2010-10-11T05:00:00"/>
    <b v="0"/>
    <b v="1"/>
    <s v="film &amp; video/animation"/>
    <x v="0"/>
    <s v="animation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14"/>
    <n v="1571634000"/>
    <d v="2019-10-21T05:00:00"/>
    <b v="0"/>
    <b v="0"/>
    <s v="film &amp; video/documentary"/>
    <x v="0"/>
    <s v="documentary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5"/>
    <n v="1336885200"/>
    <d v="2012-05-13T05:00:00"/>
    <b v="0"/>
    <b v="0"/>
    <s v="film &amp; video/documentary"/>
    <x v="0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6"/>
    <n v="1389679200"/>
    <d v="2014-01-14T06:00:00"/>
    <b v="0"/>
    <b v="0"/>
    <s v="film &amp; video/television"/>
    <x v="0"/>
    <s v="television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7"/>
    <n v="1317186000"/>
    <d v="2011-09-28T05:00:00"/>
    <b v="0"/>
    <b v="0"/>
    <s v="film &amp; video/television"/>
    <x v="0"/>
    <s v="television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8"/>
    <n v="1404363600"/>
    <d v="2014-07-03T05:00:00"/>
    <b v="0"/>
    <b v="1"/>
    <s v="film &amp; video/documentary"/>
    <x v="0"/>
    <s v="documentary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9"/>
    <n v="1320991200"/>
    <d v="2011-11-11T06:00:00"/>
    <b v="0"/>
    <b v="0"/>
    <s v="film &amp; video/drama"/>
    <x v="0"/>
    <s v="drama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20"/>
    <n v="1312693200"/>
    <d v="2011-08-07T05:00:00"/>
    <b v="0"/>
    <b v="1"/>
    <s v="film &amp; video/documentary"/>
    <x v="0"/>
    <s v="documentary"/>
  </r>
  <r>
    <n v="136"/>
    <s v="Briggs PLC"/>
    <s v="Distributed context-sensitive flexibility"/>
    <n v="82800"/>
    <n v="2721"/>
    <n v="3.2862318840579711E-2"/>
    <x v="2"/>
    <n v="58"/>
    <n v="46.913793103448278"/>
    <s v="US"/>
    <s v="USD"/>
    <n v="1402117200"/>
    <x v="21"/>
    <n v="1403154000"/>
    <d v="2014-06-19T05:00:00"/>
    <b v="0"/>
    <b v="1"/>
    <s v="film &amp; video/drama"/>
    <x v="0"/>
    <s v="drama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22"/>
    <n v="1519970400"/>
    <d v="2018-03-02T06:00:00"/>
    <b v="0"/>
    <b v="0"/>
    <s v="film &amp; video/documentary"/>
    <x v="0"/>
    <s v="documentary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23"/>
    <n v="1342328400"/>
    <d v="2012-07-15T05:00:00"/>
    <b v="0"/>
    <b v="1"/>
    <s v="film &amp; video/shorts"/>
    <x v="0"/>
    <s v="short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24"/>
    <n v="1407042000"/>
    <d v="2014-08-03T05:00:00"/>
    <b v="0"/>
    <b v="1"/>
    <s v="film &amp; video/documentary"/>
    <x v="0"/>
    <s v="documentary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25"/>
    <n v="1527138000"/>
    <d v="2018-05-24T05:00:00"/>
    <b v="0"/>
    <b v="0"/>
    <s v="film &amp; video/television"/>
    <x v="0"/>
    <s v="television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26"/>
    <n v="1364014800"/>
    <d v="2013-03-23T05:00:00"/>
    <b v="0"/>
    <b v="1"/>
    <s v="film &amp; video/shorts"/>
    <x v="0"/>
    <s v="short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27"/>
    <n v="1499403600"/>
    <d v="2017-07-07T05:00:00"/>
    <b v="0"/>
    <b v="0"/>
    <s v="film &amp; video/drama"/>
    <x v="0"/>
    <s v="drama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8"/>
    <n v="1512280800"/>
    <d v="2017-12-03T06:00:00"/>
    <b v="0"/>
    <b v="0"/>
    <s v="film &amp; video/documentary"/>
    <x v="0"/>
    <s v="documentary"/>
  </r>
  <r>
    <n v="209"/>
    <s v="Warren Ltd"/>
    <s v="Distributed system-worthy application"/>
    <n v="194500"/>
    <n v="41212"/>
    <n v="0.21188688946015424"/>
    <x v="3"/>
    <n v="808"/>
    <n v="51.004950495049506"/>
    <s v="AU"/>
    <s v="AUD"/>
    <n v="1462510800"/>
    <x v="29"/>
    <n v="1463115600"/>
    <d v="2016-05-13T05:00:00"/>
    <b v="0"/>
    <b v="0"/>
    <s v="film &amp; video/documentary"/>
    <x v="0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30"/>
    <n v="1490850000"/>
    <d v="2017-03-30T05:00:00"/>
    <b v="0"/>
    <b v="0"/>
    <s v="film &amp; video/science fiction"/>
    <x v="0"/>
    <s v="science fiction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31"/>
    <n v="1557205200"/>
    <d v="2019-05-07T05:00:00"/>
    <b v="0"/>
    <b v="0"/>
    <s v="film &amp; video/science fiction"/>
    <x v="0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32"/>
    <n v="1323928800"/>
    <d v="2011-12-15T06:00:00"/>
    <b v="0"/>
    <b v="1"/>
    <s v="film &amp; video/shorts"/>
    <x v="0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33"/>
    <n v="1346130000"/>
    <d v="2012-08-28T05:00:00"/>
    <b v="0"/>
    <b v="0"/>
    <s v="film &amp; video/animation"/>
    <x v="0"/>
    <s v="animation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34"/>
    <n v="1415426400"/>
    <d v="2014-11-08T06:00:00"/>
    <b v="0"/>
    <b v="0"/>
    <s v="film &amp; video/science fiction"/>
    <x v="0"/>
    <s v="science fiction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35"/>
    <n v="1474779600"/>
    <d v="2016-09-25T05:00:00"/>
    <b v="0"/>
    <b v="0"/>
    <s v="film &amp; video/animation"/>
    <x v="0"/>
    <s v="animation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36"/>
    <n v="1309237200"/>
    <d v="2011-06-28T05:00:00"/>
    <b v="0"/>
    <b v="0"/>
    <s v="film &amp; video/animation"/>
    <x v="0"/>
    <s v="animation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37"/>
    <n v="1487397600"/>
    <d v="2017-02-18T06:00:00"/>
    <b v="0"/>
    <b v="0"/>
    <s v="film &amp; video/animation"/>
    <x v="0"/>
    <s v="animation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38"/>
    <n v="1398574800"/>
    <d v="2014-04-27T05:00:00"/>
    <b v="0"/>
    <b v="0"/>
    <s v="film &amp; video/animation"/>
    <x v="0"/>
    <s v="animation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39"/>
    <n v="1303275600"/>
    <d v="2011-04-20T05:00:00"/>
    <b v="0"/>
    <b v="0"/>
    <s v="film &amp; video/drama"/>
    <x v="0"/>
    <s v="drama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40"/>
    <n v="1353304800"/>
    <d v="2012-11-19T06:00:00"/>
    <b v="0"/>
    <b v="0"/>
    <s v="film &amp; video/documentary"/>
    <x v="0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41"/>
    <n v="1550728800"/>
    <d v="2019-02-21T06:00:00"/>
    <b v="0"/>
    <b v="0"/>
    <s v="film &amp; video/television"/>
    <x v="0"/>
    <s v="television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42"/>
    <n v="1511762400"/>
    <d v="2017-11-27T06:00:00"/>
    <b v="0"/>
    <b v="0"/>
    <s v="film &amp; video/animation"/>
    <x v="0"/>
    <s v="animation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43"/>
    <n v="1480744800"/>
    <d v="2016-12-03T06:00:00"/>
    <b v="0"/>
    <b v="1"/>
    <s v="film &amp; video/television"/>
    <x v="0"/>
    <s v="television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44"/>
    <n v="1370926800"/>
    <d v="2013-06-11T05:00:00"/>
    <b v="0"/>
    <b v="1"/>
    <s v="film &amp; video/documentary"/>
    <x v="0"/>
    <s v="documentary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45"/>
    <n v="1426395600"/>
    <d v="2015-03-15T05:00:00"/>
    <b v="0"/>
    <b v="0"/>
    <s v="film &amp; video/documentary"/>
    <x v="0"/>
    <s v="documentary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46"/>
    <n v="1474088400"/>
    <d v="2016-09-17T05:00:00"/>
    <b v="0"/>
    <b v="0"/>
    <s v="film &amp; video/documentary"/>
    <x v="0"/>
    <s v="documentary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47"/>
    <n v="1552798800"/>
    <d v="2019-03-17T05:00:00"/>
    <b v="0"/>
    <b v="1"/>
    <s v="film &amp; video/documentary"/>
    <x v="0"/>
    <s v="documentary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48"/>
    <n v="1302325200"/>
    <d v="2011-04-09T05:00:00"/>
    <b v="0"/>
    <b v="0"/>
    <s v="film &amp; video/shorts"/>
    <x v="0"/>
    <s v="short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49"/>
    <n v="1396069200"/>
    <d v="2014-03-29T05:00:00"/>
    <b v="0"/>
    <b v="0"/>
    <s v="film &amp; video/documentary"/>
    <x v="0"/>
    <s v="documentary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50"/>
    <n v="1451628000"/>
    <d v="2016-01-01T06:00:00"/>
    <b v="0"/>
    <b v="0"/>
    <s v="film &amp; video/animation"/>
    <x v="0"/>
    <s v="animation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51"/>
    <n v="1512799200"/>
    <d v="2017-12-09T06:00:00"/>
    <b v="0"/>
    <b v="0"/>
    <s v="film &amp; video/documentary"/>
    <x v="0"/>
    <s v="documentary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52"/>
    <n v="1436504400"/>
    <d v="2015-07-10T05:00:00"/>
    <b v="0"/>
    <b v="0"/>
    <s v="film &amp; video/drama"/>
    <x v="0"/>
    <s v="drama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53"/>
    <n v="1378789200"/>
    <d v="2013-09-10T05:00:00"/>
    <b v="0"/>
    <b v="0"/>
    <s v="film &amp; video/documentary"/>
    <x v="0"/>
    <s v="documentary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54"/>
    <n v="1315026000"/>
    <d v="2011-09-03T05:00:00"/>
    <b v="0"/>
    <b v="0"/>
    <s v="film &amp; video/animation"/>
    <x v="0"/>
    <s v="animation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55"/>
    <n v="1288933200"/>
    <d v="2010-11-05T05:00:00"/>
    <b v="0"/>
    <b v="1"/>
    <s v="film &amp; video/documentary"/>
    <x v="0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56"/>
    <n v="1363237200"/>
    <d v="2013-03-14T05:00:00"/>
    <b v="0"/>
    <b v="1"/>
    <s v="film &amp; video/television"/>
    <x v="0"/>
    <s v="television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57"/>
    <n v="1422424800"/>
    <d v="2015-01-28T06:00:00"/>
    <b v="0"/>
    <b v="1"/>
    <s v="film &amp; video/documentary"/>
    <x v="0"/>
    <s v="documentary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58"/>
    <n v="1547618400"/>
    <d v="2019-01-16T06:00:00"/>
    <b v="0"/>
    <b v="1"/>
    <s v="film &amp; video/documentary"/>
    <x v="0"/>
    <s v="documentary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59"/>
    <n v="1530162000"/>
    <d v="2018-06-28T05:00:00"/>
    <b v="0"/>
    <b v="0"/>
    <s v="film &amp; video/documentary"/>
    <x v="0"/>
    <s v="documentary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60"/>
    <n v="1489039200"/>
    <d v="2017-03-09T06:00:00"/>
    <b v="1"/>
    <b v="1"/>
    <s v="film &amp; video/documentary"/>
    <x v="0"/>
    <s v="documentary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61"/>
    <n v="1375938000"/>
    <d v="2013-08-08T05:00:00"/>
    <b v="0"/>
    <b v="1"/>
    <s v="film &amp; video/documentary"/>
    <x v="0"/>
    <s v="documentary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62"/>
    <n v="1539406800"/>
    <d v="2018-10-13T05:00:00"/>
    <b v="0"/>
    <b v="0"/>
    <s v="film &amp; video/drama"/>
    <x v="0"/>
    <s v="drama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63"/>
    <n v="1525928400"/>
    <d v="2018-05-10T05:00:00"/>
    <b v="0"/>
    <b v="1"/>
    <s v="film &amp; video/animation"/>
    <x v="0"/>
    <s v="animation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64"/>
    <n v="1329890400"/>
    <d v="2012-02-22T06:00:00"/>
    <b v="0"/>
    <b v="1"/>
    <s v="film &amp; video/shorts"/>
    <x v="0"/>
    <s v="short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65"/>
    <n v="1360562400"/>
    <d v="2013-02-11T06:00:00"/>
    <b v="1"/>
    <b v="0"/>
    <s v="film &amp; video/documentary"/>
    <x v="0"/>
    <s v="documentary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66"/>
    <n v="1468126800"/>
    <d v="2016-07-10T05:00:00"/>
    <b v="0"/>
    <b v="0"/>
    <s v="film &amp; video/documentary"/>
    <x v="0"/>
    <s v="documentary"/>
  </r>
  <r>
    <n v="413"/>
    <s v="Rush-Bowers"/>
    <s v="Persevering analyzing extranet"/>
    <n v="189500"/>
    <n v="117628"/>
    <n v="0.62072823218997364"/>
    <x v="3"/>
    <n v="1089"/>
    <n v="108.01469237832875"/>
    <s v="US"/>
    <s v="USD"/>
    <n v="1543298400"/>
    <x v="67"/>
    <n v="1545631200"/>
    <d v="2018-12-24T06:00:00"/>
    <b v="0"/>
    <b v="0"/>
    <s v="film &amp; video/animation"/>
    <x v="0"/>
    <s v="animation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68"/>
    <n v="1296021600"/>
    <d v="2011-01-26T06:00:00"/>
    <b v="0"/>
    <b v="1"/>
    <s v="film &amp; video/documentary"/>
    <x v="0"/>
    <s v="documentary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69"/>
    <n v="1336366800"/>
    <d v="2012-05-07T05:00:00"/>
    <b v="0"/>
    <b v="0"/>
    <s v="film &amp; video/documentary"/>
    <x v="0"/>
    <s v="documentary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70"/>
    <n v="1298008800"/>
    <d v="2011-02-18T06:00:00"/>
    <b v="0"/>
    <b v="0"/>
    <s v="film &amp; video/animation"/>
    <x v="0"/>
    <s v="animation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71"/>
    <n v="1386741600"/>
    <d v="2013-12-11T06:00:00"/>
    <b v="0"/>
    <b v="1"/>
    <s v="film &amp; video/documentary"/>
    <x v="0"/>
    <s v="documentary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72"/>
    <n v="1442379600"/>
    <d v="2015-09-16T05:00:00"/>
    <b v="0"/>
    <b v="1"/>
    <s v="film &amp; video/animation"/>
    <x v="0"/>
    <s v="animation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73"/>
    <n v="1479016800"/>
    <d v="2016-11-13T06:00:00"/>
    <b v="0"/>
    <b v="0"/>
    <s v="film &amp; video/science fiction"/>
    <x v="0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74"/>
    <n v="1499662800"/>
    <d v="2017-07-10T05:00:00"/>
    <b v="0"/>
    <b v="0"/>
    <s v="film &amp; video/television"/>
    <x v="0"/>
    <s v="television"/>
  </r>
  <r>
    <n v="447"/>
    <s v="Harrington-Harper"/>
    <s v="Self-enabling next generation algorithm"/>
    <n v="155200"/>
    <n v="37754"/>
    <n v="0.24326030927835052"/>
    <x v="2"/>
    <n v="439"/>
    <n v="86"/>
    <s v="GB"/>
    <s v="GBP"/>
    <n v="1513663200"/>
    <x v="75"/>
    <n v="1515045600"/>
    <d v="2018-01-04T06:00:00"/>
    <b v="0"/>
    <b v="0"/>
    <s v="film &amp; video/television"/>
    <x v="0"/>
    <s v="television"/>
  </r>
  <r>
    <n v="450"/>
    <s v="Delgado-Hatfield"/>
    <s v="Up-sized composite success"/>
    <n v="100"/>
    <n v="4"/>
    <n v="0.04"/>
    <x v="0"/>
    <n v="1"/>
    <n v="4"/>
    <s v="CA"/>
    <s v="CAD"/>
    <n v="1540098000"/>
    <x v="76"/>
    <n v="1542088800"/>
    <d v="2018-11-13T06:00:00"/>
    <b v="0"/>
    <b v="0"/>
    <s v="film &amp; video/animation"/>
    <x v="0"/>
    <s v="animation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77"/>
    <n v="1278478800"/>
    <d v="2010-07-07T05:00:00"/>
    <b v="0"/>
    <b v="0"/>
    <s v="film &amp; video/drama"/>
    <x v="0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78"/>
    <n v="1484114400"/>
    <d v="2017-01-11T06:00:00"/>
    <b v="0"/>
    <b v="0"/>
    <s v="film &amp; video/science fiction"/>
    <x v="0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79"/>
    <n v="1385445600"/>
    <d v="2013-11-26T06:00:00"/>
    <b v="0"/>
    <b v="1"/>
    <s v="film &amp; video/drama"/>
    <x v="0"/>
    <s v="drama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80"/>
    <n v="1421906400"/>
    <d v="2015-01-22T06:00:00"/>
    <b v="0"/>
    <b v="0"/>
    <s v="film &amp; video/documentary"/>
    <x v="0"/>
    <s v="documentary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81"/>
    <n v="1400389200"/>
    <d v="2014-05-18T05:00:00"/>
    <b v="0"/>
    <b v="0"/>
    <s v="film &amp; video/drama"/>
    <x v="0"/>
    <s v="drama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82"/>
    <n v="1388815200"/>
    <d v="2014-01-04T06:00:00"/>
    <b v="0"/>
    <b v="0"/>
    <s v="film &amp; video/animation"/>
    <x v="0"/>
    <s v="animation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83"/>
    <n v="1432098000"/>
    <d v="2015-05-20T05:00:00"/>
    <b v="0"/>
    <b v="0"/>
    <s v="film &amp; video/drama"/>
    <x v="0"/>
    <s v="drama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84"/>
    <n v="1418796000"/>
    <d v="2014-12-17T06:00:00"/>
    <b v="0"/>
    <b v="0"/>
    <s v="film &amp; video/television"/>
    <x v="0"/>
    <s v="televis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85"/>
    <n v="1311397200"/>
    <d v="2011-07-23T05:00:00"/>
    <b v="0"/>
    <b v="0"/>
    <s v="film &amp; video/science fiction"/>
    <x v="0"/>
    <s v="science fiction"/>
  </r>
  <r>
    <n v="492"/>
    <s v="Garcia Group"/>
    <s v="Persevering interactive matrix"/>
    <n v="191000"/>
    <n v="45831"/>
    <n v="0.23995287958115183"/>
    <x v="2"/>
    <n v="595"/>
    <n v="77.026890756302521"/>
    <s v="US"/>
    <s v="USD"/>
    <n v="1275886800"/>
    <x v="86"/>
    <n v="1278910800"/>
    <d v="2010-07-12T05:00:00"/>
    <b v="1"/>
    <b v="1"/>
    <s v="film &amp; video/shorts"/>
    <x v="0"/>
    <s v="short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87"/>
    <n v="1496811600"/>
    <d v="2017-06-07T05:00:00"/>
    <b v="0"/>
    <b v="0"/>
    <s v="film &amp; video/animation"/>
    <x v="0"/>
    <s v="animation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88"/>
    <n v="1458450000"/>
    <d v="2016-03-20T05:00:00"/>
    <b v="0"/>
    <b v="1"/>
    <s v="film &amp; video/documentary"/>
    <x v="0"/>
    <s v="documentary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89"/>
    <n v="1363237200"/>
    <d v="2013-03-14T05:00:00"/>
    <b v="0"/>
    <b v="0"/>
    <s v="film &amp; video/documentary"/>
    <x v="0"/>
    <s v="documentary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12"/>
    <n v="1437454800"/>
    <d v="2015-07-21T05:00:00"/>
    <b v="0"/>
    <b v="0"/>
    <s v="film &amp; video/drama"/>
    <x v="0"/>
    <s v="drama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90"/>
    <n v="1529816400"/>
    <d v="2018-06-24T05:00:00"/>
    <b v="0"/>
    <b v="0"/>
    <s v="film &amp; video/drama"/>
    <x v="0"/>
    <s v="drama"/>
  </r>
  <r>
    <n v="513"/>
    <s v="Harrison, Blackwell and Mendez"/>
    <s v="Synchronized 6thgeneration adapter"/>
    <n v="8300"/>
    <n v="3260"/>
    <n v="0.39277108433734942"/>
    <x v="2"/>
    <n v="35"/>
    <n v="93.142857142857139"/>
    <s v="US"/>
    <s v="USD"/>
    <n v="1284008400"/>
    <x v="91"/>
    <n v="1284181200"/>
    <d v="2010-09-11T05:00:00"/>
    <b v="0"/>
    <b v="0"/>
    <s v="film &amp; video/television"/>
    <x v="0"/>
    <s v="television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92"/>
    <n v="1519538400"/>
    <d v="2018-02-25T06:00:00"/>
    <b v="0"/>
    <b v="1"/>
    <s v="film &amp; video/animation"/>
    <x v="0"/>
    <s v="animation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93"/>
    <n v="1472446800"/>
    <d v="2016-08-29T05:00:00"/>
    <b v="0"/>
    <b v="1"/>
    <s v="film &amp; video/drama"/>
    <x v="0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94"/>
    <n v="1342328400"/>
    <d v="2012-07-15T05:00:00"/>
    <b v="0"/>
    <b v="0"/>
    <s v="film &amp; video/shorts"/>
    <x v="0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95"/>
    <n v="1268114400"/>
    <d v="2010-03-09T06:00:00"/>
    <b v="0"/>
    <b v="0"/>
    <s v="film &amp; video/shorts"/>
    <x v="0"/>
    <s v="short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96"/>
    <n v="1457762400"/>
    <d v="2016-03-12T06:00:00"/>
    <b v="0"/>
    <b v="0"/>
    <s v="film &amp; video/animation"/>
    <x v="0"/>
    <s v="animation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97"/>
    <n v="1534568400"/>
    <d v="2018-08-18T05:00:00"/>
    <b v="0"/>
    <b v="1"/>
    <s v="film &amp; video/drama"/>
    <x v="0"/>
    <s v="drama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98"/>
    <n v="1537592400"/>
    <d v="2018-09-22T05:00:00"/>
    <b v="1"/>
    <b v="1"/>
    <s v="film &amp; video/documentary"/>
    <x v="0"/>
    <s v="documentary"/>
  </r>
  <r>
    <n v="547"/>
    <s v="Hardin-Dixon"/>
    <s v="Focused solution-oriented matrix"/>
    <n v="1300"/>
    <n v="12597"/>
    <n v="9.69"/>
    <x v="1"/>
    <n v="156"/>
    <n v="80.75"/>
    <s v="US"/>
    <s v="USD"/>
    <n v="1422165600"/>
    <x v="99"/>
    <n v="1423202400"/>
    <d v="2015-02-06T06:00:00"/>
    <b v="0"/>
    <b v="0"/>
    <s v="film &amp; video/drama"/>
    <x v="0"/>
    <s v="drama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100"/>
    <n v="1444021200"/>
    <d v="2015-10-05T05:00:00"/>
    <b v="0"/>
    <b v="1"/>
    <s v="film &amp; video/science fiction"/>
    <x v="0"/>
    <s v="science fiction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101"/>
    <n v="1325052000"/>
    <d v="2011-12-28T06:00:00"/>
    <b v="0"/>
    <b v="0"/>
    <s v="film &amp; video/animation"/>
    <x v="0"/>
    <s v="animation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102"/>
    <n v="1543816800"/>
    <d v="2018-12-03T06:00:00"/>
    <b v="0"/>
    <b v="0"/>
    <s v="film &amp; video/documentary"/>
    <x v="0"/>
    <s v="documentary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103"/>
    <n v="1295762400"/>
    <d v="2011-01-23T06:00:00"/>
    <b v="0"/>
    <b v="0"/>
    <s v="film &amp; video/animation"/>
    <x v="0"/>
    <s v="animation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104"/>
    <n v="1438750800"/>
    <d v="2015-08-05T05:00:00"/>
    <b v="0"/>
    <b v="0"/>
    <s v="film &amp; video/shorts"/>
    <x v="0"/>
    <s v="shorts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105"/>
    <n v="1322978400"/>
    <d v="2011-12-04T06:00:00"/>
    <b v="0"/>
    <b v="0"/>
    <s v="film &amp; video/science fiction"/>
    <x v="0"/>
    <s v="science fiction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106"/>
    <n v="1331186400"/>
    <d v="2012-03-08T06:00:00"/>
    <b v="0"/>
    <b v="0"/>
    <s v="film &amp; video/documentary"/>
    <x v="0"/>
    <s v="documentary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107"/>
    <n v="1436677200"/>
    <d v="2015-07-12T05:00:00"/>
    <b v="0"/>
    <b v="0"/>
    <s v="film &amp; video/documentary"/>
    <x v="0"/>
    <s v="documentary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108"/>
    <n v="1396933200"/>
    <d v="2014-04-08T05:00:00"/>
    <b v="0"/>
    <b v="0"/>
    <s v="film &amp; video/animation"/>
    <x v="0"/>
    <s v="animation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109"/>
    <n v="1457762400"/>
    <d v="2016-03-12T06:00:00"/>
    <b v="0"/>
    <b v="1"/>
    <s v="film &amp; video/drama"/>
    <x v="0"/>
    <s v="drama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110"/>
    <n v="1424412000"/>
    <d v="2015-02-20T06:00:00"/>
    <b v="0"/>
    <b v="0"/>
    <s v="film &amp; video/documentary"/>
    <x v="0"/>
    <s v="documentary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111"/>
    <n v="1549087200"/>
    <d v="2019-02-02T06:00:00"/>
    <b v="0"/>
    <b v="0"/>
    <s v="film &amp; video/science fiction"/>
    <x v="0"/>
    <s v="science fiction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112"/>
    <n v="1447221600"/>
    <d v="2015-11-11T06:00:00"/>
    <b v="0"/>
    <b v="0"/>
    <s v="film &amp; video/animation"/>
    <x v="0"/>
    <s v="animation"/>
  </r>
  <r>
    <n v="634"/>
    <s v="Taylor, Johnson and Hernandez"/>
    <s v="Polarized incremental portal"/>
    <n v="118200"/>
    <n v="92824"/>
    <n v="0.78531302876480547"/>
    <x v="2"/>
    <n v="1658"/>
    <n v="55.985524728588658"/>
    <s v="US"/>
    <s v="USD"/>
    <n v="1490418000"/>
    <x v="113"/>
    <n v="1491627600"/>
    <d v="2017-04-08T05:00:00"/>
    <b v="0"/>
    <b v="0"/>
    <s v="film &amp; video/television"/>
    <x v="0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114"/>
    <n v="1363150800"/>
    <d v="2013-03-13T05:00:00"/>
    <b v="0"/>
    <b v="0"/>
    <s v="film &amp; video/television"/>
    <x v="0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115"/>
    <n v="1330754400"/>
    <d v="2012-03-03T06:00:00"/>
    <b v="0"/>
    <b v="1"/>
    <s v="film &amp; video/animation"/>
    <x v="0"/>
    <s v="animation"/>
  </r>
  <r>
    <n v="639"/>
    <s v="Barnes-Williams"/>
    <s v="Upgradable explicit forecast"/>
    <n v="8600"/>
    <n v="4832"/>
    <n v="0.56186046511627907"/>
    <x v="3"/>
    <n v="45"/>
    <n v="107.37777777777778"/>
    <s v="US"/>
    <s v="USD"/>
    <n v="1532754000"/>
    <x v="116"/>
    <n v="1532754000"/>
    <d v="2018-07-28T05:00:00"/>
    <b v="0"/>
    <b v="1"/>
    <s v="film &amp; video/drama"/>
    <x v="0"/>
    <s v="drama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117"/>
    <n v="1394344800"/>
    <d v="2014-03-09T06:00:00"/>
    <b v="0"/>
    <b v="0"/>
    <s v="film &amp; video/shorts"/>
    <x v="0"/>
    <s v="short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118"/>
    <n v="1515736800"/>
    <d v="2018-01-12T06:00:00"/>
    <b v="0"/>
    <b v="0"/>
    <s v="film &amp; video/science fiction"/>
    <x v="0"/>
    <s v="science fiction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119"/>
    <n v="1296194400"/>
    <d v="2011-01-28T06:00:00"/>
    <b v="0"/>
    <b v="0"/>
    <s v="film &amp; video/documentary"/>
    <x v="0"/>
    <s v="documentary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120"/>
    <n v="1311397200"/>
    <d v="2011-07-23T05:00:00"/>
    <b v="0"/>
    <b v="1"/>
    <s v="film &amp; video/documentary"/>
    <x v="0"/>
    <s v="documentary"/>
  </r>
  <r>
    <n v="678"/>
    <s v="Rodriguez-Patterson"/>
    <s v="Inverse static standardization"/>
    <n v="99500"/>
    <n v="17879"/>
    <n v="0.17968844221105529"/>
    <x v="2"/>
    <n v="215"/>
    <n v="83.158139534883716"/>
    <s v="US"/>
    <s v="USD"/>
    <n v="1547877600"/>
    <x v="10"/>
    <n v="1548050400"/>
    <d v="2019-01-21T06:00:00"/>
    <b v="0"/>
    <b v="0"/>
    <s v="film &amp; video/drama"/>
    <x v="0"/>
    <s v="drama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121"/>
    <n v="1548482400"/>
    <d v="2019-01-26T06:00:00"/>
    <b v="0"/>
    <b v="1"/>
    <s v="film &amp; video/television"/>
    <x v="0"/>
    <s v="television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122"/>
    <n v="1322892000"/>
    <d v="2011-12-03T06:00:00"/>
    <b v="0"/>
    <b v="1"/>
    <s v="film &amp; video/documentary"/>
    <x v="0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123"/>
    <n v="1350709200"/>
    <d v="2012-10-20T05:00:00"/>
    <b v="1"/>
    <b v="1"/>
    <s v="film &amp; video/documentary"/>
    <x v="0"/>
    <s v="documentary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124"/>
    <n v="1561525200"/>
    <d v="2019-06-26T05:00:00"/>
    <b v="0"/>
    <b v="0"/>
    <s v="film &amp; video/drama"/>
    <x v="0"/>
    <s v="drama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125"/>
    <n v="1468904400"/>
    <d v="2016-07-19T05:00:00"/>
    <b v="0"/>
    <b v="0"/>
    <s v="film &amp; video/animation"/>
    <x v="0"/>
    <s v="animation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26"/>
    <n v="1547359200"/>
    <d v="2019-01-13T06:00:00"/>
    <b v="0"/>
    <b v="0"/>
    <s v="film &amp; video/drama"/>
    <x v="0"/>
    <s v="drama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127"/>
    <n v="1315803600"/>
    <d v="2011-09-12T05:00:00"/>
    <b v="0"/>
    <b v="0"/>
    <s v="film &amp; video/documentary"/>
    <x v="0"/>
    <s v="documentary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128"/>
    <n v="1512280800"/>
    <d v="2017-12-03T06:00:00"/>
    <b v="0"/>
    <b v="0"/>
    <s v="film &amp; video/documentary"/>
    <x v="0"/>
    <s v="documentary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129"/>
    <n v="1360130400"/>
    <d v="2013-02-06T06:00:00"/>
    <b v="0"/>
    <b v="0"/>
    <s v="film &amp; video/drama"/>
    <x v="0"/>
    <s v="drama"/>
  </r>
  <r>
    <n v="748"/>
    <s v="Martinez PLC"/>
    <s v="Cloned actuating architecture"/>
    <n v="194900"/>
    <n v="68137"/>
    <n v="0.34959979476654696"/>
    <x v="2"/>
    <n v="614"/>
    <n v="110.97231270358306"/>
    <s v="US"/>
    <s v="USD"/>
    <n v="1267423200"/>
    <x v="130"/>
    <n v="1269579600"/>
    <d v="2010-03-26T05:00:00"/>
    <b v="0"/>
    <b v="1"/>
    <s v="film &amp; video/animation"/>
    <x v="0"/>
    <s v="animation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131"/>
    <n v="1305522000"/>
    <d v="2011-05-16T05:00:00"/>
    <b v="0"/>
    <b v="0"/>
    <s v="film &amp; video/drama"/>
    <x v="0"/>
    <s v="drama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32"/>
    <n v="1537419600"/>
    <d v="2018-09-20T05:00:00"/>
    <b v="0"/>
    <b v="0"/>
    <s v="film &amp; video/science fiction"/>
    <x v="0"/>
    <s v="science fiction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133"/>
    <n v="1313643600"/>
    <d v="2011-08-18T05:00:00"/>
    <b v="0"/>
    <b v="0"/>
    <s v="film &amp; video/animation"/>
    <x v="0"/>
    <s v="animation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134"/>
    <n v="1470805200"/>
    <d v="2016-08-10T05:00:00"/>
    <b v="0"/>
    <b v="1"/>
    <s v="film &amp; video/drama"/>
    <x v="0"/>
    <s v="drama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135"/>
    <n v="1301374800"/>
    <d v="2011-03-29T05:00:00"/>
    <b v="0"/>
    <b v="1"/>
    <s v="film &amp; video/animation"/>
    <x v="0"/>
    <s v="animation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36"/>
    <n v="1559278800"/>
    <d v="2019-05-31T05:00:00"/>
    <b v="0"/>
    <b v="1"/>
    <s v="film &amp; video/animation"/>
    <x v="0"/>
    <s v="animation"/>
  </r>
  <r>
    <n v="788"/>
    <s v="Joyce PLC"/>
    <s v="Synchronized directional capability"/>
    <n v="3600"/>
    <n v="3174"/>
    <n v="0.88166666666666671"/>
    <x v="3"/>
    <n v="31"/>
    <n v="102.38709677419355"/>
    <s v="US"/>
    <s v="USD"/>
    <n v="1350709200"/>
    <x v="137"/>
    <n v="1352527200"/>
    <d v="2012-11-10T06:00:00"/>
    <b v="0"/>
    <b v="0"/>
    <s v="film &amp; video/animation"/>
    <x v="0"/>
    <s v="animation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138"/>
    <n v="1478235600"/>
    <d v="2016-11-04T05:00:00"/>
    <b v="0"/>
    <b v="0"/>
    <s v="film &amp; video/drama"/>
    <x v="0"/>
    <s v="drama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139"/>
    <n v="1420437600"/>
    <d v="2015-01-05T06:00:00"/>
    <b v="0"/>
    <b v="0"/>
    <s v="film &amp; video/documentary"/>
    <x v="0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140"/>
    <n v="1332997200"/>
    <d v="2012-03-29T05:00:00"/>
    <b v="0"/>
    <b v="1"/>
    <s v="film &amp; video/drama"/>
    <x v="0"/>
    <s v="drama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141"/>
    <n v="1345006800"/>
    <d v="2012-08-15T05:00:00"/>
    <b v="0"/>
    <b v="0"/>
    <s v="film &amp; video/documentary"/>
    <x v="0"/>
    <s v="documentary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142"/>
    <n v="1489381200"/>
    <d v="2017-03-13T05:00:00"/>
    <b v="0"/>
    <b v="0"/>
    <s v="film &amp; video/documentary"/>
    <x v="0"/>
    <s v="documentary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3"/>
    <n v="1501995600"/>
    <d v="2017-08-06T05:00:00"/>
    <b v="0"/>
    <b v="0"/>
    <s v="film &amp; video/shorts"/>
    <x v="0"/>
    <s v="short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144"/>
    <n v="1305435600"/>
    <d v="2011-05-15T05:00:00"/>
    <b v="0"/>
    <b v="1"/>
    <s v="film &amp; video/drama"/>
    <x v="0"/>
    <s v="drama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145"/>
    <n v="1398920400"/>
    <d v="2014-05-01T05:00:00"/>
    <b v="0"/>
    <b v="1"/>
    <s v="film &amp; video/documentary"/>
    <x v="0"/>
    <s v="documentary"/>
  </r>
  <r>
    <n v="844"/>
    <s v="Rodriguez-Hansen"/>
    <s v="Intuitive cohesive groupware"/>
    <n v="8800"/>
    <n v="8747"/>
    <n v="0.99397727272727276"/>
    <x v="2"/>
    <n v="94"/>
    <n v="93.053191489361708"/>
    <s v="US"/>
    <s v="USD"/>
    <n v="1327212000"/>
    <x v="146"/>
    <n v="1327471200"/>
    <d v="2012-01-25T06:00:00"/>
    <b v="0"/>
    <b v="0"/>
    <s v="film &amp; video/documentary"/>
    <x v="0"/>
    <s v="documentary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147"/>
    <n v="1277096400"/>
    <d v="2010-06-21T05:00:00"/>
    <b v="0"/>
    <b v="0"/>
    <s v="film &amp; video/drama"/>
    <x v="0"/>
    <s v="drama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148"/>
    <n v="1330408800"/>
    <d v="2012-02-28T06:00:00"/>
    <b v="1"/>
    <b v="0"/>
    <s v="film &amp; video/shorts"/>
    <x v="0"/>
    <s v="short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149"/>
    <n v="1436504400"/>
    <d v="2015-07-10T05:00:00"/>
    <b v="0"/>
    <b v="1"/>
    <s v="film &amp; video/television"/>
    <x v="0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150"/>
    <n v="1472014800"/>
    <d v="2016-08-24T05:00:00"/>
    <b v="0"/>
    <b v="0"/>
    <s v="film &amp; video/shorts"/>
    <x v="0"/>
    <s v="short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151"/>
    <n v="1278306000"/>
    <d v="2010-07-05T05:00:00"/>
    <b v="0"/>
    <b v="0"/>
    <s v="film &amp; video/drama"/>
    <x v="0"/>
    <s v="drama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152"/>
    <n v="1536382800"/>
    <d v="2018-09-08T05:00:00"/>
    <b v="0"/>
    <b v="0"/>
    <s v="film &amp; video/science fiction"/>
    <x v="0"/>
    <s v="science fiction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153"/>
    <n v="1277874000"/>
    <d v="2010-06-30T05:00:00"/>
    <b v="0"/>
    <b v="0"/>
    <s v="film &amp; video/shorts"/>
    <x v="0"/>
    <s v="shorts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154"/>
    <n v="1326693600"/>
    <d v="2012-01-16T06:00:00"/>
    <b v="0"/>
    <b v="0"/>
    <s v="film &amp; video/documentary"/>
    <x v="0"/>
    <s v="documentary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155"/>
    <n v="1434690000"/>
    <d v="2015-06-19T05:00:00"/>
    <b v="0"/>
    <b v="1"/>
    <s v="film &amp; video/documentary"/>
    <x v="0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156"/>
    <n v="1376110800"/>
    <d v="2013-08-10T05:00:00"/>
    <b v="0"/>
    <b v="1"/>
    <s v="film &amp; video/television"/>
    <x v="0"/>
    <s v="television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157"/>
    <n v="1576994400"/>
    <d v="2019-12-22T06:00:00"/>
    <b v="0"/>
    <b v="0"/>
    <s v="film &amp; video/documentary"/>
    <x v="0"/>
    <s v="documentary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158"/>
    <n v="1497762000"/>
    <d v="2017-06-18T05:00:00"/>
    <b v="1"/>
    <b v="1"/>
    <s v="film &amp; video/documentary"/>
    <x v="0"/>
    <s v="documentary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159"/>
    <n v="1347944400"/>
    <d v="2012-09-18T05:00:00"/>
    <b v="1"/>
    <b v="0"/>
    <s v="film &amp; video/drama"/>
    <x v="0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160"/>
    <n v="1558760400"/>
    <d v="2019-05-25T05:00:00"/>
    <b v="0"/>
    <b v="0"/>
    <s v="film &amp; video/drama"/>
    <x v="0"/>
    <s v="drama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161"/>
    <n v="1504760400"/>
    <d v="2017-09-07T05:00:00"/>
    <b v="0"/>
    <b v="0"/>
    <s v="film &amp; video/television"/>
    <x v="0"/>
    <s v="television"/>
  </r>
  <r>
    <n v="917"/>
    <s v="Cooper Inc"/>
    <s v="Polarized discrete product"/>
    <n v="3600"/>
    <n v="2097"/>
    <n v="0.58250000000000002"/>
    <x v="3"/>
    <n v="27"/>
    <n v="77.666666666666671"/>
    <s v="GB"/>
    <s v="GBP"/>
    <n v="1309237200"/>
    <x v="162"/>
    <n v="1311310800"/>
    <d v="2011-07-22T05:00:00"/>
    <b v="0"/>
    <b v="1"/>
    <s v="film &amp; video/shorts"/>
    <x v="0"/>
    <s v="short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163"/>
    <n v="1551247200"/>
    <d v="2019-02-27T06:00:00"/>
    <b v="1"/>
    <b v="0"/>
    <s v="film &amp; video/animation"/>
    <x v="0"/>
    <s v="animation"/>
  </r>
  <r>
    <n v="937"/>
    <s v="Tapia, Sandoval and Hurley"/>
    <s v="Cloned fresh-thinking model"/>
    <n v="171000"/>
    <n v="84891"/>
    <n v="0.49643859649122807"/>
    <x v="2"/>
    <n v="976"/>
    <n v="86.978483606557376"/>
    <s v="US"/>
    <s v="USD"/>
    <n v="1448517600"/>
    <x v="164"/>
    <n v="1449295200"/>
    <d v="2015-12-05T06:00:00"/>
    <b v="0"/>
    <b v="0"/>
    <s v="film &amp; video/documentary"/>
    <x v="0"/>
    <s v="documentary"/>
  </r>
  <r>
    <n v="948"/>
    <s v="Smith-Hill"/>
    <s v="Integrated holistic paradigm"/>
    <n v="9400"/>
    <n v="5918"/>
    <n v="0.62957446808510642"/>
    <x v="2"/>
    <n v="160"/>
    <n v="36.987499999999997"/>
    <s v="US"/>
    <s v="USD"/>
    <n v="1418364000"/>
    <x v="165"/>
    <n v="1419228000"/>
    <d v="2014-12-22T06:00:00"/>
    <b v="1"/>
    <b v="1"/>
    <s v="film &amp; video/documentary"/>
    <x v="0"/>
    <s v="documentary"/>
  </r>
  <r>
    <n v="952"/>
    <s v="Cummings-Hayes"/>
    <s v="Virtual multi-tasking core"/>
    <n v="145500"/>
    <n v="101987"/>
    <n v="0.70094158075601376"/>
    <x v="2"/>
    <n v="2266"/>
    <n v="45.007502206531335"/>
    <s v="US"/>
    <s v="USD"/>
    <n v="1470718800"/>
    <x v="166"/>
    <n v="1471928400"/>
    <d v="2016-08-23T05:00:00"/>
    <b v="0"/>
    <b v="0"/>
    <s v="film &amp; video/documentary"/>
    <x v="0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167"/>
    <n v="1453701600"/>
    <d v="2016-01-25T06:00:00"/>
    <b v="0"/>
    <b v="1"/>
    <s v="film &amp; video/science fiction"/>
    <x v="0"/>
    <s v="science fiction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168"/>
    <n v="1451109600"/>
    <d v="2015-12-26T06:00:00"/>
    <b v="0"/>
    <b v="0"/>
    <s v="film &amp; video/science fiction"/>
    <x v="0"/>
    <s v="science fiction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151"/>
    <n v="1278997200"/>
    <d v="2010-07-13T05:00:00"/>
    <b v="0"/>
    <b v="0"/>
    <s v="film &amp; video/animation"/>
    <x v="0"/>
    <s v="animation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169"/>
    <n v="1381726800"/>
    <d v="2013-10-14T05:00:00"/>
    <b v="0"/>
    <b v="0"/>
    <s v="film &amp; video/television"/>
    <x v="0"/>
    <s v="television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170"/>
    <n v="1311224400"/>
    <d v="2011-07-21T05:00:00"/>
    <b v="0"/>
    <b v="1"/>
    <s v="film &amp; video/documentary"/>
    <x v="0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171"/>
    <n v="1566190800"/>
    <d v="2019-08-19T05:00:00"/>
    <b v="0"/>
    <b v="0"/>
    <s v="film &amp; video/documentary"/>
    <x v="0"/>
    <s v="documentary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172"/>
    <n v="1494478800"/>
    <d v="2017-05-11T05:00:00"/>
    <b v="0"/>
    <b v="0"/>
    <s v="film &amp; video/documentary"/>
    <x v="0"/>
    <s v="documentary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173"/>
    <n v="1458882000"/>
    <d v="2016-03-25T05:00:00"/>
    <b v="0"/>
    <b v="1"/>
    <s v="film &amp; video/drama"/>
    <x v="0"/>
    <s v="drama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174"/>
    <n v="1526878800"/>
    <d v="2018-05-21T05:00:00"/>
    <b v="0"/>
    <b v="1"/>
    <s v="film &amp; video/drama"/>
    <x v="0"/>
    <s v="drama"/>
  </r>
  <r>
    <n v="0"/>
    <s v="Baldwin, Riley and Jackson"/>
    <s v="Pre-emptive tertiary standardization"/>
    <n v="100"/>
    <n v="0"/>
    <n v="0"/>
    <x v="0"/>
    <n v="0"/>
    <n v="0"/>
    <s v="CA"/>
    <s v="CAD"/>
    <n v="1448690400"/>
    <x v="175"/>
    <n v="1450159200"/>
    <d v="2015-12-15T06:00:00"/>
    <b v="0"/>
    <b v="0"/>
    <s v="food/food trucks"/>
    <x v="1"/>
    <s v="food trucks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176"/>
    <n v="1310533200"/>
    <d v="2011-07-13T05:00:00"/>
    <b v="0"/>
    <b v="0"/>
    <s v="food/food trucks"/>
    <x v="1"/>
    <s v="food truck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177"/>
    <n v="1439874000"/>
    <d v="2015-08-18T05:00:00"/>
    <b v="0"/>
    <b v="0"/>
    <s v="food/food trucks"/>
    <x v="1"/>
    <s v="food trucks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78"/>
    <n v="1538283600"/>
    <d v="2018-09-30T05:00:00"/>
    <b v="0"/>
    <b v="0"/>
    <s v="food/food trucks"/>
    <x v="1"/>
    <s v="food trucks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79"/>
    <n v="1505797200"/>
    <d v="2017-09-19T05:00:00"/>
    <b v="0"/>
    <b v="0"/>
    <s v="food/food trucks"/>
    <x v="1"/>
    <s v="food trucks"/>
  </r>
  <r>
    <n v="129"/>
    <s v="Morgan-Martinez"/>
    <s v="Mandatory tertiary implementation"/>
    <n v="148500"/>
    <n v="4756"/>
    <n v="3.2026936026936029E-2"/>
    <x v="2"/>
    <n v="55"/>
    <n v="86.472727272727269"/>
    <s v="AU"/>
    <s v="AUD"/>
    <n v="1422943200"/>
    <x v="180"/>
    <n v="1425103200"/>
    <d v="2015-02-28T06:00:00"/>
    <b v="0"/>
    <b v="0"/>
    <s v="food/food trucks"/>
    <x v="1"/>
    <s v="food truck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81"/>
    <n v="1506747600"/>
    <d v="2017-09-30T05:00:00"/>
    <b v="0"/>
    <b v="0"/>
    <s v="food/food trucks"/>
    <x v="1"/>
    <s v="food trucks"/>
  </r>
  <r>
    <n v="202"/>
    <s v="Mcknight-Freeman"/>
    <s v="Upgradable scalable methodology"/>
    <n v="8300"/>
    <n v="6543"/>
    <n v="0.78831325301204824"/>
    <x v="2"/>
    <n v="82"/>
    <n v="79.792682926829272"/>
    <s v="US"/>
    <s v="USD"/>
    <n v="1317531600"/>
    <x v="182"/>
    <n v="1317877200"/>
    <d v="2011-10-06T05:00:00"/>
    <b v="0"/>
    <b v="0"/>
    <s v="food/food trucks"/>
    <x v="1"/>
    <s v="food truck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183"/>
    <n v="1340427600"/>
    <d v="2012-06-23T05:00:00"/>
    <b v="1"/>
    <b v="0"/>
    <s v="food/food trucks"/>
    <x v="1"/>
    <s v="food trucks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184"/>
    <n v="1333429200"/>
    <d v="2012-04-03T05:00:00"/>
    <b v="0"/>
    <b v="0"/>
    <s v="food/food trucks"/>
    <x v="1"/>
    <s v="food trucks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173"/>
    <n v="1461819600"/>
    <d v="2016-04-28T05:00:00"/>
    <b v="0"/>
    <b v="0"/>
    <s v="food/food trucks"/>
    <x v="1"/>
    <s v="food truck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185"/>
    <n v="1574229600"/>
    <d v="2019-11-20T06:00:00"/>
    <b v="0"/>
    <b v="1"/>
    <s v="food/food trucks"/>
    <x v="1"/>
    <s v="food trucks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186"/>
    <n v="1324360800"/>
    <d v="2011-12-20T06:00:00"/>
    <b v="0"/>
    <b v="0"/>
    <s v="food/food trucks"/>
    <x v="1"/>
    <s v="food trucks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187"/>
    <n v="1488348000"/>
    <d v="2017-03-01T06:00:00"/>
    <b v="0"/>
    <b v="0"/>
    <s v="food/food trucks"/>
    <x v="1"/>
    <s v="food truc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188"/>
    <n v="1550556000"/>
    <d v="2019-02-19T06:00:00"/>
    <b v="0"/>
    <b v="1"/>
    <s v="food/food trucks"/>
    <x v="1"/>
    <s v="food trucks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189"/>
    <n v="1272430800"/>
    <d v="2010-04-28T05:00:00"/>
    <b v="0"/>
    <b v="1"/>
    <s v="food/food trucks"/>
    <x v="1"/>
    <s v="food truck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7"/>
    <n v="1316840400"/>
    <d v="2011-09-24T05:00:00"/>
    <b v="0"/>
    <b v="1"/>
    <s v="food/food trucks"/>
    <x v="1"/>
    <s v="food truck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190"/>
    <n v="1335934800"/>
    <d v="2012-05-02T05:00:00"/>
    <b v="0"/>
    <b v="1"/>
    <s v="food/food trucks"/>
    <x v="1"/>
    <s v="food truck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191"/>
    <n v="1501477200"/>
    <d v="2017-07-31T05:00:00"/>
    <b v="0"/>
    <b v="0"/>
    <s v="food/food trucks"/>
    <x v="1"/>
    <s v="food truck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192"/>
    <n v="1411362000"/>
    <d v="2014-09-22T05:00:00"/>
    <b v="0"/>
    <b v="1"/>
    <s v="food/food trucks"/>
    <x v="1"/>
    <s v="food trucks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193"/>
    <n v="1374901200"/>
    <d v="2013-07-27T05:00:00"/>
    <b v="0"/>
    <b v="1"/>
    <s v="food/food trucks"/>
    <x v="1"/>
    <s v="food trucks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194"/>
    <n v="1494392400"/>
    <d v="2017-05-10T05:00:00"/>
    <b v="0"/>
    <b v="0"/>
    <s v="food/food trucks"/>
    <x v="1"/>
    <s v="food truck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195"/>
    <n v="1562475600"/>
    <d v="2019-07-07T05:00:00"/>
    <b v="0"/>
    <b v="1"/>
    <s v="food/food trucks"/>
    <x v="1"/>
    <s v="food trucks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196"/>
    <n v="1576562400"/>
    <d v="2019-12-17T06:00:00"/>
    <b v="0"/>
    <b v="1"/>
    <s v="food/food trucks"/>
    <x v="1"/>
    <s v="food trucks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10"/>
    <n v="1552366800"/>
    <d v="2019-03-12T05:00:00"/>
    <b v="0"/>
    <b v="1"/>
    <s v="food/food trucks"/>
    <x v="1"/>
    <s v="food trucks"/>
  </r>
  <r>
    <n v="600"/>
    <s v="Brown-George"/>
    <s v="Cross-platform tertiary array"/>
    <n v="100"/>
    <n v="5"/>
    <n v="0.05"/>
    <x v="0"/>
    <n v="1"/>
    <n v="5"/>
    <s v="GB"/>
    <s v="GBP"/>
    <n v="1375160400"/>
    <x v="197"/>
    <n v="1376197200"/>
    <d v="2013-08-11T05:00:00"/>
    <b v="0"/>
    <b v="0"/>
    <s v="food/food trucks"/>
    <x v="1"/>
    <s v="food trucks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198"/>
    <n v="1395723600"/>
    <d v="2014-03-25T05:00:00"/>
    <b v="0"/>
    <b v="0"/>
    <s v="food/food trucks"/>
    <x v="1"/>
    <s v="food truck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199"/>
    <n v="1278738000"/>
    <d v="2010-07-10T05:00:00"/>
    <b v="1"/>
    <b v="0"/>
    <s v="food/food trucks"/>
    <x v="1"/>
    <s v="food trucks"/>
  </r>
  <r>
    <n v="648"/>
    <s v="Vargas-Cox"/>
    <s v="Vision-oriented local contingency"/>
    <n v="98600"/>
    <n v="62174"/>
    <n v="0.63056795131845844"/>
    <x v="2"/>
    <n v="723"/>
    <n v="85.994467496542185"/>
    <s v="US"/>
    <s v="USD"/>
    <n v="1499317200"/>
    <x v="200"/>
    <n v="1500872400"/>
    <d v="2017-07-24T05:00:00"/>
    <b v="1"/>
    <b v="0"/>
    <s v="food/food trucks"/>
    <x v="1"/>
    <s v="food truc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201"/>
    <n v="1514872800"/>
    <d v="2018-01-02T06:00:00"/>
    <b v="0"/>
    <b v="0"/>
    <s v="food/food trucks"/>
    <x v="1"/>
    <s v="food trucks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202"/>
    <n v="1571806800"/>
    <d v="2019-10-23T05:00:00"/>
    <b v="0"/>
    <b v="1"/>
    <s v="food/food trucks"/>
    <x v="1"/>
    <s v="food truck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203"/>
    <n v="1482818400"/>
    <d v="2016-12-27T06:00:00"/>
    <b v="0"/>
    <b v="0"/>
    <s v="food/food trucks"/>
    <x v="1"/>
    <s v="food truck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204"/>
    <n v="1464930000"/>
    <d v="2016-06-03T05:00:00"/>
    <b v="0"/>
    <b v="0"/>
    <s v="food/food trucks"/>
    <x v="1"/>
    <s v="food trucks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205"/>
    <n v="1515564000"/>
    <d v="2018-01-10T06:00:00"/>
    <b v="0"/>
    <b v="0"/>
    <s v="food/food trucks"/>
    <x v="1"/>
    <s v="food truck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206"/>
    <n v="1336712400"/>
    <d v="2012-05-11T05:00:00"/>
    <b v="0"/>
    <b v="0"/>
    <s v="food/food trucks"/>
    <x v="1"/>
    <s v="food truck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207"/>
    <n v="1524891600"/>
    <d v="2018-04-28T05:00:00"/>
    <b v="1"/>
    <b v="0"/>
    <s v="food/food trucks"/>
    <x v="1"/>
    <s v="food truc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208"/>
    <n v="1539579600"/>
    <d v="2018-10-15T05:00:00"/>
    <b v="0"/>
    <b v="0"/>
    <s v="food/food trucks"/>
    <x v="1"/>
    <s v="food truc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209"/>
    <n v="1469595600"/>
    <d v="2016-07-27T05:00:00"/>
    <b v="0"/>
    <b v="0"/>
    <s v="food/food trucks"/>
    <x v="1"/>
    <s v="food truck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210"/>
    <n v="1310878800"/>
    <d v="2011-07-17T05:00:00"/>
    <b v="0"/>
    <b v="1"/>
    <s v="food/food trucks"/>
    <x v="1"/>
    <s v="food truck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211"/>
    <n v="1463374800"/>
    <d v="2016-05-16T05:00:00"/>
    <b v="0"/>
    <b v="0"/>
    <s v="food/food trucks"/>
    <x v="1"/>
    <s v="food truck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34"/>
    <n v="1414558800"/>
    <d v="2014-10-29T05:00:00"/>
    <b v="0"/>
    <b v="0"/>
    <s v="food/food trucks"/>
    <x v="1"/>
    <s v="food truck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212"/>
    <n v="1386223200"/>
    <d v="2013-12-05T06:00:00"/>
    <b v="0"/>
    <b v="0"/>
    <s v="food/food trucks"/>
    <x v="1"/>
    <s v="food trucks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213"/>
    <n v="1295157600"/>
    <d v="2011-01-16T06:00:00"/>
    <b v="0"/>
    <b v="0"/>
    <s v="food/food trucks"/>
    <x v="1"/>
    <s v="food truck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214"/>
    <n v="1520748000"/>
    <d v="2018-03-11T06:00:00"/>
    <b v="0"/>
    <b v="0"/>
    <s v="food/food trucks"/>
    <x v="1"/>
    <s v="food truck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215"/>
    <n v="1543816800"/>
    <d v="2018-12-03T06:00:00"/>
    <b v="0"/>
    <b v="1"/>
    <s v="food/food trucks"/>
    <x v="1"/>
    <s v="food trucks"/>
  </r>
  <r>
    <n v="999"/>
    <s v="Hernandez, Norton and Kelley"/>
    <s v="Expanded eco-centric policy"/>
    <n v="111100"/>
    <n v="62819"/>
    <n v="0.56542754275427543"/>
    <x v="2"/>
    <n v="1122"/>
    <n v="55.98841354723708"/>
    <s v="US"/>
    <s v="USD"/>
    <n v="1467176400"/>
    <x v="216"/>
    <n v="1467781200"/>
    <d v="2016-07-06T05:00:00"/>
    <b v="0"/>
    <b v="0"/>
    <s v="food/food trucks"/>
    <x v="1"/>
    <s v="food truck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17"/>
    <n v="1307422800"/>
    <d v="2011-06-07T05:00:00"/>
    <b v="0"/>
    <b v="1"/>
    <s v="games/video games"/>
    <x v="2"/>
    <s v="video games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218"/>
    <n v="1454392800"/>
    <d v="2016-02-02T06:00:00"/>
    <b v="0"/>
    <b v="0"/>
    <s v="games/video games"/>
    <x v="2"/>
    <s v="video gam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219"/>
    <n v="1505278800"/>
    <d v="2017-09-13T05:00:00"/>
    <b v="0"/>
    <b v="0"/>
    <s v="games/video games"/>
    <x v="2"/>
    <s v="video game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161"/>
    <n v="1506574800"/>
    <d v="2017-09-28T05:00:00"/>
    <b v="0"/>
    <b v="0"/>
    <s v="games/video games"/>
    <x v="2"/>
    <s v="video games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220"/>
    <n v="1548309600"/>
    <d v="2019-01-24T06:00:00"/>
    <b v="0"/>
    <b v="1"/>
    <s v="games/video games"/>
    <x v="2"/>
    <s v="video game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221"/>
    <n v="1277355600"/>
    <d v="2010-06-24T05:00:00"/>
    <b v="0"/>
    <b v="1"/>
    <s v="games/video games"/>
    <x v="2"/>
    <s v="video game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222"/>
    <n v="1438318800"/>
    <d v="2015-07-31T05:00:00"/>
    <b v="0"/>
    <b v="0"/>
    <s v="games/video games"/>
    <x v="2"/>
    <s v="video games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223"/>
    <n v="1429592400"/>
    <d v="2015-04-21T05:00:00"/>
    <b v="0"/>
    <b v="1"/>
    <s v="games/mobile games"/>
    <x v="2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224"/>
    <n v="1413608400"/>
    <d v="2014-10-18T05:00:00"/>
    <b v="0"/>
    <b v="0"/>
    <s v="games/video games"/>
    <x v="2"/>
    <s v="video games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225"/>
    <n v="1349326800"/>
    <d v="2012-10-04T05:00:00"/>
    <b v="0"/>
    <b v="0"/>
    <s v="games/mobile games"/>
    <x v="2"/>
    <s v="mobile game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6"/>
    <n v="1432184400"/>
    <d v="2015-05-21T05:00:00"/>
    <b v="0"/>
    <b v="0"/>
    <s v="games/mobile games"/>
    <x v="2"/>
    <s v="mobile games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7"/>
    <n v="1500440400"/>
    <d v="2017-07-19T05:00:00"/>
    <b v="0"/>
    <b v="1"/>
    <s v="games/mobile games"/>
    <x v="2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8"/>
    <n v="1575612000"/>
    <d v="2019-12-06T06:00:00"/>
    <b v="0"/>
    <b v="0"/>
    <s v="games/video games"/>
    <x v="2"/>
    <s v="video games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9"/>
    <n v="1503982800"/>
    <d v="2017-08-29T05:00:00"/>
    <b v="0"/>
    <b v="1"/>
    <s v="games/video games"/>
    <x v="2"/>
    <s v="video games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30"/>
    <n v="1420437600"/>
    <d v="2015-01-05T06:00:00"/>
    <b v="0"/>
    <b v="0"/>
    <s v="games/mobile games"/>
    <x v="2"/>
    <s v="mobile games"/>
  </r>
  <r>
    <n v="270"/>
    <s v="Sawyer, Horton and Williams"/>
    <s v="Triple-buffered 4thgeneration toolset"/>
    <n v="173900"/>
    <n v="47260"/>
    <n v="0.27176538240368026"/>
    <x v="2"/>
    <n v="1890"/>
    <n v="25.005291005291006"/>
    <s v="US"/>
    <s v="USD"/>
    <n v="1291269600"/>
    <x v="231"/>
    <n v="1291442400"/>
    <d v="2010-12-04T06:00:00"/>
    <b v="0"/>
    <b v="0"/>
    <s v="games/video games"/>
    <x v="2"/>
    <s v="video game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32"/>
    <n v="1335243600"/>
    <d v="2012-04-24T05:00:00"/>
    <b v="0"/>
    <b v="1"/>
    <s v="games/video games"/>
    <x v="2"/>
    <s v="video games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233"/>
    <n v="1272171600"/>
    <d v="2010-04-25T05:00:00"/>
    <b v="0"/>
    <b v="0"/>
    <s v="games/video games"/>
    <x v="2"/>
    <s v="video games"/>
  </r>
  <r>
    <n v="329"/>
    <s v="Willis and Sons"/>
    <s v="Fundamental incremental database"/>
    <n v="93800"/>
    <n v="21477"/>
    <n v="0.22896588486140726"/>
    <x v="3"/>
    <n v="211"/>
    <n v="101.78672985781991"/>
    <s v="US"/>
    <s v="USD"/>
    <n v="1481522400"/>
    <x v="234"/>
    <n v="1482472800"/>
    <d v="2016-12-23T06:00:00"/>
    <b v="0"/>
    <b v="0"/>
    <s v="games/video games"/>
    <x v="2"/>
    <s v="video game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235"/>
    <n v="1520056800"/>
    <d v="2018-03-03T06:00:00"/>
    <b v="0"/>
    <b v="0"/>
    <s v="games/video games"/>
    <x v="2"/>
    <s v="video game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236"/>
    <n v="1443416400"/>
    <d v="2015-09-28T05:00:00"/>
    <b v="0"/>
    <b v="0"/>
    <s v="games/video games"/>
    <x v="2"/>
    <s v="video games"/>
  </r>
  <r>
    <n v="410"/>
    <s v="Mcmillan Group"/>
    <s v="Advanced cohesive Graphic Interface"/>
    <n v="153700"/>
    <n v="55536"/>
    <n v="0.36132726089785294"/>
    <x v="3"/>
    <n v="1111"/>
    <n v="49.987398739873989"/>
    <s v="US"/>
    <s v="USD"/>
    <n v="1430197200"/>
    <x v="237"/>
    <n v="1430197200"/>
    <d v="2015-04-28T05:00:00"/>
    <b v="0"/>
    <b v="0"/>
    <s v="games/mobile games"/>
    <x v="2"/>
    <s v="mobile games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238"/>
    <n v="1366088400"/>
    <d v="2013-04-16T05:00:00"/>
    <b v="0"/>
    <b v="1"/>
    <s v="games/video games"/>
    <x v="2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239"/>
    <n v="1553317200"/>
    <d v="2019-03-23T05:00:00"/>
    <b v="0"/>
    <b v="0"/>
    <s v="games/video games"/>
    <x v="2"/>
    <s v="video games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65"/>
    <n v="1362808800"/>
    <d v="2013-03-09T06:00:00"/>
    <b v="0"/>
    <b v="0"/>
    <s v="games/mobile games"/>
    <x v="2"/>
    <s v="mobile games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240"/>
    <n v="1345870800"/>
    <d v="2012-08-25T05:00:00"/>
    <b v="0"/>
    <b v="1"/>
    <s v="games/video games"/>
    <x v="2"/>
    <s v="video game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241"/>
    <n v="1404622800"/>
    <d v="2014-07-06T05:00:00"/>
    <b v="0"/>
    <b v="1"/>
    <s v="games/video games"/>
    <x v="2"/>
    <s v="video games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242"/>
    <n v="1402117200"/>
    <d v="2014-06-07T05:00:00"/>
    <b v="0"/>
    <b v="0"/>
    <s v="games/video games"/>
    <x v="2"/>
    <s v="video games"/>
  </r>
  <r>
    <n v="531"/>
    <s v="Berry-Richardson"/>
    <s v="Automated zero tolerance implementation"/>
    <n v="186700"/>
    <n v="178338"/>
    <n v="0.95521156936261387"/>
    <x v="3"/>
    <n v="3640"/>
    <n v="48.993956043956047"/>
    <s v="CH"/>
    <s v="CHF"/>
    <n v="1384149600"/>
    <x v="243"/>
    <n v="1388988000"/>
    <d v="2014-01-06T06:00:00"/>
    <b v="0"/>
    <b v="0"/>
    <s v="games/video games"/>
    <x v="2"/>
    <s v="video games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244"/>
    <n v="1381208400"/>
    <d v="2013-10-08T05:00:00"/>
    <b v="0"/>
    <b v="0"/>
    <s v="games/mobile games"/>
    <x v="2"/>
    <s v="mobile game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245"/>
    <n v="1436158800"/>
    <d v="2015-07-06T05:00:00"/>
    <b v="0"/>
    <b v="0"/>
    <s v="games/mobile games"/>
    <x v="2"/>
    <s v="mobile games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246"/>
    <n v="1380171600"/>
    <d v="2013-09-26T05:00:00"/>
    <b v="0"/>
    <b v="0"/>
    <s v="games/video games"/>
    <x v="2"/>
    <s v="video games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245"/>
    <n v="1434344400"/>
    <d v="2015-06-15T05:00:00"/>
    <b v="0"/>
    <b v="1"/>
    <s v="games/video games"/>
    <x v="2"/>
    <s v="video game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247"/>
    <n v="1279947600"/>
    <d v="2010-07-24T05:00:00"/>
    <b v="0"/>
    <b v="0"/>
    <s v="games/video games"/>
    <x v="2"/>
    <s v="video games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248"/>
    <n v="1364101200"/>
    <d v="2013-03-24T05:00:00"/>
    <b v="0"/>
    <b v="0"/>
    <s v="games/video games"/>
    <x v="2"/>
    <s v="video game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249"/>
    <n v="1576476000"/>
    <d v="2019-12-16T06:00:00"/>
    <b v="0"/>
    <b v="1"/>
    <s v="games/mobile games"/>
    <x v="2"/>
    <s v="mobile games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250"/>
    <n v="1281589200"/>
    <d v="2010-08-12T05:00:00"/>
    <b v="0"/>
    <b v="0"/>
    <s v="games/mobile games"/>
    <x v="2"/>
    <s v="mobile game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139"/>
    <n v="1416204000"/>
    <d v="2014-11-17T06:00:00"/>
    <b v="0"/>
    <b v="0"/>
    <s v="games/mobile games"/>
    <x v="2"/>
    <s v="mobile games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251"/>
    <n v="1567141200"/>
    <d v="2019-08-30T05:00:00"/>
    <b v="0"/>
    <b v="1"/>
    <s v="games/video games"/>
    <x v="2"/>
    <s v="video game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252"/>
    <n v="1378789200"/>
    <d v="2013-09-10T05:00:00"/>
    <b v="0"/>
    <b v="0"/>
    <s v="games/video games"/>
    <x v="2"/>
    <s v="video games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253"/>
    <n v="1408078800"/>
    <d v="2014-08-15T05:00:00"/>
    <b v="0"/>
    <b v="1"/>
    <s v="games/mobile games"/>
    <x v="2"/>
    <s v="mobile game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254"/>
    <n v="1452492000"/>
    <d v="2016-01-11T06:00:00"/>
    <b v="0"/>
    <b v="1"/>
    <s v="games/video games"/>
    <x v="2"/>
    <s v="video games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255"/>
    <n v="1346907600"/>
    <d v="2012-09-06T05:00:00"/>
    <b v="0"/>
    <b v="0"/>
    <s v="games/video games"/>
    <x v="2"/>
    <s v="video game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256"/>
    <n v="1355032800"/>
    <d v="2012-12-09T06:00:00"/>
    <b v="1"/>
    <b v="0"/>
    <s v="games/video games"/>
    <x v="2"/>
    <s v="video games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257"/>
    <n v="1311656400"/>
    <d v="2011-07-26T05:00:00"/>
    <b v="0"/>
    <b v="1"/>
    <s v="games/video games"/>
    <x v="2"/>
    <s v="video game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190"/>
    <n v="1336885200"/>
    <d v="2012-05-13T05:00:00"/>
    <b v="0"/>
    <b v="0"/>
    <s v="games/video games"/>
    <x v="2"/>
    <s v="video games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258"/>
    <n v="1306213200"/>
    <d v="2011-05-24T05:00:00"/>
    <b v="0"/>
    <b v="1"/>
    <s v="games/video games"/>
    <x v="2"/>
    <s v="video game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259"/>
    <n v="1480831200"/>
    <d v="2016-12-04T06:00:00"/>
    <b v="0"/>
    <b v="0"/>
    <s v="games/video games"/>
    <x v="2"/>
    <s v="video gam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260"/>
    <n v="1574575200"/>
    <d v="2019-11-24T06:00:00"/>
    <b v="0"/>
    <b v="0"/>
    <s v="journalism/audio"/>
    <x v="3"/>
    <s v="audio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261"/>
    <n v="1399179600"/>
    <d v="2014-05-04T05:00:00"/>
    <b v="0"/>
    <b v="0"/>
    <s v="journalism/audio"/>
    <x v="3"/>
    <s v="audio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262"/>
    <n v="1411102800"/>
    <d v="2014-09-19T05:00:00"/>
    <b v="0"/>
    <b v="0"/>
    <s v="journalism/audio"/>
    <x v="3"/>
    <s v="audio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263"/>
    <n v="1568782800"/>
    <d v="2019-09-18T05:00:00"/>
    <b v="0"/>
    <b v="0"/>
    <s v="journalism/audio"/>
    <x v="3"/>
    <s v="audio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264"/>
    <n v="1408597200"/>
    <d v="2014-08-21T05:00:00"/>
    <b v="0"/>
    <b v="1"/>
    <s v="music/rock"/>
    <x v="4"/>
    <s v="rock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265"/>
    <n v="1568955600"/>
    <d v="2019-09-20T05:00:00"/>
    <b v="0"/>
    <b v="0"/>
    <s v="music/rock"/>
    <x v="4"/>
    <s v="rock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266"/>
    <n v="1383804000"/>
    <d v="2013-11-07T06:00:00"/>
    <b v="0"/>
    <b v="0"/>
    <s v="music/electric music"/>
    <x v="4"/>
    <s v="electric music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267"/>
    <n v="1466658000"/>
    <d v="2016-06-23T05:00:00"/>
    <b v="0"/>
    <b v="0"/>
    <s v="music/indie rock"/>
    <x v="4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268"/>
    <n v="1333342800"/>
    <d v="2012-04-02T05:00:00"/>
    <b v="0"/>
    <b v="0"/>
    <s v="music/indie rock"/>
    <x v="4"/>
    <s v="indie rock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69"/>
    <n v="1444539600"/>
    <d v="2015-10-11T05:00:00"/>
    <b v="0"/>
    <b v="0"/>
    <s v="music/rock"/>
    <x v="4"/>
    <s v="rock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270"/>
    <n v="1348981200"/>
    <d v="2012-09-30T05:00:00"/>
    <b v="0"/>
    <b v="1"/>
    <s v="music/rock"/>
    <x v="4"/>
    <s v="rock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271"/>
    <n v="1280552400"/>
    <d v="2010-07-31T05:00:00"/>
    <b v="0"/>
    <b v="0"/>
    <s v="music/rock"/>
    <x v="4"/>
    <s v="rock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272"/>
    <n v="1575439200"/>
    <d v="2019-12-04T06:00:00"/>
    <b v="0"/>
    <b v="0"/>
    <s v="music/rock"/>
    <x v="4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273"/>
    <n v="1377752400"/>
    <d v="2013-08-29T05:00:00"/>
    <b v="0"/>
    <b v="0"/>
    <s v="music/metal"/>
    <x v="4"/>
    <s v="metal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274"/>
    <n v="1533358800"/>
    <d v="2018-08-04T05:00:00"/>
    <b v="0"/>
    <b v="0"/>
    <s v="music/jazz"/>
    <x v="4"/>
    <s v="jazz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43"/>
    <n v="1480485600"/>
    <d v="2016-11-30T06:00:00"/>
    <b v="0"/>
    <b v="0"/>
    <s v="music/jazz"/>
    <x v="4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275"/>
    <n v="1459141200"/>
    <d v="2016-03-28T05:00:00"/>
    <b v="0"/>
    <b v="0"/>
    <s v="music/metal"/>
    <x v="4"/>
    <s v="metal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276"/>
    <n v="1513576800"/>
    <d v="2017-12-18T06:00:00"/>
    <b v="0"/>
    <b v="0"/>
    <s v="music/rock"/>
    <x v="4"/>
    <s v="rock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277"/>
    <n v="1471582800"/>
    <d v="2016-08-19T05:00:00"/>
    <b v="0"/>
    <b v="0"/>
    <s v="music/electric music"/>
    <x v="4"/>
    <s v="electric music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278"/>
    <n v="1316408400"/>
    <d v="2011-09-19T05:00:00"/>
    <b v="0"/>
    <b v="0"/>
    <s v="music/indie rock"/>
    <x v="4"/>
    <s v="indie rock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279"/>
    <n v="1300510800"/>
    <d v="2011-03-19T05:00:00"/>
    <b v="0"/>
    <b v="1"/>
    <s v="music/rock"/>
    <x v="4"/>
    <s v="rock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280"/>
    <n v="1425103200"/>
    <d v="2015-02-28T06:00:00"/>
    <b v="0"/>
    <b v="1"/>
    <s v="music/electric music"/>
    <x v="4"/>
    <s v="electric music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281"/>
    <n v="1288674000"/>
    <d v="2010-11-02T05:00:00"/>
    <b v="0"/>
    <b v="0"/>
    <s v="music/electric music"/>
    <x v="4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282"/>
    <n v="1495602000"/>
    <d v="2017-05-24T05:00:00"/>
    <b v="0"/>
    <b v="0"/>
    <s v="music/indie rock"/>
    <x v="4"/>
    <s v="indie rock"/>
  </r>
  <r>
    <n v="128"/>
    <s v="Allen-Curtis"/>
    <s v="Phased human-resource core"/>
    <n v="70600"/>
    <n v="42596"/>
    <n v="0.60334277620396604"/>
    <x v="2"/>
    <n v="532"/>
    <n v="80.067669172932327"/>
    <s v="US"/>
    <s v="USD"/>
    <n v="1282885200"/>
    <x v="283"/>
    <n v="1284008400"/>
    <d v="2010-09-09T05:00:00"/>
    <b v="0"/>
    <b v="0"/>
    <s v="music/rock"/>
    <x v="4"/>
    <s v="rock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284"/>
    <n v="1315026000"/>
    <d v="2011-09-03T05:00:00"/>
    <b v="0"/>
    <b v="0"/>
    <s v="music/world music"/>
    <x v="4"/>
    <s v="world music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285"/>
    <n v="1279429200"/>
    <d v="2010-07-18T05:00:00"/>
    <b v="0"/>
    <b v="0"/>
    <s v="music/indie rock"/>
    <x v="4"/>
    <s v="indie rock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286"/>
    <n v="1361512800"/>
    <d v="2013-02-22T06:00:00"/>
    <b v="0"/>
    <b v="0"/>
    <s v="music/indie rock"/>
    <x v="4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287"/>
    <n v="1545026400"/>
    <d v="2018-12-17T06:00:00"/>
    <b v="0"/>
    <b v="0"/>
    <s v="music/rock"/>
    <x v="4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288"/>
    <n v="1406696400"/>
    <d v="2014-07-30T05:00:00"/>
    <b v="0"/>
    <b v="0"/>
    <s v="music/electric music"/>
    <x v="4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289"/>
    <n v="1487916000"/>
    <d v="2017-02-24T06:00:00"/>
    <b v="0"/>
    <b v="0"/>
    <s v="music/indie rock"/>
    <x v="4"/>
    <s v="indie rock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211"/>
    <n v="1465016400"/>
    <d v="2016-06-04T05:00:00"/>
    <b v="0"/>
    <b v="1"/>
    <s v="music/indie rock"/>
    <x v="4"/>
    <s v="indie rock"/>
  </r>
  <r>
    <n v="156"/>
    <s v="Meza-Rogers"/>
    <s v="Streamlined encompassing encryption"/>
    <n v="36400"/>
    <n v="26914"/>
    <n v="0.73939560439560437"/>
    <x v="2"/>
    <n v="379"/>
    <n v="71.013192612137203"/>
    <s v="AU"/>
    <s v="AUD"/>
    <n v="1570251600"/>
    <x v="290"/>
    <n v="1572325200"/>
    <d v="2019-10-29T05:00:00"/>
    <b v="0"/>
    <b v="0"/>
    <s v="music/rock"/>
    <x v="4"/>
    <s v="rock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291"/>
    <n v="1449640800"/>
    <d v="2015-12-09T06:00:00"/>
    <b v="0"/>
    <b v="0"/>
    <s v="music/rock"/>
    <x v="4"/>
    <s v="rock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26"/>
    <n v="1546840800"/>
    <d v="2019-01-07T06:00:00"/>
    <b v="0"/>
    <b v="0"/>
    <s v="music/rock"/>
    <x v="4"/>
    <s v="rock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292"/>
    <n v="1552798800"/>
    <d v="2019-03-17T05:00:00"/>
    <b v="0"/>
    <b v="1"/>
    <s v="music/indie rock"/>
    <x v="4"/>
    <s v="indie rock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293"/>
    <n v="1502341200"/>
    <d v="2017-08-10T05:00:00"/>
    <b v="0"/>
    <b v="0"/>
    <s v="music/indie rock"/>
    <x v="4"/>
    <s v="indie rock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91"/>
    <n v="1285131600"/>
    <d v="2010-09-22T05:00:00"/>
    <b v="0"/>
    <b v="0"/>
    <s v="music/rock"/>
    <x v="4"/>
    <s v="rock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294"/>
    <n v="1404190800"/>
    <d v="2014-07-01T05:00:00"/>
    <b v="0"/>
    <b v="0"/>
    <s v="music/rock"/>
    <x v="4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295"/>
    <n v="1523509200"/>
    <d v="2018-04-12T05:00:00"/>
    <b v="1"/>
    <b v="0"/>
    <s v="music/indie rock"/>
    <x v="4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296"/>
    <n v="1443589200"/>
    <d v="2015-09-30T05:00:00"/>
    <b v="0"/>
    <b v="0"/>
    <s v="music/metal"/>
    <x v="4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297"/>
    <n v="1533445200"/>
    <d v="2018-08-05T05:00:00"/>
    <b v="0"/>
    <b v="0"/>
    <s v="music/electric music"/>
    <x v="4"/>
    <s v="electric music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298"/>
    <n v="1283576400"/>
    <d v="2010-09-04T05:00:00"/>
    <b v="0"/>
    <b v="0"/>
    <s v="music/electric music"/>
    <x v="4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299"/>
    <n v="1436590800"/>
    <d v="2015-07-11T05:00:00"/>
    <b v="0"/>
    <b v="0"/>
    <s v="music/rock"/>
    <x v="4"/>
    <s v="rock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300"/>
    <n v="1302670800"/>
    <d v="2011-04-13T05:00:00"/>
    <b v="0"/>
    <b v="0"/>
    <s v="music/jazz"/>
    <x v="4"/>
    <s v="jazz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301"/>
    <n v="1537160400"/>
    <d v="2018-09-17T05:00:00"/>
    <b v="0"/>
    <b v="1"/>
    <s v="music/rock"/>
    <x v="4"/>
    <s v="rock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302"/>
    <n v="1289714400"/>
    <d v="2010-11-14T06:00:00"/>
    <b v="0"/>
    <b v="1"/>
    <s v="music/indie rock"/>
    <x v="4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303"/>
    <n v="1282712400"/>
    <d v="2010-08-25T05:00:00"/>
    <b v="0"/>
    <b v="0"/>
    <s v="music/rock"/>
    <x v="4"/>
    <s v="rock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304"/>
    <n v="1399093200"/>
    <d v="2014-05-03T05:00:00"/>
    <b v="1"/>
    <b v="0"/>
    <s v="music/rock"/>
    <x v="4"/>
    <s v="rock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124"/>
    <n v="1562043600"/>
    <d v="2019-07-02T05:00:00"/>
    <b v="0"/>
    <b v="1"/>
    <s v="music/rock"/>
    <x v="4"/>
    <s v="rock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305"/>
    <n v="1495256400"/>
    <d v="2017-05-20T05:00:00"/>
    <b v="0"/>
    <b v="1"/>
    <s v="music/rock"/>
    <x v="4"/>
    <s v="rock"/>
  </r>
  <r>
    <n v="250"/>
    <s v="Robbins and Sons"/>
    <s v="Future-proofed directional synergy"/>
    <n v="100"/>
    <n v="3"/>
    <n v="0.03"/>
    <x v="0"/>
    <n v="1"/>
    <n v="3"/>
    <s v="US"/>
    <s v="USD"/>
    <n v="1264399200"/>
    <x v="306"/>
    <n v="1267423200"/>
    <d v="2010-03-01T06:00:00"/>
    <b v="0"/>
    <b v="0"/>
    <s v="music/rock"/>
    <x v="4"/>
    <s v="rock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307"/>
    <n v="1298268000"/>
    <d v="2011-02-21T06:00:00"/>
    <b v="0"/>
    <b v="1"/>
    <s v="music/rock"/>
    <x v="4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308"/>
    <n v="1456812000"/>
    <d v="2016-03-01T06:00:00"/>
    <b v="0"/>
    <b v="0"/>
    <s v="music/rock"/>
    <x v="4"/>
    <s v="rock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225"/>
    <n v="1349845200"/>
    <d v="2012-10-10T05:00:00"/>
    <b v="0"/>
    <b v="0"/>
    <s v="music/rock"/>
    <x v="4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309"/>
    <n v="1283058000"/>
    <d v="2010-08-29T05:00:00"/>
    <b v="0"/>
    <b v="1"/>
    <s v="music/rock"/>
    <x v="4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310"/>
    <n v="1304226000"/>
    <d v="2011-05-01T05:00:00"/>
    <b v="0"/>
    <b v="1"/>
    <s v="music/indie rock"/>
    <x v="4"/>
    <s v="indie rock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311"/>
    <n v="1418191200"/>
    <d v="2014-12-10T06:00:00"/>
    <b v="0"/>
    <b v="1"/>
    <s v="music/jazz"/>
    <x v="4"/>
    <s v="jazz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312"/>
    <n v="1465016400"/>
    <d v="2016-06-04T05:00:00"/>
    <b v="0"/>
    <b v="0"/>
    <s v="music/rock"/>
    <x v="4"/>
    <s v="rock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37"/>
    <n v="1430197200"/>
    <d v="2015-04-28T05:00:00"/>
    <b v="0"/>
    <b v="0"/>
    <s v="music/electric music"/>
    <x v="4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313"/>
    <n v="1331787600"/>
    <d v="2012-03-15T05:00:00"/>
    <b v="0"/>
    <b v="1"/>
    <s v="music/metal"/>
    <x v="4"/>
    <s v="metal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314"/>
    <n v="1458018000"/>
    <d v="2016-03-15T05:00:00"/>
    <b v="0"/>
    <b v="1"/>
    <s v="music/rock"/>
    <x v="4"/>
    <s v="rock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315"/>
    <n v="1452578400"/>
    <d v="2016-01-12T06:00:00"/>
    <b v="0"/>
    <b v="0"/>
    <s v="music/indie rock"/>
    <x v="4"/>
    <s v="indie rock"/>
  </r>
  <r>
    <n v="309"/>
    <s v="Harris-Perry"/>
    <s v="User-centric 6thgeneration attitude"/>
    <n v="4100"/>
    <n v="3087"/>
    <n v="0.75292682926829269"/>
    <x v="2"/>
    <n v="75"/>
    <n v="41.16"/>
    <s v="US"/>
    <s v="USD"/>
    <n v="1316581200"/>
    <x v="316"/>
    <n v="1318309200"/>
    <d v="2011-10-11T05:00:00"/>
    <b v="0"/>
    <b v="1"/>
    <s v="music/indie rock"/>
    <x v="4"/>
    <s v="indie rock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17"/>
    <n v="1330495200"/>
    <d v="2012-02-29T06:00:00"/>
    <b v="0"/>
    <b v="0"/>
    <s v="music/rock"/>
    <x v="4"/>
    <s v="rock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18"/>
    <n v="1392530400"/>
    <d v="2014-02-16T06:00:00"/>
    <b v="0"/>
    <b v="0"/>
    <s v="music/rock"/>
    <x v="4"/>
    <s v="rock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9"/>
    <n v="1544508000"/>
    <d v="2018-12-11T06:00:00"/>
    <b v="0"/>
    <b v="0"/>
    <s v="music/rock"/>
    <x v="4"/>
    <s v="rock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8"/>
    <n v="1516168800"/>
    <d v="2018-01-17T06:00:00"/>
    <b v="0"/>
    <b v="0"/>
    <s v="music/rock"/>
    <x v="4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4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4"/>
    <s v="rock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2"/>
    <n v="1441342800"/>
    <d v="2015-09-04T05:00:00"/>
    <b v="0"/>
    <b v="0"/>
    <s v="music/indie rock"/>
    <x v="4"/>
    <s v="indie rock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23"/>
    <n v="1508302800"/>
    <d v="2017-10-18T05:00:00"/>
    <b v="0"/>
    <b v="1"/>
    <s v="music/indie rock"/>
    <x v="4"/>
    <s v="indie rock"/>
  </r>
  <r>
    <n v="350"/>
    <s v="Shannon Ltd"/>
    <s v="Pre-emptive neutral capacity"/>
    <n v="100"/>
    <n v="5"/>
    <n v="0.05"/>
    <x v="0"/>
    <n v="1"/>
    <n v="5"/>
    <s v="US"/>
    <s v="USD"/>
    <n v="1432098000"/>
    <x v="324"/>
    <n v="1433653200"/>
    <d v="2015-06-07T05:00:00"/>
    <b v="0"/>
    <b v="1"/>
    <s v="music/jazz"/>
    <x v="4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25"/>
    <n v="1441602000"/>
    <d v="2015-09-07T05:00:00"/>
    <b v="0"/>
    <b v="0"/>
    <s v="music/rock"/>
    <x v="4"/>
    <s v="rock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119"/>
    <n v="1299391200"/>
    <d v="2011-03-06T06:00:00"/>
    <b v="0"/>
    <b v="0"/>
    <s v="music/rock"/>
    <x v="4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26"/>
    <n v="1325052000"/>
    <d v="2011-12-28T06:00:00"/>
    <b v="0"/>
    <b v="0"/>
    <s v="music/rock"/>
    <x v="4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27"/>
    <n v="1522818000"/>
    <d v="2018-04-04T05:00:00"/>
    <b v="0"/>
    <b v="0"/>
    <s v="music/indie rock"/>
    <x v="4"/>
    <s v="indie rock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28"/>
    <n v="1449900000"/>
    <d v="2015-12-12T06:00:00"/>
    <b v="0"/>
    <b v="0"/>
    <s v="music/indie rock"/>
    <x v="4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29"/>
    <n v="1405141200"/>
    <d v="2014-07-12T05:00:00"/>
    <b v="0"/>
    <b v="0"/>
    <s v="music/rock"/>
    <x v="4"/>
    <s v="rock"/>
  </r>
  <r>
    <n v="388"/>
    <s v="Cruz Ltd"/>
    <s v="Exclusive dynamic adapter"/>
    <n v="114800"/>
    <n v="12938"/>
    <n v="0.11270034843205574"/>
    <x v="2"/>
    <n v="145"/>
    <n v="89.227586206896547"/>
    <s v="CH"/>
    <s v="CHF"/>
    <n v="1325656800"/>
    <x v="330"/>
    <n v="1325829600"/>
    <d v="2012-01-06T06:00:00"/>
    <b v="0"/>
    <b v="0"/>
    <s v="music/indie rock"/>
    <x v="4"/>
    <s v="indie rock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31"/>
    <n v="1500354000"/>
    <d v="2017-07-18T05:00:00"/>
    <b v="0"/>
    <b v="0"/>
    <s v="music/jazz"/>
    <x v="4"/>
    <s v="jazz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32"/>
    <n v="1369803600"/>
    <d v="2013-05-29T05:00:00"/>
    <b v="0"/>
    <b v="0"/>
    <s v="music/rock"/>
    <x v="4"/>
    <s v="rock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33"/>
    <n v="1297231200"/>
    <d v="2011-02-09T06:00:00"/>
    <b v="0"/>
    <b v="0"/>
    <s v="music/indie rock"/>
    <x v="4"/>
    <s v="indie rock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34"/>
    <n v="1492837200"/>
    <d v="2017-04-22T05:00:00"/>
    <b v="0"/>
    <b v="0"/>
    <s v="music/rock"/>
    <x v="4"/>
    <s v="rock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335"/>
    <n v="1524546000"/>
    <d v="2018-04-24T05:00:00"/>
    <b v="0"/>
    <b v="0"/>
    <s v="music/indie rock"/>
    <x v="4"/>
    <s v="indie rock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336"/>
    <n v="1555822800"/>
    <d v="2019-04-21T05:00:00"/>
    <b v="0"/>
    <b v="0"/>
    <s v="music/jazz"/>
    <x v="4"/>
    <s v="jazz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337"/>
    <n v="1311656400"/>
    <d v="2011-07-26T05:00:00"/>
    <b v="0"/>
    <b v="1"/>
    <s v="music/indie rock"/>
    <x v="4"/>
    <s v="indie rock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338"/>
    <n v="1503118800"/>
    <d v="2017-08-19T05:00:00"/>
    <b v="0"/>
    <b v="0"/>
    <s v="music/rock"/>
    <x v="4"/>
    <s v="rock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339"/>
    <n v="1518242400"/>
    <d v="2018-02-10T06:00:00"/>
    <b v="0"/>
    <b v="1"/>
    <s v="music/indie rock"/>
    <x v="4"/>
    <s v="indie rock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340"/>
    <n v="1556946000"/>
    <d v="2019-05-04T05:00:00"/>
    <b v="0"/>
    <b v="0"/>
    <s v="music/rock"/>
    <x v="4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341"/>
    <n v="1530075600"/>
    <d v="2018-06-27T05:00:00"/>
    <b v="0"/>
    <b v="0"/>
    <s v="music/electric music"/>
    <x v="4"/>
    <s v="electric music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83"/>
    <n v="1432011600"/>
    <d v="2015-05-19T05:00:00"/>
    <b v="0"/>
    <b v="0"/>
    <s v="music/rock"/>
    <x v="4"/>
    <s v="rock"/>
  </r>
  <r>
    <n v="514"/>
    <s v="Sanchez, Bradley and Flores"/>
    <s v="Centralized motivating capacity"/>
    <n v="138700"/>
    <n v="31123"/>
    <n v="0.22439077144917088"/>
    <x v="2"/>
    <n v="528"/>
    <n v="58.945075757575758"/>
    <s v="CH"/>
    <s v="CHF"/>
    <n v="1386309600"/>
    <x v="342"/>
    <n v="1386741600"/>
    <d v="2013-12-11T06:00:00"/>
    <b v="0"/>
    <b v="1"/>
    <s v="music/rock"/>
    <x v="4"/>
    <s v="rock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57"/>
    <n v="1421906400"/>
    <d v="2015-01-22T06:00:00"/>
    <b v="0"/>
    <b v="1"/>
    <s v="music/rock"/>
    <x v="4"/>
    <s v="rock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343"/>
    <n v="1389074400"/>
    <d v="2014-01-07T06:00:00"/>
    <b v="0"/>
    <b v="0"/>
    <s v="music/indie rock"/>
    <x v="4"/>
    <s v="indie rock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344"/>
    <n v="1377752400"/>
    <d v="2013-08-29T05:00:00"/>
    <b v="0"/>
    <b v="0"/>
    <s v="music/indie rock"/>
    <x v="4"/>
    <s v="indie rock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345"/>
    <n v="1456034400"/>
    <d v="2016-02-21T06:00:00"/>
    <b v="0"/>
    <b v="0"/>
    <s v="music/indie rock"/>
    <x v="4"/>
    <s v="indie rock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346"/>
    <n v="1453356000"/>
    <d v="2016-01-21T06:00:00"/>
    <b v="0"/>
    <b v="0"/>
    <s v="music/rock"/>
    <x v="4"/>
    <s v="rock"/>
  </r>
  <r>
    <n v="550"/>
    <s v="Morrison-Henderson"/>
    <s v="De-engineered disintermediate encoding"/>
    <n v="100"/>
    <n v="4"/>
    <n v="0.04"/>
    <x v="2"/>
    <n v="1"/>
    <n v="4"/>
    <s v="CH"/>
    <s v="CHF"/>
    <n v="1330495200"/>
    <x v="347"/>
    <n v="1332306000"/>
    <d v="2012-03-21T05:00:00"/>
    <b v="0"/>
    <b v="0"/>
    <s v="music/indie rock"/>
    <x v="4"/>
    <s v="indie rock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348"/>
    <n v="1294034400"/>
    <d v="2011-01-03T06:00:00"/>
    <b v="0"/>
    <b v="0"/>
    <s v="music/rock"/>
    <x v="4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349"/>
    <n v="1482645600"/>
    <d v="2016-12-25T06:00:00"/>
    <b v="0"/>
    <b v="0"/>
    <s v="music/indie rock"/>
    <x v="4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350"/>
    <n v="1399093200"/>
    <d v="2014-05-03T05:00:00"/>
    <b v="0"/>
    <b v="0"/>
    <s v="music/rock"/>
    <x v="4"/>
    <s v="rock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47"/>
    <n v="1552539600"/>
    <d v="2019-03-14T05:00:00"/>
    <b v="0"/>
    <b v="0"/>
    <s v="music/rock"/>
    <x v="4"/>
    <s v="rock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351"/>
    <n v="1458277200"/>
    <d v="2016-03-18T05:00:00"/>
    <b v="0"/>
    <b v="1"/>
    <s v="music/electric music"/>
    <x v="4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352"/>
    <n v="1405141200"/>
    <d v="2014-07-12T05:00:00"/>
    <b v="0"/>
    <b v="0"/>
    <s v="music/rock"/>
    <x v="4"/>
    <s v="rock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353"/>
    <n v="1419573600"/>
    <d v="2014-12-26T06:00:00"/>
    <b v="0"/>
    <b v="1"/>
    <s v="music/rock"/>
    <x v="4"/>
    <s v="rock"/>
  </r>
  <r>
    <n v="572"/>
    <s v="Clements Group"/>
    <s v="Assimilated actuating policy"/>
    <n v="9000"/>
    <n v="4896"/>
    <n v="0.54400000000000004"/>
    <x v="2"/>
    <n v="94"/>
    <n v="52.085106382978722"/>
    <s v="US"/>
    <s v="USD"/>
    <n v="1443416400"/>
    <x v="354"/>
    <n v="1444798800"/>
    <d v="2015-10-14T05:00:00"/>
    <b v="0"/>
    <b v="1"/>
    <s v="music/rock"/>
    <x v="4"/>
    <s v="rock"/>
  </r>
  <r>
    <n v="577"/>
    <s v="Stevens Inc"/>
    <s v="Adaptive 24hour projection"/>
    <n v="8200"/>
    <n v="1546"/>
    <n v="0.18853658536585366"/>
    <x v="2"/>
    <n v="37"/>
    <n v="41.783783783783782"/>
    <s v="US"/>
    <s v="USD"/>
    <n v="1299823200"/>
    <x v="355"/>
    <n v="1302066000"/>
    <d v="2011-04-06T05:00:00"/>
    <b v="0"/>
    <b v="0"/>
    <s v="music/jazz"/>
    <x v="4"/>
    <s v="jazz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356"/>
    <n v="1313730000"/>
    <d v="2011-08-19T05:00:00"/>
    <b v="0"/>
    <b v="0"/>
    <s v="music/jazz"/>
    <x v="4"/>
    <s v="jazz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357"/>
    <n v="1291615200"/>
    <d v="2010-12-06T06:00:00"/>
    <b v="0"/>
    <b v="0"/>
    <s v="music/rock"/>
    <x v="4"/>
    <s v="rock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358"/>
    <n v="1279083600"/>
    <d v="2010-07-14T05:00:00"/>
    <b v="0"/>
    <b v="0"/>
    <s v="music/rock"/>
    <x v="4"/>
    <s v="rock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359"/>
    <n v="1458277200"/>
    <d v="2016-03-18T05:00:00"/>
    <b v="0"/>
    <b v="0"/>
    <s v="music/rock"/>
    <x v="4"/>
    <s v="rock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239"/>
    <n v="1552197600"/>
    <d v="2019-03-10T06:00:00"/>
    <b v="0"/>
    <b v="1"/>
    <s v="music/jazz"/>
    <x v="4"/>
    <s v="jazz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360"/>
    <n v="1289800800"/>
    <d v="2010-11-15T06:00:00"/>
    <b v="0"/>
    <b v="0"/>
    <s v="music/electric music"/>
    <x v="4"/>
    <s v="electric music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361"/>
    <n v="1379739600"/>
    <d v="2013-09-21T05:00:00"/>
    <b v="0"/>
    <b v="1"/>
    <s v="music/indie rock"/>
    <x v="4"/>
    <s v="indie rock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362"/>
    <n v="1526014800"/>
    <d v="2018-05-11T05:00:00"/>
    <b v="0"/>
    <b v="0"/>
    <s v="music/indie rock"/>
    <x v="4"/>
    <s v="indie rock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363"/>
    <n v="1286427600"/>
    <d v="2010-10-07T05:00:00"/>
    <b v="0"/>
    <b v="0"/>
    <s v="music/indie rock"/>
    <x v="4"/>
    <s v="indie rock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364"/>
    <n v="1539752400"/>
    <d v="2018-10-17T05:00:00"/>
    <b v="0"/>
    <b v="1"/>
    <s v="music/rock"/>
    <x v="4"/>
    <s v="rock"/>
  </r>
  <r>
    <n v="650"/>
    <s v="Wilson, Wilson and Mathis"/>
    <s v="Optional asymmetric success"/>
    <n v="100"/>
    <n v="2"/>
    <n v="0.02"/>
    <x v="0"/>
    <n v="1"/>
    <n v="2"/>
    <s v="US"/>
    <s v="USD"/>
    <n v="1404795600"/>
    <x v="365"/>
    <n v="1407128400"/>
    <d v="2014-08-04T05:00:00"/>
    <b v="0"/>
    <b v="0"/>
    <s v="music/jazz"/>
    <x v="4"/>
    <s v="jazz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25"/>
    <n v="1440824400"/>
    <d v="2015-08-29T05:00:00"/>
    <b v="0"/>
    <b v="0"/>
    <s v="music/metal"/>
    <x v="4"/>
    <s v="metal"/>
  </r>
  <r>
    <n v="658"/>
    <s v="Howell, Myers and Olson"/>
    <s v="Self-enabling mission-critical success"/>
    <n v="52600"/>
    <n v="31594"/>
    <n v="0.60064638783269964"/>
    <x v="2"/>
    <n v="390"/>
    <n v="81.010256410256417"/>
    <s v="US"/>
    <s v="USD"/>
    <n v="1440910800"/>
    <x v="366"/>
    <n v="1442898000"/>
    <d v="2015-09-22T05:00:00"/>
    <b v="0"/>
    <b v="0"/>
    <s v="music/rock"/>
    <x v="4"/>
    <s v="rock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367"/>
    <n v="1335502800"/>
    <d v="2012-04-27T05:00:00"/>
    <b v="0"/>
    <b v="0"/>
    <s v="music/jazz"/>
    <x v="4"/>
    <s v="jazz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106"/>
    <n v="1330581600"/>
    <d v="2012-03-01T06:00:00"/>
    <b v="0"/>
    <b v="0"/>
    <s v="music/jazz"/>
    <x v="4"/>
    <s v="jazz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368"/>
    <n v="1457416800"/>
    <d v="2016-03-08T06:00:00"/>
    <b v="0"/>
    <b v="0"/>
    <s v="music/indie rock"/>
    <x v="4"/>
    <s v="indie rock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369"/>
    <n v="1462510800"/>
    <d v="2016-05-06T05:00:00"/>
    <b v="0"/>
    <b v="0"/>
    <s v="music/indie rock"/>
    <x v="4"/>
    <s v="indie rock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370"/>
    <n v="1564203600"/>
    <d v="2019-07-27T05:00:00"/>
    <b v="0"/>
    <b v="0"/>
    <s v="music/rock"/>
    <x v="4"/>
    <s v="rock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371"/>
    <n v="1448863200"/>
    <d v="2015-11-30T06:00:00"/>
    <b v="1"/>
    <b v="0"/>
    <s v="music/rock"/>
    <x v="4"/>
    <s v="rock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372"/>
    <n v="1522645200"/>
    <d v="2018-04-02T05:00:00"/>
    <b v="0"/>
    <b v="0"/>
    <s v="music/electric music"/>
    <x v="4"/>
    <s v="electric music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264"/>
    <n v="1408510800"/>
    <d v="2014-08-20T05:00:00"/>
    <b v="0"/>
    <b v="0"/>
    <s v="music/rock"/>
    <x v="4"/>
    <s v="rock"/>
  </r>
  <r>
    <n v="721"/>
    <s v="Dominguez-Owens"/>
    <s v="Open-architected systematic intranet"/>
    <n v="123600"/>
    <n v="5429"/>
    <n v="4.3923948220064728E-2"/>
    <x v="2"/>
    <n v="60"/>
    <n v="90.483333333333334"/>
    <s v="US"/>
    <s v="USD"/>
    <n v="1522818000"/>
    <x v="373"/>
    <n v="1523336400"/>
    <d v="2018-04-10T05:00:00"/>
    <b v="0"/>
    <b v="0"/>
    <s v="music/rock"/>
    <x v="4"/>
    <s v="rock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374"/>
    <n v="1492146000"/>
    <d v="2017-04-14T05:00:00"/>
    <b v="0"/>
    <b v="1"/>
    <s v="music/rock"/>
    <x v="4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375"/>
    <n v="1407301200"/>
    <d v="2014-08-06T05:00:00"/>
    <b v="0"/>
    <b v="0"/>
    <s v="music/metal"/>
    <x v="4"/>
    <s v="metal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376"/>
    <n v="1479880800"/>
    <d v="2016-11-23T06:00:00"/>
    <b v="0"/>
    <b v="0"/>
    <s v="music/indie rock"/>
    <x v="4"/>
    <s v="indie rock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377"/>
    <n v="1341032400"/>
    <d v="2012-06-30T05:00:00"/>
    <b v="0"/>
    <b v="0"/>
    <s v="music/indie rock"/>
    <x v="4"/>
    <s v="indie rock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378"/>
    <n v="1267509600"/>
    <d v="2010-03-02T06:00:00"/>
    <b v="0"/>
    <b v="0"/>
    <s v="music/electric music"/>
    <x v="4"/>
    <s v="electric music"/>
  </r>
  <r>
    <n v="750"/>
    <s v="Ramos and Sons"/>
    <s v="Extended responsive Internet solution"/>
    <n v="100"/>
    <n v="1"/>
    <n v="0.01"/>
    <x v="0"/>
    <n v="1"/>
    <n v="1"/>
    <s v="GB"/>
    <s v="GBP"/>
    <n v="1277960400"/>
    <x v="379"/>
    <n v="1280120400"/>
    <d v="2010-07-26T05:00:00"/>
    <b v="0"/>
    <b v="0"/>
    <s v="music/electric music"/>
    <x v="4"/>
    <s v="electric music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380"/>
    <n v="1414904400"/>
    <d v="2014-11-02T05:00:00"/>
    <b v="0"/>
    <b v="0"/>
    <s v="music/rock"/>
    <x v="4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381"/>
    <n v="1520402400"/>
    <d v="2018-03-07T06:00:00"/>
    <b v="0"/>
    <b v="0"/>
    <s v="music/electric music"/>
    <x v="4"/>
    <s v="electric music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382"/>
    <n v="1501131600"/>
    <d v="2017-07-27T05:00:00"/>
    <b v="0"/>
    <b v="0"/>
    <s v="music/rock"/>
    <x v="4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383"/>
    <n v="1355032800"/>
    <d v="2012-12-09T06:00:00"/>
    <b v="0"/>
    <b v="0"/>
    <s v="music/jazz"/>
    <x v="4"/>
    <s v="jazz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384"/>
    <n v="1305954000"/>
    <d v="2011-05-21T05:00:00"/>
    <b v="0"/>
    <b v="0"/>
    <s v="music/rock"/>
    <x v="4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385"/>
    <n v="1494392400"/>
    <d v="2017-05-10T05:00:00"/>
    <b v="1"/>
    <b v="1"/>
    <s v="music/indie rock"/>
    <x v="4"/>
    <s v="indie rock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386"/>
    <n v="1550037600"/>
    <d v="2019-02-13T06:00:00"/>
    <b v="0"/>
    <b v="0"/>
    <s v="music/indie rock"/>
    <x v="4"/>
    <s v="indie rock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387"/>
    <n v="1416117600"/>
    <d v="2014-11-16T06:00:00"/>
    <b v="0"/>
    <b v="0"/>
    <s v="music/rock"/>
    <x v="4"/>
    <s v="rock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388"/>
    <n v="1387864800"/>
    <d v="2013-12-24T06:00:00"/>
    <b v="0"/>
    <b v="0"/>
    <s v="music/rock"/>
    <x v="4"/>
    <s v="rock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389"/>
    <n v="1522731600"/>
    <d v="2018-04-03T05:00:00"/>
    <b v="0"/>
    <b v="1"/>
    <s v="music/jazz"/>
    <x v="4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390"/>
    <n v="1306731600"/>
    <d v="2011-05-30T05:00:00"/>
    <b v="0"/>
    <b v="0"/>
    <s v="music/rock"/>
    <x v="4"/>
    <s v="rock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391"/>
    <n v="1514959200"/>
    <d v="2018-01-03T06:00:00"/>
    <b v="0"/>
    <b v="0"/>
    <s v="music/rock"/>
    <x v="4"/>
    <s v="rock"/>
  </r>
  <r>
    <n v="800"/>
    <s v="Wallace LLC"/>
    <s v="Centralized regional function"/>
    <n v="100"/>
    <n v="1"/>
    <n v="0.01"/>
    <x v="0"/>
    <n v="1"/>
    <n v="1"/>
    <s v="CH"/>
    <s v="CHF"/>
    <n v="1434085200"/>
    <x v="392"/>
    <n v="1434430800"/>
    <d v="2015-06-16T05:00:00"/>
    <b v="0"/>
    <b v="0"/>
    <s v="music/rock"/>
    <x v="4"/>
    <s v="rock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393"/>
    <n v="1516600800"/>
    <d v="2018-01-22T06:00:00"/>
    <b v="0"/>
    <b v="0"/>
    <s v="music/rock"/>
    <x v="4"/>
    <s v="rock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394"/>
    <n v="1464498000"/>
    <d v="2016-05-29T05:00:00"/>
    <b v="0"/>
    <b v="1"/>
    <s v="music/rock"/>
    <x v="4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395"/>
    <n v="1514181600"/>
    <d v="2017-12-25T06:00:00"/>
    <b v="0"/>
    <b v="0"/>
    <s v="music/rock"/>
    <x v="4"/>
    <s v="rock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297"/>
    <n v="1533963600"/>
    <d v="2018-08-11T05:00:00"/>
    <b v="0"/>
    <b v="1"/>
    <s v="music/rock"/>
    <x v="4"/>
    <s v="rock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396"/>
    <n v="1395032400"/>
    <d v="2014-03-17T05:00:00"/>
    <b v="0"/>
    <b v="0"/>
    <s v="music/rock"/>
    <x v="4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262"/>
    <n v="1412485200"/>
    <d v="2014-10-05T05:00:00"/>
    <b v="1"/>
    <b v="1"/>
    <s v="music/rock"/>
    <x v="4"/>
    <s v="rock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397"/>
    <n v="1266300000"/>
    <d v="2010-02-16T06:00:00"/>
    <b v="0"/>
    <b v="0"/>
    <s v="music/indie rock"/>
    <x v="4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398"/>
    <n v="1305867600"/>
    <d v="2011-05-20T05:00:00"/>
    <b v="0"/>
    <b v="0"/>
    <s v="music/jazz"/>
    <x v="4"/>
    <s v="jazz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399"/>
    <n v="1329026400"/>
    <d v="2012-02-12T06:00:00"/>
    <b v="0"/>
    <b v="1"/>
    <s v="music/indie rock"/>
    <x v="4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400"/>
    <n v="1322978400"/>
    <d v="2011-12-04T06:00:00"/>
    <b v="1"/>
    <b v="0"/>
    <s v="music/rock"/>
    <x v="4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190"/>
    <n v="1338786000"/>
    <d v="2012-06-04T05:00:00"/>
    <b v="0"/>
    <b v="0"/>
    <s v="music/electric music"/>
    <x v="4"/>
    <s v="electric music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401"/>
    <n v="1308978000"/>
    <d v="2011-06-25T05:00:00"/>
    <b v="0"/>
    <b v="1"/>
    <s v="music/indie rock"/>
    <x v="4"/>
    <s v="indie rock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402"/>
    <n v="1294984800"/>
    <d v="2011-01-14T06:00:00"/>
    <b v="0"/>
    <b v="0"/>
    <s v="music/rock"/>
    <x v="4"/>
    <s v="rock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403"/>
    <n v="1581141600"/>
    <d v="2020-02-08T06:00:00"/>
    <b v="0"/>
    <b v="0"/>
    <s v="music/metal"/>
    <x v="4"/>
    <s v="metal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404"/>
    <n v="1563858000"/>
    <d v="2019-07-23T05:00:00"/>
    <b v="0"/>
    <b v="0"/>
    <s v="music/electric music"/>
    <x v="4"/>
    <s v="electric music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405"/>
    <n v="1284354000"/>
    <d v="2010-09-13T05:00:00"/>
    <b v="0"/>
    <b v="0"/>
    <s v="music/indie rock"/>
    <x v="4"/>
    <s v="indie rock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406"/>
    <n v="1395205200"/>
    <d v="2014-03-19T05:00:00"/>
    <b v="0"/>
    <b v="1"/>
    <s v="music/electric music"/>
    <x v="4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407"/>
    <n v="1561438800"/>
    <d v="2019-06-25T05:00:00"/>
    <b v="0"/>
    <b v="0"/>
    <s v="music/indie rock"/>
    <x v="4"/>
    <s v="indie rock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408"/>
    <n v="1382677200"/>
    <d v="2013-10-25T05:00:00"/>
    <b v="0"/>
    <b v="0"/>
    <s v="music/jazz"/>
    <x v="4"/>
    <s v="jazz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409"/>
    <n v="1534654800"/>
    <d v="2018-08-19T05:00:00"/>
    <b v="0"/>
    <b v="1"/>
    <s v="music/rock"/>
    <x v="4"/>
    <s v="rock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410"/>
    <n v="1545112800"/>
    <d v="2018-12-18T06:00:00"/>
    <b v="0"/>
    <b v="1"/>
    <s v="music/world music"/>
    <x v="4"/>
    <s v="world music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411"/>
    <n v="1394773200"/>
    <d v="2014-03-14T05:00:00"/>
    <b v="0"/>
    <b v="0"/>
    <s v="music/rock"/>
    <x v="4"/>
    <s v="rock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412"/>
    <n v="1482818400"/>
    <d v="2016-12-27T06:00:00"/>
    <b v="0"/>
    <b v="1"/>
    <s v="music/rock"/>
    <x v="4"/>
    <s v="rock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306"/>
    <n v="1267855200"/>
    <d v="2010-03-06T06:00:00"/>
    <b v="0"/>
    <b v="0"/>
    <s v="music/rock"/>
    <x v="4"/>
    <s v="rock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5"/>
    <n v="1336885200"/>
    <d v="2012-05-13T05:00:00"/>
    <b v="0"/>
    <b v="0"/>
    <s v="music/world music"/>
    <x v="4"/>
    <s v="world music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413"/>
    <n v="1368939600"/>
    <d v="2013-05-19T05:00:00"/>
    <b v="0"/>
    <b v="0"/>
    <s v="music/indie rock"/>
    <x v="4"/>
    <s v="indie rock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342"/>
    <n v="1388556000"/>
    <d v="2014-01-01T06:00:00"/>
    <b v="0"/>
    <b v="1"/>
    <s v="music/rock"/>
    <x v="4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310"/>
    <n v="1303189200"/>
    <d v="2011-04-19T05:00:00"/>
    <b v="0"/>
    <b v="0"/>
    <s v="music/rock"/>
    <x v="4"/>
    <s v="rock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414"/>
    <n v="1411966800"/>
    <d v="2014-09-29T05:00:00"/>
    <b v="0"/>
    <b v="1"/>
    <s v="music/rock"/>
    <x v="4"/>
    <s v="rock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415"/>
    <n v="1267077600"/>
    <d v="2010-02-25T06:00:00"/>
    <b v="0"/>
    <b v="1"/>
    <s v="music/indie rock"/>
    <x v="4"/>
    <s v="indie rock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416"/>
    <n v="1287810000"/>
    <d v="2010-10-23T05:00:00"/>
    <b v="0"/>
    <b v="0"/>
    <s v="photography/photography books"/>
    <x v="5"/>
    <s v="photography books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417"/>
    <n v="1532322000"/>
    <d v="2018-07-23T05:00:00"/>
    <b v="0"/>
    <b v="0"/>
    <s v="photography/photography books"/>
    <x v="5"/>
    <s v="photography books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418"/>
    <n v="1391234400"/>
    <d v="2014-02-01T06:00:00"/>
    <b v="0"/>
    <b v="0"/>
    <s v="photography/photography books"/>
    <x v="5"/>
    <s v="photography book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419"/>
    <n v="1562302800"/>
    <d v="2019-07-05T05:00:00"/>
    <b v="0"/>
    <b v="0"/>
    <s v="photography/photography books"/>
    <x v="5"/>
    <s v="photography books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420"/>
    <n v="1389420000"/>
    <d v="2014-01-11T06:00:00"/>
    <b v="0"/>
    <b v="0"/>
    <s v="photography/photography books"/>
    <x v="5"/>
    <s v="photography books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421"/>
    <n v="1512712800"/>
    <d v="2017-12-08T06:00:00"/>
    <b v="0"/>
    <b v="1"/>
    <s v="photography/photography books"/>
    <x v="5"/>
    <s v="photography books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422"/>
    <n v="1293343200"/>
    <d v="2010-12-26T06:00:00"/>
    <b v="0"/>
    <b v="0"/>
    <s v="photography/photography books"/>
    <x v="5"/>
    <s v="photography boo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423"/>
    <n v="1412312400"/>
    <d v="2014-10-03T05:00:00"/>
    <b v="0"/>
    <b v="0"/>
    <s v="photography/photography books"/>
    <x v="5"/>
    <s v="photography books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424"/>
    <n v="1273899600"/>
    <d v="2010-05-15T05:00:00"/>
    <b v="0"/>
    <b v="0"/>
    <s v="photography/photography books"/>
    <x v="5"/>
    <s v="photography book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425"/>
    <n v="1356588000"/>
    <d v="2012-12-27T06:00:00"/>
    <b v="1"/>
    <b v="0"/>
    <s v="photography/photography books"/>
    <x v="5"/>
    <s v="photography books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426"/>
    <n v="1263016800"/>
    <d v="2010-01-09T06:00:00"/>
    <b v="0"/>
    <b v="0"/>
    <s v="photography/photography books"/>
    <x v="5"/>
    <s v="photography books"/>
  </r>
  <r>
    <n v="271"/>
    <s v="Foley-Cox"/>
    <s v="Progressive zero administration leverage"/>
    <n v="153700"/>
    <n v="1953"/>
    <n v="1.2706571242680547E-2"/>
    <x v="3"/>
    <n v="61"/>
    <n v="32.016393442622949"/>
    <s v="US"/>
    <s v="USD"/>
    <n v="1449468000"/>
    <x v="427"/>
    <n v="1452146400"/>
    <d v="2016-01-07T06:00:00"/>
    <b v="0"/>
    <b v="0"/>
    <s v="photography/photography books"/>
    <x v="5"/>
    <s v="photography book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428"/>
    <n v="1323756000"/>
    <d v="2011-12-13T06:00:00"/>
    <b v="0"/>
    <b v="0"/>
    <s v="photography/photography books"/>
    <x v="5"/>
    <s v="photography book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429"/>
    <n v="1534136400"/>
    <d v="2018-08-13T05:00:00"/>
    <b v="1"/>
    <b v="0"/>
    <s v="photography/photography books"/>
    <x v="5"/>
    <s v="photography book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430"/>
    <n v="1509771600"/>
    <d v="2017-11-04T05:00:00"/>
    <b v="0"/>
    <b v="0"/>
    <s v="photography/photography books"/>
    <x v="5"/>
    <s v="photography book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431"/>
    <n v="1380344400"/>
    <d v="2013-09-28T05:00:00"/>
    <b v="0"/>
    <b v="0"/>
    <s v="photography/photography books"/>
    <x v="5"/>
    <s v="photography books"/>
  </r>
  <r>
    <n v="400"/>
    <s v="Bell PLC"/>
    <s v="Ergonomic eco-centric open architecture"/>
    <n v="100"/>
    <n v="2"/>
    <n v="0.02"/>
    <x v="0"/>
    <n v="1"/>
    <n v="2"/>
    <s v="US"/>
    <s v="USD"/>
    <n v="1376629200"/>
    <x v="432"/>
    <n v="1378530000"/>
    <d v="2013-09-07T05:00:00"/>
    <b v="0"/>
    <b v="1"/>
    <s v="photography/photography books"/>
    <x v="5"/>
    <s v="photography books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33"/>
    <n v="1438578000"/>
    <d v="2015-08-03T05:00:00"/>
    <b v="0"/>
    <b v="0"/>
    <s v="photography/photography books"/>
    <x v="5"/>
    <s v="photography books"/>
  </r>
  <r>
    <n v="429"/>
    <s v="Robles Ltd"/>
    <s v="Right-sized demand-driven adapter"/>
    <n v="191000"/>
    <n v="173191"/>
    <n v="0.90675916230366493"/>
    <x v="2"/>
    <n v="2138"/>
    <n v="81.006080449017773"/>
    <s v="US"/>
    <s v="USD"/>
    <n v="1392012000"/>
    <x v="434"/>
    <n v="1394427600"/>
    <d v="2014-03-10T05:00:00"/>
    <b v="0"/>
    <b v="1"/>
    <s v="photography/photography books"/>
    <x v="5"/>
    <s v="photography boo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35"/>
    <n v="1269061200"/>
    <d v="2010-03-20T05:00:00"/>
    <b v="0"/>
    <b v="1"/>
    <s v="photography/photography books"/>
    <x v="5"/>
    <s v="photography book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36"/>
    <n v="1562907600"/>
    <d v="2019-07-12T05:00:00"/>
    <b v="0"/>
    <b v="0"/>
    <s v="photography/photography books"/>
    <x v="5"/>
    <s v="photography boo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437"/>
    <n v="1527397200"/>
    <d v="2018-05-27T05:00:00"/>
    <b v="0"/>
    <b v="0"/>
    <s v="photography/photography books"/>
    <x v="5"/>
    <s v="photography book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438"/>
    <n v="1468299600"/>
    <d v="2016-07-12T05:00:00"/>
    <b v="0"/>
    <b v="0"/>
    <s v="photography/photography books"/>
    <x v="5"/>
    <s v="photography book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99"/>
    <n v="1422684000"/>
    <d v="2015-01-31T06:00:00"/>
    <b v="0"/>
    <b v="0"/>
    <s v="photography/photography books"/>
    <x v="5"/>
    <s v="photography books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439"/>
    <n v="1489554000"/>
    <d v="2017-03-15T05:00:00"/>
    <b v="1"/>
    <b v="0"/>
    <s v="photography/photography books"/>
    <x v="5"/>
    <s v="photography books"/>
  </r>
  <r>
    <n v="674"/>
    <s v="Sanchez Ltd"/>
    <s v="Up-sized 24hour instruction set"/>
    <n v="170700"/>
    <n v="57250"/>
    <n v="0.33538371411833628"/>
    <x v="2"/>
    <n v="1218"/>
    <n v="47.003284072249592"/>
    <s v="US"/>
    <s v="USD"/>
    <n v="1313730000"/>
    <x v="440"/>
    <n v="1317790800"/>
    <d v="2011-10-05T05:00:00"/>
    <b v="0"/>
    <b v="0"/>
    <s v="photography/photography books"/>
    <x v="5"/>
    <s v="photography books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441"/>
    <n v="1349413200"/>
    <d v="2012-10-05T05:00:00"/>
    <b v="0"/>
    <b v="0"/>
    <s v="photography/photography books"/>
    <x v="5"/>
    <s v="photography book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442"/>
    <n v="1459918800"/>
    <d v="2016-04-06T05:00:00"/>
    <b v="0"/>
    <b v="0"/>
    <s v="photography/photography books"/>
    <x v="5"/>
    <s v="photography book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443"/>
    <n v="1275886800"/>
    <d v="2010-06-07T05:00:00"/>
    <b v="0"/>
    <b v="0"/>
    <s v="photography/photography books"/>
    <x v="5"/>
    <s v="photography books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444"/>
    <n v="1579672800"/>
    <d v="2020-01-22T06:00:00"/>
    <b v="0"/>
    <b v="1"/>
    <s v="photography/photography books"/>
    <x v="5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445"/>
    <n v="1562389200"/>
    <d v="2019-07-06T05:00:00"/>
    <b v="0"/>
    <b v="0"/>
    <s v="photography/photography books"/>
    <x v="5"/>
    <s v="photography book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446"/>
    <n v="1335675600"/>
    <d v="2012-04-29T05:00:00"/>
    <b v="0"/>
    <b v="0"/>
    <s v="photography/photography books"/>
    <x v="5"/>
    <s v="photography book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447"/>
    <n v="1535778000"/>
    <d v="2018-09-01T05:00:00"/>
    <b v="0"/>
    <b v="0"/>
    <s v="photography/photography books"/>
    <x v="5"/>
    <s v="photography books"/>
  </r>
  <r>
    <n v="866"/>
    <s v="Jackson-Brown"/>
    <s v="Versatile 5thgeneration matrices"/>
    <n v="182800"/>
    <n v="79045"/>
    <n v="0.43241247264770238"/>
    <x v="2"/>
    <n v="898"/>
    <n v="88.023385300668153"/>
    <s v="US"/>
    <s v="USD"/>
    <n v="1304830800"/>
    <x v="448"/>
    <n v="1304917200"/>
    <d v="2011-05-09T05:00:00"/>
    <b v="0"/>
    <b v="0"/>
    <s v="photography/photography books"/>
    <x v="5"/>
    <s v="photography books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449"/>
    <n v="1389592800"/>
    <d v="2014-01-13T06:00:00"/>
    <b v="0"/>
    <b v="0"/>
    <s v="photography/photography books"/>
    <x v="5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450"/>
    <n v="1275282000"/>
    <d v="2010-05-31T05:00:00"/>
    <b v="0"/>
    <b v="1"/>
    <s v="photography/photography books"/>
    <x v="5"/>
    <s v="photography books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451"/>
    <n v="1562043600"/>
    <d v="2019-07-02T05:00:00"/>
    <b v="0"/>
    <b v="0"/>
    <s v="photography/photography books"/>
    <x v="5"/>
    <s v="photography books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452"/>
    <n v="1419660000"/>
    <d v="2014-12-27T06:00:00"/>
    <b v="0"/>
    <b v="0"/>
    <s v="photography/photography books"/>
    <x v="5"/>
    <s v="photography boo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60"/>
    <n v="1488348000"/>
    <d v="2017-03-01T06:00:00"/>
    <b v="0"/>
    <b v="0"/>
    <s v="photography/photography books"/>
    <x v="5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453"/>
    <n v="1334898000"/>
    <d v="2012-04-20T05:00:00"/>
    <b v="1"/>
    <b v="0"/>
    <s v="photography/photography books"/>
    <x v="5"/>
    <s v="photography boo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454"/>
    <n v="1299823200"/>
    <d v="2011-03-11T06:00:00"/>
    <b v="0"/>
    <b v="1"/>
    <s v="photography/photography books"/>
    <x v="5"/>
    <s v="photography books"/>
  </r>
  <r>
    <n v="993"/>
    <s v="Erickson-Rogers"/>
    <s v="De-engineered even-keeled definition"/>
    <n v="9800"/>
    <n v="7608"/>
    <n v="0.77632653061224488"/>
    <x v="2"/>
    <n v="75"/>
    <n v="101.44"/>
    <s v="IT"/>
    <s v="EUR"/>
    <n v="1450936800"/>
    <x v="455"/>
    <n v="1452405600"/>
    <d v="2016-01-10T06:00:00"/>
    <b v="0"/>
    <b v="1"/>
    <s v="photography/photography books"/>
    <x v="5"/>
    <s v="photography book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456"/>
    <n v="1392271200"/>
    <d v="2014-02-13T06:00:00"/>
    <b v="0"/>
    <b v="0"/>
    <s v="publishing/nonfiction"/>
    <x v="6"/>
    <s v="nonfiction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457"/>
    <n v="1573192800"/>
    <d v="2019-11-08T06:00:00"/>
    <b v="0"/>
    <b v="1"/>
    <s v="publishing/fiction"/>
    <x v="6"/>
    <s v="fiction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375"/>
    <n v="1407560400"/>
    <d v="2014-08-09T05:00:00"/>
    <b v="0"/>
    <b v="0"/>
    <s v="publishing/radio &amp; podcasts"/>
    <x v="6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58"/>
    <n v="1552885200"/>
    <d v="2019-03-18T05:00:00"/>
    <b v="0"/>
    <b v="0"/>
    <s v="publishing/fiction"/>
    <x v="6"/>
    <s v="fic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459"/>
    <n v="1523941200"/>
    <d v="2018-04-17T05:00:00"/>
    <b v="0"/>
    <b v="0"/>
    <s v="publishing/translations"/>
    <x v="6"/>
    <s v="translations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460"/>
    <n v="1431061200"/>
    <d v="2015-05-08T05:00:00"/>
    <b v="0"/>
    <b v="0"/>
    <s v="publishing/translations"/>
    <x v="6"/>
    <s v="translation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461"/>
    <n v="1472878800"/>
    <d v="2016-09-03T05:00:00"/>
    <b v="0"/>
    <b v="0"/>
    <s v="publishing/translations"/>
    <x v="6"/>
    <s v="translation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462"/>
    <n v="1348808400"/>
    <d v="2012-09-28T05:00:00"/>
    <b v="0"/>
    <b v="0"/>
    <s v="publishing/radio &amp; podcasts"/>
    <x v="6"/>
    <s v="radio &amp; podcast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463"/>
    <n v="1513922400"/>
    <d v="2017-12-22T06:00:00"/>
    <b v="0"/>
    <b v="0"/>
    <s v="publishing/fiction"/>
    <x v="6"/>
    <s v="fiction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464"/>
    <n v="1419400800"/>
    <d v="2014-12-24T06:00:00"/>
    <b v="0"/>
    <b v="0"/>
    <s v="publishing/fiction"/>
    <x v="6"/>
    <s v="fiction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465"/>
    <n v="1286859600"/>
    <d v="2010-10-12T05:00:00"/>
    <b v="0"/>
    <b v="0"/>
    <s v="publishing/nonfiction"/>
    <x v="6"/>
    <s v="nonfiction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466"/>
    <n v="1397192400"/>
    <d v="2014-04-11T05:00:00"/>
    <b v="0"/>
    <b v="0"/>
    <s v="publishing/translations"/>
    <x v="6"/>
    <s v="translations"/>
  </r>
  <r>
    <n v="206"/>
    <s v="Austin, Baker and Kelley"/>
    <s v="Fundamental grid-enabled strategy"/>
    <n v="9000"/>
    <n v="3496"/>
    <n v="0.38844444444444443"/>
    <x v="2"/>
    <n v="57"/>
    <n v="61.333333333333336"/>
    <s v="US"/>
    <s v="USD"/>
    <n v="1267250400"/>
    <x v="467"/>
    <n v="1268028000"/>
    <d v="2010-03-08T06:00:00"/>
    <b v="0"/>
    <b v="0"/>
    <s v="publishing/fiction"/>
    <x v="6"/>
    <s v="fiction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468"/>
    <n v="1398229200"/>
    <d v="2014-04-23T05:00:00"/>
    <b v="0"/>
    <b v="1"/>
    <s v="publishing/nonfiction"/>
    <x v="6"/>
    <s v="nonfiction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469"/>
    <n v="1483682400"/>
    <d v="2017-01-06T06:00:00"/>
    <b v="0"/>
    <b v="1"/>
    <s v="publishing/fiction"/>
    <x v="6"/>
    <s v="fiction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470"/>
    <n v="1420783200"/>
    <d v="2015-01-09T06:00:00"/>
    <b v="0"/>
    <b v="0"/>
    <s v="publishing/translations"/>
    <x v="6"/>
    <s v="translations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471"/>
    <n v="1487829600"/>
    <d v="2017-02-23T06:00:00"/>
    <b v="0"/>
    <b v="0"/>
    <s v="publishing/nonfiction"/>
    <x v="6"/>
    <s v="nonfiction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472"/>
    <n v="1555218000"/>
    <d v="2019-04-14T05:00:00"/>
    <b v="0"/>
    <b v="0"/>
    <s v="publishing/translations"/>
    <x v="6"/>
    <s v="translations"/>
  </r>
  <r>
    <n v="300"/>
    <s v="Cooke PLC"/>
    <s v="Focused executive core"/>
    <n v="100"/>
    <n v="5"/>
    <n v="0.05"/>
    <x v="0"/>
    <n v="1"/>
    <n v="5"/>
    <s v="DK"/>
    <s v="DKK"/>
    <n v="1504069200"/>
    <x v="473"/>
    <n v="1504155600"/>
    <d v="2017-08-31T05:00:00"/>
    <b v="0"/>
    <b v="1"/>
    <s v="publishing/nonfiction"/>
    <x v="6"/>
    <s v="nonfiction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474"/>
    <n v="1340686800"/>
    <d v="2012-06-26T05:00:00"/>
    <b v="0"/>
    <b v="1"/>
    <s v="publishing/fiction"/>
    <x v="6"/>
    <s v="fiction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475"/>
    <n v="1305781200"/>
    <d v="2011-05-19T05:00:00"/>
    <b v="0"/>
    <b v="0"/>
    <s v="publishing/fiction"/>
    <x v="6"/>
    <s v="fiction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476"/>
    <n v="1556600400"/>
    <d v="2019-04-30T05:00:00"/>
    <b v="0"/>
    <b v="0"/>
    <s v="publishing/nonfiction"/>
    <x v="6"/>
    <s v="nonfiction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477"/>
    <n v="1389852000"/>
    <d v="2014-01-16T06:00:00"/>
    <b v="0"/>
    <b v="0"/>
    <s v="publishing/nonfiction"/>
    <x v="6"/>
    <s v="nonfiction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478"/>
    <n v="1389592800"/>
    <d v="2014-01-13T06:00:00"/>
    <b v="0"/>
    <b v="0"/>
    <s v="publishing/fiction"/>
    <x v="6"/>
    <s v="fiction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79"/>
    <n v="1517810400"/>
    <d v="2018-02-05T06:00:00"/>
    <b v="0"/>
    <b v="0"/>
    <s v="publishing/translations"/>
    <x v="6"/>
    <s v="translations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80"/>
    <n v="1372482000"/>
    <d v="2013-06-29T05:00:00"/>
    <b v="0"/>
    <b v="1"/>
    <s v="publishing/translations"/>
    <x v="6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429"/>
    <n v="1534395600"/>
    <d v="2018-08-16T05:00:00"/>
    <b v="0"/>
    <b v="0"/>
    <s v="publishing/fiction"/>
    <x v="6"/>
    <s v="fiction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81"/>
    <n v="1331013600"/>
    <d v="2012-03-06T06:00:00"/>
    <b v="0"/>
    <b v="1"/>
    <s v="publishing/fiction"/>
    <x v="6"/>
    <s v="fiction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82"/>
    <n v="1521867600"/>
    <d v="2018-03-24T05:00:00"/>
    <b v="0"/>
    <b v="1"/>
    <s v="publishing/translations"/>
    <x v="6"/>
    <s v="translations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83"/>
    <n v="1366347600"/>
    <d v="2013-04-19T05:00:00"/>
    <b v="0"/>
    <b v="1"/>
    <s v="publishing/radio &amp; podcasts"/>
    <x v="6"/>
    <s v="radio &amp; podcast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298"/>
    <n v="1284354000"/>
    <d v="2010-09-13T05:00:00"/>
    <b v="0"/>
    <b v="0"/>
    <s v="publishing/nonfiction"/>
    <x v="6"/>
    <s v="nonfiction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84"/>
    <n v="1284440400"/>
    <d v="2010-09-14T05:00:00"/>
    <b v="0"/>
    <b v="1"/>
    <s v="publishing/fiction"/>
    <x v="6"/>
    <s v="fiction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485"/>
    <n v="1284872400"/>
    <d v="2010-09-19T05:00:00"/>
    <b v="0"/>
    <b v="0"/>
    <s v="publishing/fiction"/>
    <x v="6"/>
    <s v="fiction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486"/>
    <n v="1315890000"/>
    <d v="2011-09-13T05:00:00"/>
    <b v="0"/>
    <b v="1"/>
    <s v="publishing/translations"/>
    <x v="6"/>
    <s v="translations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487"/>
    <n v="1269752400"/>
    <d v="2010-03-28T05:00:00"/>
    <b v="0"/>
    <b v="0"/>
    <s v="publishing/translations"/>
    <x v="6"/>
    <s v="translations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488"/>
    <n v="1420092000"/>
    <d v="2015-01-01T06:00:00"/>
    <b v="0"/>
    <b v="0"/>
    <s v="publishing/radio &amp; podcasts"/>
    <x v="6"/>
    <s v="radio &amp; podcast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69"/>
    <n v="1447394400"/>
    <d v="2015-11-13T06:00:00"/>
    <b v="0"/>
    <b v="0"/>
    <s v="publishing/nonfiction"/>
    <x v="6"/>
    <s v="nonfiction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489"/>
    <n v="1369285200"/>
    <d v="2013-05-23T05:00:00"/>
    <b v="0"/>
    <b v="0"/>
    <s v="publishing/nonfiction"/>
    <x v="6"/>
    <s v="nonfiction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490"/>
    <n v="1525323600"/>
    <d v="2018-05-03T05:00:00"/>
    <b v="0"/>
    <b v="0"/>
    <s v="publishing/translations"/>
    <x v="6"/>
    <s v="translation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491"/>
    <n v="1472446800"/>
    <d v="2016-08-29T05:00:00"/>
    <b v="0"/>
    <b v="0"/>
    <s v="publishing/fiction"/>
    <x v="6"/>
    <s v="fiction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492"/>
    <n v="1279515600"/>
    <d v="2010-07-19T05:00:00"/>
    <b v="0"/>
    <b v="0"/>
    <s v="publishing/nonfiction"/>
    <x v="6"/>
    <s v="nonfiction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493"/>
    <n v="1336453200"/>
    <d v="2012-05-08T05:00:00"/>
    <b v="1"/>
    <b v="1"/>
    <s v="publishing/translations"/>
    <x v="6"/>
    <s v="translations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494"/>
    <n v="1387087200"/>
    <d v="2013-12-15T06:00:00"/>
    <b v="0"/>
    <b v="0"/>
    <s v="publishing/nonfiction"/>
    <x v="6"/>
    <s v="nonfiction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495"/>
    <n v="1472878800"/>
    <d v="2016-09-03T05:00:00"/>
    <b v="0"/>
    <b v="0"/>
    <s v="publishing/radio &amp; podcasts"/>
    <x v="6"/>
    <s v="radio &amp; podcast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496"/>
    <n v="1339218000"/>
    <d v="2012-06-09T05:00:00"/>
    <b v="0"/>
    <b v="0"/>
    <s v="publishing/fiction"/>
    <x v="6"/>
    <s v="fiction"/>
  </r>
  <r>
    <n v="736"/>
    <s v="Silva-Hawkins"/>
    <s v="Proactive heuristic orchestration"/>
    <n v="7700"/>
    <n v="2533"/>
    <n v="0.32896103896103895"/>
    <x v="2"/>
    <n v="29"/>
    <n v="87.34482758620689"/>
    <s v="US"/>
    <s v="USD"/>
    <n v="1424412000"/>
    <x v="497"/>
    <n v="1424757600"/>
    <d v="2015-02-24T06:00:00"/>
    <b v="0"/>
    <b v="0"/>
    <s v="publishing/nonfiction"/>
    <x v="6"/>
    <s v="nonfiction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498"/>
    <n v="1459486800"/>
    <d v="2016-04-01T05:00:00"/>
    <b v="1"/>
    <b v="1"/>
    <s v="publishing/nonfiction"/>
    <x v="6"/>
    <s v="non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499"/>
    <n v="1447999200"/>
    <d v="2015-11-20T06:00:00"/>
    <b v="0"/>
    <b v="0"/>
    <s v="publishing/translations"/>
    <x v="6"/>
    <s v="translation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80"/>
    <n v="1372482000"/>
    <d v="2013-06-29T05:00:00"/>
    <b v="0"/>
    <b v="0"/>
    <s v="publishing/nonfiction"/>
    <x v="6"/>
    <s v="nonfiction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459"/>
    <n v="1524286800"/>
    <d v="2018-04-21T05:00:00"/>
    <b v="0"/>
    <b v="0"/>
    <s v="publishing/nonfiction"/>
    <x v="6"/>
    <s v="nonfiction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500"/>
    <n v="1559365200"/>
    <d v="2019-06-01T05:00:00"/>
    <b v="0"/>
    <b v="1"/>
    <s v="publishing/nonfiction"/>
    <x v="6"/>
    <s v="nonfiction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501"/>
    <n v="1279688400"/>
    <d v="2010-07-21T05:00:00"/>
    <b v="0"/>
    <b v="1"/>
    <s v="publishing/nonfiction"/>
    <x v="6"/>
    <s v="nonfiction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502"/>
    <n v="1448431200"/>
    <d v="2015-11-25T06:00:00"/>
    <b v="1"/>
    <b v="0"/>
    <s v="publishing/translations"/>
    <x v="6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503"/>
    <n v="1298613600"/>
    <d v="2011-02-25T06:00:00"/>
    <b v="0"/>
    <b v="0"/>
    <s v="publishing/translations"/>
    <x v="6"/>
    <s v="translations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504"/>
    <n v="1576389600"/>
    <d v="2019-12-15T06:00:00"/>
    <b v="0"/>
    <b v="0"/>
    <s v="publishing/fiction"/>
    <x v="6"/>
    <s v="fiction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505"/>
    <n v="1488520800"/>
    <d v="2017-03-03T06:00:00"/>
    <b v="0"/>
    <b v="0"/>
    <s v="publishing/nonfiction"/>
    <x v="6"/>
    <s v="nonfiction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506"/>
    <n v="1277960400"/>
    <d v="2010-07-01T05:00:00"/>
    <b v="0"/>
    <b v="0"/>
    <s v="publishing/translations"/>
    <x v="6"/>
    <s v="translations"/>
  </r>
  <r>
    <n v="903"/>
    <s v="Parker-Morris"/>
    <s v="Assimilated next generation instruction set"/>
    <n v="41000"/>
    <n v="709"/>
    <n v="1.729268292682927E-2"/>
    <x v="3"/>
    <n v="14"/>
    <n v="50.642857142857146"/>
    <s v="US"/>
    <s v="USD"/>
    <n v="1336194000"/>
    <x v="507"/>
    <n v="1337490000"/>
    <d v="2012-05-20T05:00:00"/>
    <b v="0"/>
    <b v="1"/>
    <s v="publishing/nonfiction"/>
    <x v="6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40"/>
    <n v="1349672400"/>
    <d v="2012-10-08T05:00:00"/>
    <b v="0"/>
    <b v="0"/>
    <s v="publishing/radio &amp; podcasts"/>
    <x v="6"/>
    <s v="radio &amp; podcas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240"/>
    <n v="1344315600"/>
    <d v="2012-08-07T05:00:00"/>
    <b v="0"/>
    <b v="0"/>
    <s v="publishing/radio &amp; podcasts"/>
    <x v="6"/>
    <s v="radio &amp; podcasts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508"/>
    <n v="1531890000"/>
    <d v="2018-07-18T05:00:00"/>
    <b v="0"/>
    <b v="1"/>
    <s v="publishing/fiction"/>
    <x v="6"/>
    <s v="fic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285"/>
    <n v="1280120400"/>
    <d v="2010-07-26T05:00:00"/>
    <b v="0"/>
    <b v="0"/>
    <s v="publishing/translations"/>
    <x v="6"/>
    <s v="translations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509"/>
    <n v="1298268000"/>
    <d v="2011-02-21T06:00:00"/>
    <b v="0"/>
    <b v="0"/>
    <s v="publishing/translations"/>
    <x v="6"/>
    <s v="translation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510"/>
    <n v="1446616800"/>
    <d v="2015-11-04T06:00:00"/>
    <b v="1"/>
    <b v="0"/>
    <s v="publishing/nonfiction"/>
    <x v="6"/>
    <s v="nonfiction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259"/>
    <n v="1480744800"/>
    <d v="2016-12-03T06:00:00"/>
    <b v="0"/>
    <b v="0"/>
    <s v="publishing/radio &amp; podcasts"/>
    <x v="6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511"/>
    <n v="1555822800"/>
    <d v="2019-04-21T05:00:00"/>
    <b v="0"/>
    <b v="0"/>
    <s v="publishing/translations"/>
    <x v="6"/>
    <s v="translation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512"/>
    <n v="1414040400"/>
    <d v="2014-10-23T05:00:00"/>
    <b v="0"/>
    <b v="1"/>
    <s v="publishing/translations"/>
    <x v="6"/>
    <s v="translations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513"/>
    <n v="1384840800"/>
    <d v="2013-11-19T06:00:00"/>
    <b v="0"/>
    <b v="0"/>
    <s v="technology/web"/>
    <x v="7"/>
    <s v="web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514"/>
    <n v="1576303200"/>
    <d v="2019-12-14T06:00:00"/>
    <b v="0"/>
    <b v="0"/>
    <s v="technology/wearables"/>
    <x v="7"/>
    <s v="wearables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515"/>
    <n v="1403499600"/>
    <d v="2014-06-23T05:00:00"/>
    <b v="0"/>
    <b v="0"/>
    <s v="technology/wearables"/>
    <x v="7"/>
    <s v="wearable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516"/>
    <n v="1277355600"/>
    <d v="2010-06-24T05:00:00"/>
    <b v="0"/>
    <b v="1"/>
    <s v="technology/wearables"/>
    <x v="7"/>
    <s v="wearables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7"/>
    <n v="1334206800"/>
    <d v="2012-04-12T05:00:00"/>
    <b v="0"/>
    <b v="1"/>
    <s v="technology/wearables"/>
    <x v="7"/>
    <s v="wearables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18"/>
    <n v="1521262800"/>
    <d v="2018-03-17T05:00:00"/>
    <b v="0"/>
    <b v="0"/>
    <s v="technology/wearables"/>
    <x v="7"/>
    <s v="wearables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19"/>
    <n v="1421474400"/>
    <d v="2015-01-17T06:00:00"/>
    <b v="0"/>
    <b v="0"/>
    <s v="technology/wearables"/>
    <x v="7"/>
    <s v="wearable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520"/>
    <n v="1433566800"/>
    <d v="2015-06-06T05:00:00"/>
    <b v="0"/>
    <b v="0"/>
    <s v="technology/web"/>
    <x v="7"/>
    <s v="web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521"/>
    <n v="1531803600"/>
    <d v="2018-07-17T05:00:00"/>
    <b v="0"/>
    <b v="1"/>
    <s v="technology/web"/>
    <x v="7"/>
    <s v="web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306"/>
    <n v="1264831200"/>
    <d v="2010-01-30T06:00:00"/>
    <b v="0"/>
    <b v="1"/>
    <s v="technology/wearables"/>
    <x v="7"/>
    <s v="wearables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522"/>
    <n v="1344315600"/>
    <d v="2012-08-07T05:00:00"/>
    <b v="0"/>
    <b v="0"/>
    <s v="technology/wearables"/>
    <x v="7"/>
    <s v="wearable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523"/>
    <n v="1555563600"/>
    <d v="2019-04-18T05:00:00"/>
    <b v="0"/>
    <b v="0"/>
    <s v="technology/web"/>
    <x v="7"/>
    <s v="web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524"/>
    <n v="1526878800"/>
    <d v="2018-05-21T05:00:00"/>
    <b v="0"/>
    <b v="1"/>
    <s v="technology/wearables"/>
    <x v="7"/>
    <s v="wearables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525"/>
    <n v="1366434000"/>
    <d v="2013-04-20T05:00:00"/>
    <b v="0"/>
    <b v="0"/>
    <s v="technology/web"/>
    <x v="7"/>
    <s v="web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526"/>
    <n v="1410152400"/>
    <d v="2014-09-08T05:00:00"/>
    <b v="0"/>
    <b v="0"/>
    <s v="technology/web"/>
    <x v="7"/>
    <s v="web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527"/>
    <n v="1554872400"/>
    <d v="2019-04-10T05:00:00"/>
    <b v="0"/>
    <b v="1"/>
    <s v="technology/wearables"/>
    <x v="7"/>
    <s v="wearables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528"/>
    <n v="1386828000"/>
    <d v="2013-12-12T06:00:00"/>
    <b v="0"/>
    <b v="0"/>
    <s v="technology/web"/>
    <x v="7"/>
    <s v="web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529"/>
    <n v="1430974800"/>
    <d v="2015-05-07T05:00:00"/>
    <b v="0"/>
    <b v="1"/>
    <s v="technology/wearables"/>
    <x v="7"/>
    <s v="wearables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392"/>
    <n v="1434603600"/>
    <d v="2015-06-18T05:00:00"/>
    <b v="0"/>
    <b v="0"/>
    <s v="technology/web"/>
    <x v="7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5"/>
    <n v="1337230800"/>
    <d v="2012-05-17T05:00:00"/>
    <b v="0"/>
    <b v="0"/>
    <s v="technology/web"/>
    <x v="7"/>
    <s v="web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530"/>
    <n v="1410498000"/>
    <d v="2014-09-12T05:00:00"/>
    <b v="0"/>
    <b v="0"/>
    <s v="technology/wearables"/>
    <x v="7"/>
    <s v="wearable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3"/>
    <n v="1501736400"/>
    <d v="2017-08-03T05:00:00"/>
    <b v="0"/>
    <b v="0"/>
    <s v="technology/wearables"/>
    <x v="7"/>
    <s v="wearable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36"/>
    <n v="1557723600"/>
    <d v="2019-05-13T05:00:00"/>
    <b v="0"/>
    <b v="0"/>
    <s v="technology/wearables"/>
    <x v="7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531"/>
    <n v="1443502800"/>
    <d v="2015-09-29T05:00:00"/>
    <b v="0"/>
    <b v="1"/>
    <s v="technology/web"/>
    <x v="7"/>
    <s v="web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532"/>
    <n v="1504328400"/>
    <d v="2017-09-02T05:00:00"/>
    <b v="0"/>
    <b v="0"/>
    <s v="technology/web"/>
    <x v="7"/>
    <s v="web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533"/>
    <n v="1444107600"/>
    <d v="2015-10-06T05:00:00"/>
    <b v="0"/>
    <b v="1"/>
    <s v="technology/wearables"/>
    <x v="7"/>
    <s v="wearable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534"/>
    <n v="1269666000"/>
    <d v="2010-03-27T05:00:00"/>
    <b v="0"/>
    <b v="0"/>
    <s v="technology/wearables"/>
    <x v="7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535"/>
    <n v="1508648400"/>
    <d v="2017-10-22T05:00:00"/>
    <b v="0"/>
    <b v="0"/>
    <s v="technology/web"/>
    <x v="7"/>
    <s v="web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536"/>
    <n v="1474520400"/>
    <d v="2016-09-22T05:00:00"/>
    <b v="0"/>
    <b v="0"/>
    <s v="technology/wearables"/>
    <x v="7"/>
    <s v="wearable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537"/>
    <n v="1407819600"/>
    <d v="2014-08-12T05:00:00"/>
    <b v="0"/>
    <b v="0"/>
    <s v="technology/web"/>
    <x v="7"/>
    <s v="web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538"/>
    <n v="1441170000"/>
    <d v="2015-09-02T05:00:00"/>
    <b v="0"/>
    <b v="0"/>
    <s v="technology/wearables"/>
    <x v="7"/>
    <s v="wearable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539"/>
    <n v="1376024400"/>
    <d v="2013-08-09T05:00:00"/>
    <b v="0"/>
    <b v="0"/>
    <s v="technology/web"/>
    <x v="7"/>
    <s v="web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540"/>
    <n v="1356069600"/>
    <d v="2012-12-21T06:00:00"/>
    <b v="0"/>
    <b v="0"/>
    <s v="technology/web"/>
    <x v="7"/>
    <s v="web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541"/>
    <n v="1336280400"/>
    <d v="2012-05-06T05:00:00"/>
    <b v="0"/>
    <b v="0"/>
    <s v="technology/web"/>
    <x v="7"/>
    <s v="web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542"/>
    <n v="1319000400"/>
    <d v="2011-10-19T05:00:00"/>
    <b v="1"/>
    <b v="0"/>
    <s v="technology/web"/>
    <x v="7"/>
    <s v="web"/>
  </r>
  <r>
    <n v="319"/>
    <s v="Mills Group"/>
    <s v="Advanced empowering matrix"/>
    <n v="8400"/>
    <n v="3251"/>
    <n v="0.38702380952380955"/>
    <x v="2"/>
    <n v="64"/>
    <n v="50.796875"/>
    <s v="US"/>
    <s v="USD"/>
    <n v="1281589200"/>
    <x v="543"/>
    <n v="1283662800"/>
    <d v="2010-09-05T05:00:00"/>
    <b v="0"/>
    <b v="0"/>
    <s v="technology/web"/>
    <x v="7"/>
    <s v="web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544"/>
    <n v="1364533200"/>
    <d v="2013-03-29T05:00:00"/>
    <b v="0"/>
    <b v="0"/>
    <s v="technology/wearables"/>
    <x v="7"/>
    <s v="wearables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545"/>
    <n v="1425708000"/>
    <d v="2015-03-07T06:00:00"/>
    <b v="0"/>
    <b v="0"/>
    <s v="technology/web"/>
    <x v="7"/>
    <s v="web"/>
  </r>
  <r>
    <n v="355"/>
    <s v="Burns-Burnett"/>
    <s v="Front-line scalable definition"/>
    <n v="3800"/>
    <n v="2241"/>
    <n v="0.58973684210526311"/>
    <x v="3"/>
    <n v="86"/>
    <n v="26.058139534883722"/>
    <s v="US"/>
    <s v="USD"/>
    <n v="1485064800"/>
    <x v="546"/>
    <n v="1488520800"/>
    <d v="2017-03-03T06:00:00"/>
    <b v="0"/>
    <b v="0"/>
    <s v="technology/wearables"/>
    <x v="7"/>
    <s v="wearable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547"/>
    <n v="1339909200"/>
    <d v="2012-06-17T05:00:00"/>
    <b v="0"/>
    <b v="0"/>
    <s v="technology/wearables"/>
    <x v="7"/>
    <s v="wearables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548"/>
    <n v="1294466400"/>
    <d v="2011-01-08T06:00:00"/>
    <b v="0"/>
    <b v="0"/>
    <s v="technology/wearables"/>
    <x v="7"/>
    <s v="wearables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549"/>
    <n v="1325052000"/>
    <d v="2011-12-28T06:00:00"/>
    <b v="0"/>
    <b v="0"/>
    <s v="technology/web"/>
    <x v="7"/>
    <s v="web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550"/>
    <n v="1501304400"/>
    <d v="2017-07-29T05:00:00"/>
    <b v="0"/>
    <b v="1"/>
    <s v="technology/wearables"/>
    <x v="7"/>
    <s v="wearables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551"/>
    <n v="1337835600"/>
    <d v="2012-05-24T05:00:00"/>
    <b v="0"/>
    <b v="0"/>
    <s v="technology/wearables"/>
    <x v="7"/>
    <s v="wearable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552"/>
    <n v="1355983200"/>
    <d v="2012-12-20T06:00:00"/>
    <b v="0"/>
    <b v="0"/>
    <s v="technology/wearables"/>
    <x v="7"/>
    <s v="wearable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553"/>
    <n v="1370581200"/>
    <d v="2013-06-07T05:00:00"/>
    <b v="0"/>
    <b v="1"/>
    <s v="technology/wearables"/>
    <x v="7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554"/>
    <n v="1448863200"/>
    <d v="2015-11-30T06:00:00"/>
    <b v="0"/>
    <b v="1"/>
    <s v="technology/web"/>
    <x v="7"/>
    <s v="web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234"/>
    <n v="1482127200"/>
    <d v="2016-12-19T06:00:00"/>
    <b v="0"/>
    <b v="0"/>
    <s v="technology/wearables"/>
    <x v="7"/>
    <s v="wearables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555"/>
    <n v="1426914000"/>
    <d v="2015-03-21T05:00:00"/>
    <b v="0"/>
    <b v="0"/>
    <s v="technology/wearables"/>
    <x v="7"/>
    <s v="wearable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556"/>
    <n v="1282366800"/>
    <d v="2010-08-21T05:00:00"/>
    <b v="0"/>
    <b v="0"/>
    <s v="technology/wearables"/>
    <x v="7"/>
    <s v="wearable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557"/>
    <n v="1332478800"/>
    <d v="2012-03-23T05:00:00"/>
    <b v="0"/>
    <b v="0"/>
    <s v="technology/wearables"/>
    <x v="7"/>
    <s v="wearables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558"/>
    <n v="1482213600"/>
    <d v="2016-12-20T06:00:00"/>
    <b v="0"/>
    <b v="1"/>
    <s v="technology/wearables"/>
    <x v="7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559"/>
    <n v="1420264800"/>
    <d v="2015-01-03T06:00:00"/>
    <b v="0"/>
    <b v="0"/>
    <s v="technology/web"/>
    <x v="7"/>
    <s v="web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560"/>
    <n v="1369717200"/>
    <d v="2013-05-28T05:00:00"/>
    <b v="0"/>
    <b v="1"/>
    <s v="technology/web"/>
    <x v="7"/>
    <s v="web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561"/>
    <n v="1290837600"/>
    <d v="2010-11-27T06:00:00"/>
    <b v="0"/>
    <b v="0"/>
    <s v="technology/wearables"/>
    <x v="7"/>
    <s v="wearable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62"/>
    <n v="1370494800"/>
    <d v="2013-06-06T05:00:00"/>
    <b v="0"/>
    <b v="0"/>
    <s v="technology/wearables"/>
    <x v="7"/>
    <s v="wearables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353"/>
    <n v="1422511200"/>
    <d v="2015-01-29T06:00:00"/>
    <b v="0"/>
    <b v="1"/>
    <s v="technology/web"/>
    <x v="7"/>
    <s v="web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63"/>
    <n v="1305349200"/>
    <d v="2011-05-14T05:00:00"/>
    <b v="0"/>
    <b v="0"/>
    <s v="technology/web"/>
    <x v="7"/>
    <s v="web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64"/>
    <n v="1336539600"/>
    <d v="2012-05-09T05:00:00"/>
    <b v="0"/>
    <b v="0"/>
    <s v="technology/web"/>
    <x v="7"/>
    <s v="web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65"/>
    <n v="1402894800"/>
    <d v="2014-06-16T05:00:00"/>
    <b v="1"/>
    <b v="0"/>
    <s v="technology/wearables"/>
    <x v="7"/>
    <s v="wearable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66"/>
    <n v="1545804000"/>
    <d v="2018-12-26T06:00:00"/>
    <b v="0"/>
    <b v="0"/>
    <s v="technology/wearables"/>
    <x v="7"/>
    <s v="wearable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567"/>
    <n v="1474088400"/>
    <d v="2016-09-17T05:00:00"/>
    <b v="0"/>
    <b v="0"/>
    <s v="technology/web"/>
    <x v="7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568"/>
    <n v="1460264400"/>
    <d v="2016-04-10T05:00:00"/>
    <b v="0"/>
    <b v="0"/>
    <s v="technology/web"/>
    <x v="7"/>
    <s v="web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389"/>
    <n v="1523077200"/>
    <d v="2018-04-07T05:00:00"/>
    <b v="0"/>
    <b v="0"/>
    <s v="technology/wearables"/>
    <x v="7"/>
    <s v="wearables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569"/>
    <n v="1384063200"/>
    <d v="2013-11-10T06:00:00"/>
    <b v="0"/>
    <b v="0"/>
    <s v="technology/web"/>
    <x v="7"/>
    <s v="web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570"/>
    <n v="1323324000"/>
    <d v="2011-12-08T06:00:00"/>
    <b v="0"/>
    <b v="0"/>
    <s v="technology/wearables"/>
    <x v="7"/>
    <s v="wearables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306"/>
    <n v="1265695200"/>
    <d v="2010-02-09T06:00:00"/>
    <b v="0"/>
    <b v="0"/>
    <s v="technology/wearables"/>
    <x v="7"/>
    <s v="wearable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571"/>
    <n v="1374901200"/>
    <d v="2013-07-27T05:00:00"/>
    <b v="0"/>
    <b v="0"/>
    <s v="technology/wearables"/>
    <x v="7"/>
    <s v="wearables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572"/>
    <n v="1547445600"/>
    <d v="2019-01-14T06:00:00"/>
    <b v="0"/>
    <b v="1"/>
    <s v="technology/web"/>
    <x v="7"/>
    <s v="web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573"/>
    <n v="1373691600"/>
    <d v="2013-07-13T05:00:00"/>
    <b v="0"/>
    <b v="0"/>
    <s v="technology/wearables"/>
    <x v="7"/>
    <s v="wearable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574"/>
    <n v="1552971600"/>
    <d v="2019-03-19T05:00:00"/>
    <b v="0"/>
    <b v="0"/>
    <s v="technology/web"/>
    <x v="7"/>
    <s v="web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575"/>
    <n v="1432875600"/>
    <d v="2015-05-29T05:00:00"/>
    <b v="0"/>
    <b v="0"/>
    <s v="technology/wearables"/>
    <x v="7"/>
    <s v="wearables"/>
  </r>
  <r>
    <n v="731"/>
    <s v="Cruz, Hall and Mason"/>
    <s v="Synergized content-based hierarchy"/>
    <n v="8000"/>
    <n v="7220"/>
    <n v="0.90249999999999997"/>
    <x v="2"/>
    <n v="219"/>
    <n v="32.968036529680369"/>
    <s v="US"/>
    <s v="USD"/>
    <n v="1500786000"/>
    <x v="576"/>
    <n v="1500872400"/>
    <d v="2017-07-24T05:00:00"/>
    <b v="0"/>
    <b v="0"/>
    <s v="technology/web"/>
    <x v="7"/>
    <s v="web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577"/>
    <n v="1277528400"/>
    <d v="2010-06-26T05:00:00"/>
    <b v="0"/>
    <b v="0"/>
    <s v="technology/wearables"/>
    <x v="7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578"/>
    <n v="1318568400"/>
    <d v="2011-10-14T05:00:00"/>
    <b v="0"/>
    <b v="0"/>
    <s v="technology/web"/>
    <x v="7"/>
    <s v="web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579"/>
    <n v="1413781200"/>
    <d v="2014-10-20T05:00:00"/>
    <b v="0"/>
    <b v="1"/>
    <s v="technology/wearables"/>
    <x v="7"/>
    <s v="wearable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580"/>
    <n v="1467522000"/>
    <d v="2016-07-03T05:00:00"/>
    <b v="0"/>
    <b v="0"/>
    <s v="technology/web"/>
    <x v="7"/>
    <s v="web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581"/>
    <n v="1458190800"/>
    <d v="2016-03-17T05:00:00"/>
    <b v="0"/>
    <b v="0"/>
    <s v="technology/web"/>
    <x v="7"/>
    <s v="web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582"/>
    <n v="1548136800"/>
    <d v="2019-01-22T06:00:00"/>
    <b v="0"/>
    <b v="0"/>
    <s v="technology/web"/>
    <x v="7"/>
    <s v="web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583"/>
    <n v="1425621600"/>
    <d v="2015-03-06T06:00:00"/>
    <b v="0"/>
    <b v="0"/>
    <s v="technology/web"/>
    <x v="7"/>
    <s v="web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584"/>
    <n v="1457244000"/>
    <d v="2016-03-06T06:00:00"/>
    <b v="0"/>
    <b v="0"/>
    <s v="technology/web"/>
    <x v="7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585"/>
    <n v="1529298000"/>
    <d v="2018-06-18T05:00:00"/>
    <b v="0"/>
    <b v="0"/>
    <s v="technology/wearables"/>
    <x v="7"/>
    <s v="wearables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586"/>
    <n v="1529557200"/>
    <d v="2018-06-21T05:00:00"/>
    <b v="0"/>
    <b v="0"/>
    <s v="technology/web"/>
    <x v="7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587"/>
    <n v="1535259600"/>
    <d v="2018-08-26T05:00:00"/>
    <b v="1"/>
    <b v="1"/>
    <s v="technology/web"/>
    <x v="7"/>
    <s v="web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588"/>
    <n v="1551420000"/>
    <d v="2019-03-01T06:00:00"/>
    <b v="0"/>
    <b v="1"/>
    <s v="technology/wearables"/>
    <x v="7"/>
    <s v="wearables"/>
  </r>
  <r>
    <n v="900"/>
    <s v="Powers, Smith and Deleon"/>
    <s v="Enhanced uniform service-desk"/>
    <n v="100"/>
    <n v="2"/>
    <n v="0.02"/>
    <x v="0"/>
    <n v="1"/>
    <n v="2"/>
    <s v="US"/>
    <s v="USD"/>
    <n v="1411102800"/>
    <x v="589"/>
    <n v="1411189200"/>
    <d v="2014-09-20T05:00:00"/>
    <b v="0"/>
    <b v="1"/>
    <s v="technology/web"/>
    <x v="7"/>
    <s v="web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590"/>
    <n v="1457762400"/>
    <d v="2016-03-12T06:00:00"/>
    <b v="0"/>
    <b v="0"/>
    <s v="technology/web"/>
    <x v="7"/>
    <s v="web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591"/>
    <n v="1568178000"/>
    <d v="2019-09-11T05:00:00"/>
    <b v="1"/>
    <b v="0"/>
    <s v="technology/web"/>
    <x v="7"/>
    <s v="web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592"/>
    <n v="1330236000"/>
    <d v="2012-02-26T06:00:00"/>
    <b v="0"/>
    <b v="0"/>
    <s v="technology/web"/>
    <x v="7"/>
    <s v="web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593"/>
    <n v="1389074400"/>
    <d v="2014-01-07T06:00:00"/>
    <b v="0"/>
    <b v="0"/>
    <s v="technology/web"/>
    <x v="7"/>
    <s v="web"/>
  </r>
  <r>
    <n v="940"/>
    <s v="Wiggins Ltd"/>
    <s v="Upgradable analyzing core"/>
    <n v="9900"/>
    <n v="6161"/>
    <n v="0.62232323232323228"/>
    <x v="3"/>
    <n v="66"/>
    <n v="93.348484848484844"/>
    <s v="CA"/>
    <s v="CAD"/>
    <n v="1354341600"/>
    <x v="594"/>
    <n v="1356242400"/>
    <d v="2012-12-23T06:00:00"/>
    <b v="0"/>
    <b v="0"/>
    <s v="technology/web"/>
    <x v="7"/>
    <s v="web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595"/>
    <n v="1430974800"/>
    <d v="2015-05-07T05:00:00"/>
    <b v="0"/>
    <b v="0"/>
    <s v="technology/web"/>
    <x v="7"/>
    <s v="web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462"/>
    <n v="1350363600"/>
    <d v="2012-10-16T05:00:00"/>
    <b v="0"/>
    <b v="0"/>
    <s v="technology/web"/>
    <x v="7"/>
    <s v="web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596"/>
    <n v="1458104400"/>
    <d v="2016-03-16T05:00:00"/>
    <b v="0"/>
    <b v="0"/>
    <s v="technology/web"/>
    <x v="7"/>
    <s v="web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597"/>
    <n v="1402462800"/>
    <d v="2014-06-11T05:00:00"/>
    <b v="0"/>
    <b v="1"/>
    <s v="technology/web"/>
    <x v="7"/>
    <s v="web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598"/>
    <n v="1517032800"/>
    <d v="2018-01-27T06:00:00"/>
    <b v="0"/>
    <b v="0"/>
    <s v="technology/web"/>
    <x v="7"/>
    <s v="web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574"/>
    <n v="1548309600"/>
    <d v="2019-01-24T06:00:00"/>
    <b v="0"/>
    <b v="0"/>
    <s v="theater/plays"/>
    <x v="8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99"/>
    <n v="1347080400"/>
    <d v="2012-09-08T05:00:00"/>
    <b v="0"/>
    <b v="0"/>
    <s v="theater/plays"/>
    <x v="8"/>
    <s v="plays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600"/>
    <n v="1439614800"/>
    <d v="2015-08-15T05:00:00"/>
    <b v="0"/>
    <b v="0"/>
    <s v="theater/plays"/>
    <x v="8"/>
    <s v="plays"/>
  </r>
  <r>
    <n v="8"/>
    <s v="Nunez-Richards"/>
    <s v="Exclusive attitude-oriented intranet"/>
    <n v="110100"/>
    <n v="21946"/>
    <n v="0.19932788374205268"/>
    <x v="3"/>
    <n v="708"/>
    <n v="30.997175141242938"/>
    <s v="DK"/>
    <s v="DKK"/>
    <n v="1281330000"/>
    <x v="601"/>
    <n v="1281502800"/>
    <d v="2010-08-11T05:00:00"/>
    <b v="0"/>
    <b v="0"/>
    <s v="theater/plays"/>
    <x v="8"/>
    <s v="plays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602"/>
    <n v="1285563600"/>
    <d v="2010-09-27T05:00:00"/>
    <b v="0"/>
    <b v="1"/>
    <s v="theater/plays"/>
    <x v="8"/>
    <s v="plays"/>
  </r>
  <r>
    <n v="18"/>
    <s v="Johnson-Gould"/>
    <s v="Exclusive needs-based adapter"/>
    <n v="9100"/>
    <n v="6089"/>
    <n v="0.66912087912087914"/>
    <x v="2"/>
    <n v="135"/>
    <n v="45.103703703703701"/>
    <s v="US"/>
    <s v="USD"/>
    <n v="1536382800"/>
    <x v="603"/>
    <n v="1537074000"/>
    <d v="2018-09-16T05:00:00"/>
    <b v="0"/>
    <b v="0"/>
    <s v="theater/plays"/>
    <x v="8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604"/>
    <n v="1553490000"/>
    <d v="2019-03-25T05:00:00"/>
    <b v="0"/>
    <b v="1"/>
    <s v="theater/plays"/>
    <x v="8"/>
    <s v="plays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605"/>
    <n v="1316322000"/>
    <d v="2011-09-18T05:00:00"/>
    <b v="0"/>
    <b v="0"/>
    <s v="theater/plays"/>
    <x v="8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606"/>
    <n v="1524027600"/>
    <d v="2018-04-18T05:00:00"/>
    <b v="0"/>
    <b v="0"/>
    <s v="theater/plays"/>
    <x v="8"/>
    <s v="plays"/>
  </r>
  <r>
    <n v="26"/>
    <s v="Spencer-Bates"/>
    <s v="Optional responsive customer loyalty"/>
    <n v="107500"/>
    <n v="51814"/>
    <n v="0.4819906976744186"/>
    <x v="2"/>
    <n v="1480"/>
    <n v="35.009459459459457"/>
    <s v="US"/>
    <s v="USD"/>
    <n v="1533013200"/>
    <x v="607"/>
    <n v="1535346000"/>
    <d v="2018-08-27T05:00:00"/>
    <b v="0"/>
    <b v="0"/>
    <s v="theater/plays"/>
    <x v="8"/>
    <s v="plays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608"/>
    <n v="1267682400"/>
    <d v="2010-03-04T06:00:00"/>
    <b v="0"/>
    <b v="1"/>
    <s v="theater/plays"/>
    <x v="8"/>
    <s v="plays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224"/>
    <n v="1415685600"/>
    <d v="2014-11-11T06:00:00"/>
    <b v="0"/>
    <b v="0"/>
    <s v="theater/plays"/>
    <x v="8"/>
    <s v="plays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609"/>
    <n v="1300856400"/>
    <d v="2011-03-23T05:00:00"/>
    <b v="0"/>
    <b v="0"/>
    <s v="theater/plays"/>
    <x v="8"/>
    <s v="play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610"/>
    <n v="1362978000"/>
    <d v="2013-03-11T05:00:00"/>
    <b v="0"/>
    <b v="0"/>
    <s v="theater/plays"/>
    <x v="8"/>
    <s v="plays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611"/>
    <n v="1479362400"/>
    <d v="2016-11-17T06:00:00"/>
    <b v="0"/>
    <b v="1"/>
    <s v="theater/plays"/>
    <x v="8"/>
    <s v="plays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612"/>
    <n v="1398661200"/>
    <d v="2014-04-28T05:00:00"/>
    <b v="0"/>
    <b v="0"/>
    <s v="theater/plays"/>
    <x v="8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177"/>
    <n v="1436245200"/>
    <d v="2015-07-07T05:00:00"/>
    <b v="0"/>
    <b v="0"/>
    <s v="theater/plays"/>
    <x v="8"/>
    <s v="play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613"/>
    <n v="1284872400"/>
    <d v="2010-09-19T05:00:00"/>
    <b v="0"/>
    <b v="0"/>
    <s v="theater/plays"/>
    <x v="8"/>
    <s v="play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614"/>
    <n v="1443934800"/>
    <d v="2015-10-04T05:00:00"/>
    <b v="0"/>
    <b v="0"/>
    <s v="theater/plays"/>
    <x v="8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615"/>
    <n v="1498539600"/>
    <d v="2017-06-27T05:00:00"/>
    <b v="0"/>
    <b v="1"/>
    <s v="theater/plays"/>
    <x v="8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16"/>
    <n v="1342760400"/>
    <d v="2012-07-20T05:00:00"/>
    <b v="0"/>
    <b v="0"/>
    <s v="theater/plays"/>
    <x v="8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7"/>
    <n v="1301720400"/>
    <d v="2011-04-02T05:00:00"/>
    <b v="0"/>
    <b v="0"/>
    <s v="theater/plays"/>
    <x v="8"/>
    <s v="plays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18"/>
    <n v="1493874000"/>
    <d v="2017-05-04T05:00:00"/>
    <b v="0"/>
    <b v="0"/>
    <s v="theater/plays"/>
    <x v="8"/>
    <s v="plays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119"/>
    <n v="1296712800"/>
    <d v="2011-02-03T06:00:00"/>
    <b v="0"/>
    <b v="0"/>
    <s v="theater/plays"/>
    <x v="8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19"/>
    <n v="1428901200"/>
    <d v="2015-04-13T05:00:00"/>
    <b v="0"/>
    <b v="1"/>
    <s v="theater/plays"/>
    <x v="8"/>
    <s v="play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20"/>
    <n v="1505192400"/>
    <d v="2017-09-12T05:00:00"/>
    <b v="0"/>
    <b v="1"/>
    <s v="theater/plays"/>
    <x v="8"/>
    <s v="plays"/>
  </r>
  <r>
    <n v="69"/>
    <s v="Jones-Watson"/>
    <s v="Switchable disintermediate moderator"/>
    <n v="7900"/>
    <n v="1901"/>
    <n v="0.24063291139240506"/>
    <x v="2"/>
    <n v="17"/>
    <n v="111.82352941176471"/>
    <s v="US"/>
    <s v="USD"/>
    <n v="1292738400"/>
    <x v="621"/>
    <n v="1295676000"/>
    <d v="2011-01-22T06:00:00"/>
    <b v="0"/>
    <b v="0"/>
    <s v="theater/plays"/>
    <x v="8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622"/>
    <n v="1292911200"/>
    <d v="2010-12-21T06:00:00"/>
    <b v="0"/>
    <b v="1"/>
    <s v="theater/plays"/>
    <x v="8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623"/>
    <n v="1575439200"/>
    <d v="2019-12-04T06:00:00"/>
    <b v="0"/>
    <b v="0"/>
    <s v="theater/plays"/>
    <x v="8"/>
    <s v="play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624"/>
    <n v="1426222800"/>
    <d v="2015-03-13T05:00:00"/>
    <b v="1"/>
    <b v="1"/>
    <s v="theater/plays"/>
    <x v="8"/>
    <s v="play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625"/>
    <n v="1529557200"/>
    <d v="2018-06-21T05:00:00"/>
    <b v="0"/>
    <b v="0"/>
    <s v="theater/plays"/>
    <x v="8"/>
    <s v="plays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626"/>
    <n v="1431838800"/>
    <d v="2015-05-17T05:00:00"/>
    <b v="1"/>
    <b v="0"/>
    <s v="theater/plays"/>
    <x v="8"/>
    <s v="play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627"/>
    <n v="1271480400"/>
    <d v="2010-04-17T05:00:00"/>
    <b v="0"/>
    <b v="0"/>
    <s v="theater/plays"/>
    <x v="8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368"/>
    <n v="1456380000"/>
    <d v="2016-02-25T06:00:00"/>
    <b v="0"/>
    <b v="1"/>
    <s v="theater/plays"/>
    <x v="8"/>
    <s v="plays"/>
  </r>
  <r>
    <n v="93"/>
    <s v="Hall and Sons"/>
    <s v="Pre-emptive radical architecture"/>
    <n v="108800"/>
    <n v="65877"/>
    <n v="0.60548713235294116"/>
    <x v="2"/>
    <n v="610"/>
    <n v="107.99508196721311"/>
    <s v="US"/>
    <s v="USD"/>
    <n v="1350709200"/>
    <x v="137"/>
    <n v="1351054800"/>
    <d v="2012-10-24T05:00:00"/>
    <b v="0"/>
    <b v="1"/>
    <s v="theater/plays"/>
    <x v="8"/>
    <s v="plays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628"/>
    <n v="1300856400"/>
    <d v="2011-03-23T05:00:00"/>
    <b v="0"/>
    <b v="0"/>
    <s v="theater/plays"/>
    <x v="8"/>
    <s v="play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629"/>
    <n v="1419400800"/>
    <d v="2014-12-24T06:00:00"/>
    <b v="0"/>
    <b v="0"/>
    <s v="theater/plays"/>
    <x v="8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630"/>
    <n v="1320555600"/>
    <d v="2011-11-06T05:00:00"/>
    <b v="0"/>
    <b v="0"/>
    <s v="theater/plays"/>
    <x v="8"/>
    <s v="plays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631"/>
    <n v="1568350800"/>
    <d v="2019-09-13T05:00:00"/>
    <b v="0"/>
    <b v="0"/>
    <s v="theater/plays"/>
    <x v="8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632"/>
    <n v="1525928400"/>
    <d v="2018-05-10T05:00:00"/>
    <b v="0"/>
    <b v="1"/>
    <s v="theater/plays"/>
    <x v="8"/>
    <s v="plays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633"/>
    <n v="1442638800"/>
    <d v="2015-09-19T05:00:00"/>
    <b v="0"/>
    <b v="0"/>
    <s v="theater/plays"/>
    <x v="8"/>
    <s v="plays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634"/>
    <n v="1448604000"/>
    <d v="2015-11-27T06:00:00"/>
    <b v="1"/>
    <b v="0"/>
    <s v="theater/plays"/>
    <x v="8"/>
    <s v="play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32"/>
    <n v="1537678800"/>
    <d v="2018-09-23T05:00:00"/>
    <b v="0"/>
    <b v="0"/>
    <s v="theater/plays"/>
    <x v="8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635"/>
    <n v="1473570000"/>
    <d v="2016-09-11T05:00:00"/>
    <b v="0"/>
    <b v="1"/>
    <s v="theater/plays"/>
    <x v="8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636"/>
    <n v="1273899600"/>
    <d v="2010-05-15T05:00:00"/>
    <b v="0"/>
    <b v="0"/>
    <s v="theater/plays"/>
    <x v="8"/>
    <s v="plays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637"/>
    <n v="1517119200"/>
    <d v="2018-01-28T06:00:00"/>
    <b v="0"/>
    <b v="1"/>
    <s v="theater/plays"/>
    <x v="8"/>
    <s v="plays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638"/>
    <n v="1363064400"/>
    <d v="2013-03-12T05:00:00"/>
    <b v="0"/>
    <b v="1"/>
    <s v="theater/plays"/>
    <x v="8"/>
    <s v="plays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639"/>
    <n v="1561438800"/>
    <d v="2019-06-25T05:00:00"/>
    <b v="0"/>
    <b v="0"/>
    <s v="theater/plays"/>
    <x v="8"/>
    <s v="plays"/>
  </r>
  <r>
    <n v="146"/>
    <s v="Harris-Golden"/>
    <s v="Optional bandwidth-monitored middleware"/>
    <n v="8800"/>
    <n v="1518"/>
    <n v="0.17249999999999999"/>
    <x v="2"/>
    <n v="51"/>
    <n v="29.764705882352942"/>
    <s v="US"/>
    <s v="USD"/>
    <n v="1320732000"/>
    <x v="640"/>
    <n v="1322460000"/>
    <d v="2011-11-28T06:00:00"/>
    <b v="0"/>
    <b v="0"/>
    <s v="theater/plays"/>
    <x v="8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641"/>
    <n v="1466312400"/>
    <d v="2016-06-19T05:00:00"/>
    <b v="0"/>
    <b v="1"/>
    <s v="theater/plays"/>
    <x v="8"/>
    <s v="plays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642"/>
    <n v="1351141200"/>
    <d v="2012-10-25T05:00:00"/>
    <b v="0"/>
    <b v="0"/>
    <s v="theater/plays"/>
    <x v="8"/>
    <s v="plays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643"/>
    <n v="1270789200"/>
    <d v="2010-04-09T05:00:00"/>
    <b v="0"/>
    <b v="0"/>
    <s v="theater/plays"/>
    <x v="8"/>
    <s v="plays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644"/>
    <n v="1555218000"/>
    <d v="2019-04-14T05:00:00"/>
    <b v="0"/>
    <b v="1"/>
    <s v="theater/plays"/>
    <x v="8"/>
    <s v="play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645"/>
    <n v="1507525200"/>
    <d v="2017-10-09T05:00:00"/>
    <b v="0"/>
    <b v="0"/>
    <s v="theater/plays"/>
    <x v="8"/>
    <s v="play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646"/>
    <n v="1371704400"/>
    <d v="2013-06-20T05:00:00"/>
    <b v="0"/>
    <b v="0"/>
    <s v="theater/plays"/>
    <x v="8"/>
    <s v="plays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413"/>
    <n v="1369371600"/>
    <d v="2013-05-24T05:00:00"/>
    <b v="0"/>
    <b v="0"/>
    <s v="theater/plays"/>
    <x v="8"/>
    <s v="play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35"/>
    <n v="1474261200"/>
    <d v="2016-09-19T05:00:00"/>
    <b v="0"/>
    <b v="0"/>
    <s v="theater/plays"/>
    <x v="8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536"/>
    <n v="1473656400"/>
    <d v="2016-09-12T05:00:00"/>
    <b v="0"/>
    <b v="0"/>
    <s v="theater/plays"/>
    <x v="8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647"/>
    <n v="1291960800"/>
    <d v="2010-12-10T06:00:00"/>
    <b v="0"/>
    <b v="0"/>
    <s v="theater/plays"/>
    <x v="8"/>
    <s v="play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648"/>
    <n v="1363582800"/>
    <d v="2013-03-18T05:00:00"/>
    <b v="0"/>
    <b v="1"/>
    <s v="theater/plays"/>
    <x v="8"/>
    <s v="plays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649"/>
    <n v="1561957200"/>
    <d v="2019-07-01T05:00:00"/>
    <b v="0"/>
    <b v="0"/>
    <s v="theater/plays"/>
    <x v="8"/>
    <s v="plays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650"/>
    <n v="1556946000"/>
    <d v="2019-05-04T05:00:00"/>
    <b v="0"/>
    <b v="0"/>
    <s v="theater/plays"/>
    <x v="8"/>
    <s v="plays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651"/>
    <n v="1402117200"/>
    <d v="2014-06-07T05:00:00"/>
    <b v="0"/>
    <b v="0"/>
    <s v="theater/plays"/>
    <x v="8"/>
    <s v="play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652"/>
    <n v="1417586400"/>
    <d v="2014-12-03T06:00:00"/>
    <b v="0"/>
    <b v="0"/>
    <s v="theater/plays"/>
    <x v="8"/>
    <s v="plays"/>
  </r>
  <r>
    <n v="189"/>
    <s v="Anthony-Shaw"/>
    <s v="Switchable contextually-based access"/>
    <n v="191300"/>
    <n v="45004"/>
    <n v="0.23525352848928385"/>
    <x v="2"/>
    <n v="441"/>
    <n v="102.0498866213152"/>
    <s v="US"/>
    <s v="USD"/>
    <n v="1457071200"/>
    <x v="653"/>
    <n v="1457071200"/>
    <d v="2016-03-04T06:00:00"/>
    <b v="0"/>
    <b v="0"/>
    <s v="theater/plays"/>
    <x v="8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654"/>
    <n v="1370408400"/>
    <d v="2013-06-05T05:00:00"/>
    <b v="0"/>
    <b v="1"/>
    <s v="theater/plays"/>
    <x v="8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47"/>
    <n v="1552626000"/>
    <d v="2019-03-15T05:00:00"/>
    <b v="0"/>
    <b v="0"/>
    <s v="theater/plays"/>
    <x v="8"/>
    <s v="plays"/>
  </r>
  <r>
    <n v="200"/>
    <s v="Becker, Rice and White"/>
    <s v="Reduced dedicated capability"/>
    <n v="100"/>
    <n v="2"/>
    <n v="0.02"/>
    <x v="0"/>
    <n v="1"/>
    <n v="2"/>
    <s v="CA"/>
    <s v="CAD"/>
    <n v="1269493200"/>
    <x v="643"/>
    <n v="1270443600"/>
    <d v="2010-04-05T05:00:00"/>
    <b v="0"/>
    <b v="0"/>
    <s v="theater/plays"/>
    <x v="8"/>
    <s v="play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655"/>
    <n v="1484805600"/>
    <d v="2017-01-19T06:00:00"/>
    <b v="0"/>
    <b v="0"/>
    <s v="theater/plays"/>
    <x v="8"/>
    <s v="plays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656"/>
    <n v="1540789200"/>
    <d v="2018-10-29T05:00:00"/>
    <b v="1"/>
    <b v="0"/>
    <s v="theater/plays"/>
    <x v="8"/>
    <s v="plays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657"/>
    <n v="1379653200"/>
    <d v="2013-09-20T05:00:00"/>
    <b v="0"/>
    <b v="0"/>
    <s v="theater/plays"/>
    <x v="8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658"/>
    <n v="1580364000"/>
    <d v="2020-01-30T06:00:00"/>
    <b v="0"/>
    <b v="0"/>
    <s v="theater/plays"/>
    <x v="8"/>
    <s v="plays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188"/>
    <n v="1550210400"/>
    <d v="2019-02-15T06:00:00"/>
    <b v="0"/>
    <b v="0"/>
    <s v="theater/plays"/>
    <x v="8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659"/>
    <n v="1322114400"/>
    <d v="2011-11-24T06:00:00"/>
    <b v="0"/>
    <b v="0"/>
    <s v="theater/plays"/>
    <x v="8"/>
    <s v="plays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660"/>
    <n v="1311051600"/>
    <d v="2011-07-19T05:00:00"/>
    <b v="1"/>
    <b v="0"/>
    <s v="theater/plays"/>
    <x v="8"/>
    <s v="play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661"/>
    <n v="1459314000"/>
    <d v="2016-03-30T05:00:00"/>
    <b v="0"/>
    <b v="0"/>
    <s v="theater/plays"/>
    <x v="8"/>
    <s v="plays"/>
  </r>
  <r>
    <n v="231"/>
    <s v="Williams, Carter and Gonzalez"/>
    <s v="Cross-platform uniform hardware"/>
    <n v="7200"/>
    <n v="5523"/>
    <n v="0.76708333333333334"/>
    <x v="2"/>
    <n v="67"/>
    <n v="82.432835820895519"/>
    <s v="US"/>
    <s v="USD"/>
    <n v="1369112400"/>
    <x v="662"/>
    <n v="1374123600"/>
    <d v="2013-07-18T05:00:00"/>
    <b v="0"/>
    <b v="0"/>
    <s v="theater/plays"/>
    <x v="8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663"/>
    <n v="1469509200"/>
    <d v="2016-07-26T05:00:00"/>
    <b v="0"/>
    <b v="0"/>
    <s v="theater/plays"/>
    <x v="8"/>
    <s v="plays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664"/>
    <n v="1515391200"/>
    <d v="2018-01-08T06:00:00"/>
    <b v="0"/>
    <b v="1"/>
    <s v="theater/plays"/>
    <x v="8"/>
    <s v="play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298"/>
    <n v="1281157200"/>
    <d v="2010-08-07T05:00:00"/>
    <b v="0"/>
    <b v="0"/>
    <s v="theater/plays"/>
    <x v="8"/>
    <s v="plays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665"/>
    <n v="1520402400"/>
    <d v="2018-03-07T06:00:00"/>
    <b v="0"/>
    <b v="0"/>
    <s v="theater/plays"/>
    <x v="8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666"/>
    <n v="1409806800"/>
    <d v="2014-09-04T05:00:00"/>
    <b v="0"/>
    <b v="0"/>
    <s v="theater/plays"/>
    <x v="8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667"/>
    <n v="1396933200"/>
    <d v="2014-04-08T05:00:00"/>
    <b v="0"/>
    <b v="0"/>
    <s v="theater/plays"/>
    <x v="8"/>
    <s v="plays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668"/>
    <n v="1355205600"/>
    <d v="2012-12-11T06:00:00"/>
    <b v="0"/>
    <b v="0"/>
    <s v="theater/plays"/>
    <x v="8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669"/>
    <n v="1383109200"/>
    <d v="2013-10-30T05:00:00"/>
    <b v="0"/>
    <b v="0"/>
    <s v="theater/plays"/>
    <x v="8"/>
    <s v="plays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670"/>
    <n v="1363669200"/>
    <d v="2013-03-19T05:00:00"/>
    <b v="0"/>
    <b v="0"/>
    <s v="theater/plays"/>
    <x v="8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671"/>
    <n v="1482904800"/>
    <d v="2016-12-28T06:00:00"/>
    <b v="0"/>
    <b v="1"/>
    <s v="theater/plays"/>
    <x v="8"/>
    <s v="play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672"/>
    <n v="1362031200"/>
    <d v="2013-02-28T06:00:00"/>
    <b v="0"/>
    <b v="0"/>
    <s v="theater/plays"/>
    <x v="8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673"/>
    <n v="1455602400"/>
    <d v="2016-02-16T06:00:00"/>
    <b v="0"/>
    <b v="0"/>
    <s v="theater/plays"/>
    <x v="8"/>
    <s v="plays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674"/>
    <n v="1352440800"/>
    <d v="2012-11-09T06:00:00"/>
    <b v="0"/>
    <b v="0"/>
    <s v="theater/plays"/>
    <x v="8"/>
    <s v="play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675"/>
    <n v="1564894800"/>
    <d v="2019-08-04T05:00:00"/>
    <b v="0"/>
    <b v="1"/>
    <s v="theater/plays"/>
    <x v="8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676"/>
    <n v="1505883600"/>
    <d v="2017-09-20T05:00:00"/>
    <b v="0"/>
    <b v="0"/>
    <s v="theater/plays"/>
    <x v="8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128"/>
    <n v="1510380000"/>
    <d v="2017-11-11T06:00:00"/>
    <b v="0"/>
    <b v="0"/>
    <s v="theater/plays"/>
    <x v="8"/>
    <s v="play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677"/>
    <n v="1279688400"/>
    <d v="2010-07-21T05:00:00"/>
    <b v="0"/>
    <b v="0"/>
    <s v="theater/plays"/>
    <x v="8"/>
    <s v="plays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152"/>
    <n v="1536210000"/>
    <d v="2018-09-06T05:00:00"/>
    <b v="0"/>
    <b v="0"/>
    <s v="theater/plays"/>
    <x v="8"/>
    <s v="plays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678"/>
    <n v="1333256400"/>
    <d v="2012-04-01T05:00:00"/>
    <b v="0"/>
    <b v="1"/>
    <s v="theater/plays"/>
    <x v="8"/>
    <s v="plays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679"/>
    <n v="1476766800"/>
    <d v="2016-10-18T05:00:00"/>
    <b v="0"/>
    <b v="0"/>
    <s v="theater/plays"/>
    <x v="8"/>
    <s v="plays"/>
  </r>
  <r>
    <n v="286"/>
    <s v="Obrien-Aguirre"/>
    <s v="Devolved uniform complexity"/>
    <n v="112100"/>
    <n v="19557"/>
    <n v="0.17446030330062445"/>
    <x v="2"/>
    <n v="184"/>
    <n v="106.28804347826087"/>
    <s v="US"/>
    <s v="USD"/>
    <n v="1479880800"/>
    <x v="680"/>
    <n v="1480485600"/>
    <d v="2016-11-30T06:00:00"/>
    <b v="0"/>
    <b v="0"/>
    <s v="theater/plays"/>
    <x v="8"/>
    <s v="plays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681"/>
    <n v="1438837200"/>
    <d v="2015-08-06T05:00:00"/>
    <b v="0"/>
    <b v="0"/>
    <s v="theater/plays"/>
    <x v="8"/>
    <s v="plays"/>
  </r>
  <r>
    <n v="293"/>
    <s v="Ross Group"/>
    <s v="Organized executive solution"/>
    <n v="6500"/>
    <n v="1065"/>
    <n v="0.16384615384615384"/>
    <x v="2"/>
    <n v="32"/>
    <n v="33.28125"/>
    <s v="IT"/>
    <s v="EUR"/>
    <n v="1286254800"/>
    <x v="682"/>
    <n v="1287032400"/>
    <d v="2010-10-14T05:00:00"/>
    <b v="0"/>
    <b v="0"/>
    <s v="theater/plays"/>
    <x v="8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683"/>
    <n v="1541570400"/>
    <d v="2018-11-07T06:00:00"/>
    <b v="0"/>
    <b v="0"/>
    <s v="theater/plays"/>
    <x v="8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684"/>
    <n v="1383976800"/>
    <d v="2013-11-09T06:00:00"/>
    <b v="0"/>
    <b v="0"/>
    <s v="theater/plays"/>
    <x v="8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685"/>
    <n v="1550556000"/>
    <d v="2019-02-19T06:00:00"/>
    <b v="0"/>
    <b v="0"/>
    <s v="theater/plays"/>
    <x v="8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477"/>
    <n v="1390456800"/>
    <d v="2014-01-23T06:00:00"/>
    <b v="0"/>
    <b v="1"/>
    <s v="theater/plays"/>
    <x v="8"/>
    <s v="plays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686"/>
    <n v="1537074000"/>
    <d v="2018-09-16T05:00:00"/>
    <b v="0"/>
    <b v="0"/>
    <s v="theater/plays"/>
    <x v="8"/>
    <s v="plays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687"/>
    <n v="1461906000"/>
    <d v="2016-04-29T05:00:00"/>
    <b v="0"/>
    <b v="0"/>
    <s v="theater/plays"/>
    <x v="8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688"/>
    <n v="1500267600"/>
    <d v="2017-07-17T05:00:00"/>
    <b v="0"/>
    <b v="1"/>
    <s v="theater/plays"/>
    <x v="8"/>
    <s v="plays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689"/>
    <n v="1303189200"/>
    <d v="2011-04-19T05:00:00"/>
    <b v="0"/>
    <b v="0"/>
    <s v="theater/plays"/>
    <x v="8"/>
    <s v="play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307"/>
    <n v="1298872800"/>
    <d v="2011-02-28T06:00:00"/>
    <b v="0"/>
    <b v="0"/>
    <s v="theater/plays"/>
    <x v="8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669"/>
    <n v="1383282000"/>
    <d v="2013-11-01T05:00:00"/>
    <b v="0"/>
    <b v="0"/>
    <s v="theater/plays"/>
    <x v="8"/>
    <s v="plays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690"/>
    <n v="1403413200"/>
    <d v="2014-06-22T05:00:00"/>
    <b v="0"/>
    <b v="0"/>
    <s v="theater/plays"/>
    <x v="8"/>
    <s v="play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691"/>
    <n v="1495861200"/>
    <d v="2017-05-27T05:00:00"/>
    <b v="0"/>
    <b v="0"/>
    <s v="theater/plays"/>
    <x v="8"/>
    <s v="play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692"/>
    <n v="1291788000"/>
    <d v="2010-12-08T06:00:00"/>
    <b v="0"/>
    <b v="0"/>
    <s v="theater/plays"/>
    <x v="8"/>
    <s v="plays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693"/>
    <n v="1435899600"/>
    <d v="2015-07-03T05:00:00"/>
    <b v="0"/>
    <b v="1"/>
    <s v="theater/plays"/>
    <x v="8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625"/>
    <n v="1531112400"/>
    <d v="2018-07-09T05:00:00"/>
    <b v="0"/>
    <b v="1"/>
    <s v="theater/plays"/>
    <x v="8"/>
    <s v="plays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694"/>
    <n v="1567314000"/>
    <d v="2019-09-01T05:00:00"/>
    <b v="0"/>
    <b v="1"/>
    <s v="theater/plays"/>
    <x v="8"/>
    <s v="play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695"/>
    <n v="1545112800"/>
    <d v="2018-12-18T06:00:00"/>
    <b v="0"/>
    <b v="0"/>
    <s v="theater/plays"/>
    <x v="8"/>
    <s v="plays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696"/>
    <n v="1573538400"/>
    <d v="2019-11-12T06:00:00"/>
    <b v="0"/>
    <b v="0"/>
    <s v="theater/plays"/>
    <x v="8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697"/>
    <n v="1320382800"/>
    <d v="2011-11-04T05:00:00"/>
    <b v="0"/>
    <b v="0"/>
    <s v="theater/plays"/>
    <x v="8"/>
    <s v="plays"/>
  </r>
  <r>
    <n v="339"/>
    <s v="Lewis, Taylor and Rivers"/>
    <s v="Front-line transitional algorithm"/>
    <n v="136300"/>
    <n v="108974"/>
    <n v="0.79951577402787966"/>
    <x v="2"/>
    <n v="1297"/>
    <n v="84.02004626060139"/>
    <s v="CA"/>
    <s v="CAD"/>
    <n v="1501650000"/>
    <x v="698"/>
    <n v="1502859600"/>
    <d v="2017-08-16T05:00:00"/>
    <b v="0"/>
    <b v="0"/>
    <s v="theater/plays"/>
    <x v="8"/>
    <s v="plays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699"/>
    <n v="1375333200"/>
    <d v="2013-08-01T05:00:00"/>
    <b v="0"/>
    <b v="0"/>
    <s v="theater/plays"/>
    <x v="8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700"/>
    <n v="1389420000"/>
    <d v="2014-01-11T06:00:00"/>
    <b v="0"/>
    <b v="0"/>
    <s v="theater/plays"/>
    <x v="8"/>
    <s v="play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688"/>
    <n v="1502600400"/>
    <d v="2017-08-13T05:00:00"/>
    <b v="0"/>
    <b v="0"/>
    <s v="theater/plays"/>
    <x v="8"/>
    <s v="plays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112"/>
    <n v="1447567200"/>
    <d v="2015-11-15T06:00:00"/>
    <b v="0"/>
    <b v="0"/>
    <s v="theater/plays"/>
    <x v="8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701"/>
    <n v="1562389200"/>
    <d v="2019-07-06T05:00:00"/>
    <b v="0"/>
    <b v="0"/>
    <s v="theater/plays"/>
    <x v="8"/>
    <s v="play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702"/>
    <n v="1327298400"/>
    <d v="2012-01-23T06:00:00"/>
    <b v="0"/>
    <b v="0"/>
    <s v="theater/plays"/>
    <x v="8"/>
    <s v="plays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213"/>
    <n v="1295071200"/>
    <d v="2011-01-15T06:00:00"/>
    <b v="0"/>
    <b v="1"/>
    <s v="theater/plays"/>
    <x v="8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703"/>
    <n v="1509426000"/>
    <d v="2017-10-31T05:00:00"/>
    <b v="0"/>
    <b v="0"/>
    <s v="theater/plays"/>
    <x v="8"/>
    <s v="plays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704"/>
    <n v="1485324000"/>
    <d v="2017-01-25T06:00:00"/>
    <b v="0"/>
    <b v="0"/>
    <s v="theater/plays"/>
    <x v="8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705"/>
    <n v="1294120800"/>
    <d v="2011-01-04T06:00:00"/>
    <b v="0"/>
    <b v="1"/>
    <s v="theater/plays"/>
    <x v="8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706"/>
    <n v="1415685600"/>
    <d v="2014-11-11T06:00:00"/>
    <b v="0"/>
    <b v="1"/>
    <s v="theater/plays"/>
    <x v="8"/>
    <s v="plays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707"/>
    <n v="1555822800"/>
    <d v="2019-04-21T05:00:00"/>
    <b v="0"/>
    <b v="0"/>
    <s v="theater/plays"/>
    <x v="8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708"/>
    <n v="1427778000"/>
    <d v="2015-03-31T05:00:00"/>
    <b v="0"/>
    <b v="0"/>
    <s v="theater/plays"/>
    <x v="8"/>
    <s v="plays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709"/>
    <n v="1503637200"/>
    <d v="2017-08-25T05:00:00"/>
    <b v="0"/>
    <b v="0"/>
    <s v="theater/plays"/>
    <x v="8"/>
    <s v="plays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2"/>
    <n v="1572933600"/>
    <d v="2019-11-05T06:00:00"/>
    <b v="0"/>
    <b v="0"/>
    <s v="theater/plays"/>
    <x v="8"/>
    <s v="plays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710"/>
    <n v="1320904800"/>
    <d v="2011-11-10T06:00:00"/>
    <b v="0"/>
    <b v="0"/>
    <s v="theater/plays"/>
    <x v="8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711"/>
    <n v="1372395600"/>
    <d v="2013-06-28T05:00:00"/>
    <b v="0"/>
    <b v="0"/>
    <s v="theater/plays"/>
    <x v="8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712"/>
    <n v="1437714000"/>
    <d v="2015-07-24T05:00:00"/>
    <b v="0"/>
    <b v="0"/>
    <s v="theater/plays"/>
    <x v="8"/>
    <s v="plays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713"/>
    <n v="1278565200"/>
    <d v="2010-07-08T05:00:00"/>
    <b v="0"/>
    <b v="0"/>
    <s v="theater/plays"/>
    <x v="8"/>
    <s v="plays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714"/>
    <n v="1290578400"/>
    <d v="2010-11-24T06:00:00"/>
    <b v="0"/>
    <b v="0"/>
    <s v="theater/plays"/>
    <x v="8"/>
    <s v="plays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715"/>
    <n v="1323410400"/>
    <d v="2011-12-09T06:00:00"/>
    <b v="1"/>
    <b v="0"/>
    <s v="theater/plays"/>
    <x v="8"/>
    <s v="play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716"/>
    <n v="1572152400"/>
    <d v="2019-10-27T05:00:00"/>
    <b v="0"/>
    <b v="0"/>
    <s v="theater/plays"/>
    <x v="8"/>
    <s v="play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636"/>
    <n v="1276750800"/>
    <d v="2010-06-17T05:00:00"/>
    <b v="0"/>
    <b v="1"/>
    <s v="theater/plays"/>
    <x v="8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717"/>
    <n v="1510898400"/>
    <d v="2017-11-17T06:00:00"/>
    <b v="0"/>
    <b v="0"/>
    <s v="theater/plays"/>
    <x v="8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718"/>
    <n v="1532408400"/>
    <d v="2018-07-24T05:00:00"/>
    <b v="0"/>
    <b v="0"/>
    <s v="theater/plays"/>
    <x v="8"/>
    <s v="plays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719"/>
    <n v="1571547600"/>
    <d v="2019-10-20T05:00:00"/>
    <b v="0"/>
    <b v="0"/>
    <s v="theater/plays"/>
    <x v="8"/>
    <s v="play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720"/>
    <n v="1496206800"/>
    <d v="2017-05-31T05:00:00"/>
    <b v="0"/>
    <b v="0"/>
    <s v="theater/plays"/>
    <x v="8"/>
    <s v="play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721"/>
    <n v="1327903200"/>
    <d v="2012-01-30T06:00:00"/>
    <b v="0"/>
    <b v="0"/>
    <s v="theater/plays"/>
    <x v="8"/>
    <s v="plays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722"/>
    <n v="1543298400"/>
    <d v="2018-11-27T06:00:00"/>
    <b v="0"/>
    <b v="0"/>
    <s v="theater/plays"/>
    <x v="8"/>
    <s v="plays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723"/>
    <n v="1499576400"/>
    <d v="2017-07-09T05:00:00"/>
    <b v="0"/>
    <b v="0"/>
    <s v="theater/plays"/>
    <x v="8"/>
    <s v="play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724"/>
    <n v="1273208400"/>
    <d v="2010-05-07T05:00:00"/>
    <b v="0"/>
    <b v="1"/>
    <s v="theater/plays"/>
    <x v="8"/>
    <s v="play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725"/>
    <n v="1362549600"/>
    <d v="2013-03-06T06:00:00"/>
    <b v="0"/>
    <b v="0"/>
    <s v="theater/plays"/>
    <x v="8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726"/>
    <n v="1413349200"/>
    <d v="2014-10-15T05:00:00"/>
    <b v="0"/>
    <b v="1"/>
    <s v="theater/plays"/>
    <x v="8"/>
    <s v="play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727"/>
    <n v="1572670800"/>
    <d v="2019-11-02T05:00:00"/>
    <b v="0"/>
    <b v="0"/>
    <s v="theater/plays"/>
    <x v="8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728"/>
    <n v="1531112400"/>
    <d v="2018-07-09T05:00:00"/>
    <b v="1"/>
    <b v="0"/>
    <s v="theater/plays"/>
    <x v="8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261"/>
    <n v="1400734800"/>
    <d v="2014-05-22T05:00:00"/>
    <b v="0"/>
    <b v="0"/>
    <s v="theater/plays"/>
    <x v="8"/>
    <s v="plays"/>
  </r>
  <r>
    <n v="434"/>
    <s v="Floyd-Sims"/>
    <s v="Cloned transitional hierarchy"/>
    <n v="5400"/>
    <n v="903"/>
    <n v="0.16722222222222222"/>
    <x v="2"/>
    <n v="10"/>
    <n v="90.3"/>
    <s v="CA"/>
    <s v="CAD"/>
    <n v="1480572000"/>
    <x v="78"/>
    <n v="1481781600"/>
    <d v="2016-12-15T06:00:00"/>
    <b v="1"/>
    <b v="0"/>
    <s v="theater/plays"/>
    <x v="8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729"/>
    <n v="1419660000"/>
    <d v="2014-12-27T06:00:00"/>
    <b v="0"/>
    <b v="1"/>
    <s v="theater/plays"/>
    <x v="8"/>
    <s v="plays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730"/>
    <n v="1364965200"/>
    <d v="2013-04-03T05:00:00"/>
    <b v="0"/>
    <b v="0"/>
    <s v="theater/plays"/>
    <x v="8"/>
    <s v="play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731"/>
    <n v="1505710800"/>
    <d v="2017-09-18T05:00:00"/>
    <b v="0"/>
    <b v="0"/>
    <s v="theater/plays"/>
    <x v="8"/>
    <s v="plays"/>
  </r>
  <r>
    <n v="443"/>
    <s v="Clark-Bowman"/>
    <s v="Stand-alone user-facing service-desk"/>
    <n v="9300"/>
    <n v="3232"/>
    <n v="0.34752688172043011"/>
    <x v="2"/>
    <n v="90"/>
    <n v="35.911111111111111"/>
    <s v="US"/>
    <s v="USD"/>
    <n v="1285822800"/>
    <x v="732"/>
    <n v="1287464400"/>
    <d v="2010-10-19T05:00:00"/>
    <b v="0"/>
    <b v="0"/>
    <s v="theater/plays"/>
    <x v="8"/>
    <s v="plays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733"/>
    <n v="1293170400"/>
    <d v="2010-12-24T06:00:00"/>
    <b v="0"/>
    <b v="1"/>
    <s v="theater/plays"/>
    <x v="8"/>
    <s v="plays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734"/>
    <n v="1318741200"/>
    <d v="2011-10-16T05:00:00"/>
    <b v="0"/>
    <b v="0"/>
    <s v="theater/plays"/>
    <x v="8"/>
    <s v="plays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735"/>
    <n v="1476594000"/>
    <d v="2016-10-16T05:00:00"/>
    <b v="0"/>
    <b v="0"/>
    <s v="theater/plays"/>
    <x v="8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736"/>
    <n v="1273554000"/>
    <d v="2010-05-11T05:00:00"/>
    <b v="0"/>
    <b v="0"/>
    <s v="theater/plays"/>
    <x v="8"/>
    <s v="plays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601"/>
    <n v="1281589200"/>
    <d v="2010-08-12T05:00:00"/>
    <b v="0"/>
    <b v="0"/>
    <s v="theater/plays"/>
    <x v="8"/>
    <s v="plays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737"/>
    <n v="1519538400"/>
    <d v="2018-02-25T06:00:00"/>
    <b v="0"/>
    <b v="0"/>
    <s v="theater/plays"/>
    <x v="8"/>
    <s v="plays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738"/>
    <n v="1556600400"/>
    <d v="2019-04-30T05:00:00"/>
    <b v="0"/>
    <b v="0"/>
    <s v="theater/plays"/>
    <x v="8"/>
    <s v="play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739"/>
    <n v="1415772000"/>
    <d v="2014-11-12T06:00:00"/>
    <b v="0"/>
    <b v="1"/>
    <s v="theater/plays"/>
    <x v="8"/>
    <s v="plays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740"/>
    <n v="1576735200"/>
    <d v="2019-12-19T06:00:00"/>
    <b v="0"/>
    <b v="0"/>
    <s v="theater/plays"/>
    <x v="8"/>
    <s v="play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741"/>
    <n v="1563685200"/>
    <d v="2019-07-21T05:00:00"/>
    <b v="0"/>
    <b v="0"/>
    <s v="theater/plays"/>
    <x v="8"/>
    <s v="play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742"/>
    <n v="1495515600"/>
    <d v="2017-05-23T05:00:00"/>
    <b v="0"/>
    <b v="0"/>
    <s v="theater/plays"/>
    <x v="8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743"/>
    <n v="1455948000"/>
    <d v="2016-02-20T06:00:00"/>
    <b v="0"/>
    <b v="0"/>
    <s v="theater/plays"/>
    <x v="8"/>
    <s v="play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744"/>
    <n v="1402722000"/>
    <d v="2014-06-14T05:00:00"/>
    <b v="0"/>
    <b v="0"/>
    <s v="theater/plays"/>
    <x v="8"/>
    <s v="plays"/>
  </r>
  <r>
    <n v="500"/>
    <s v="Valdez Ltd"/>
    <s v="Team-oriented clear-thinking matrix"/>
    <n v="100"/>
    <n v="0"/>
    <n v="0"/>
    <x v="0"/>
    <n v="0"/>
    <e v="#DIV/0!"/>
    <s v="US"/>
    <s v="USD"/>
    <n v="1367384400"/>
    <x v="745"/>
    <n v="1369803600"/>
    <d v="2013-05-29T05:00:00"/>
    <b v="0"/>
    <b v="1"/>
    <s v="theater/plays"/>
    <x v="8"/>
    <s v="play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276"/>
    <n v="1512885600"/>
    <d v="2017-12-10T06:00:00"/>
    <b v="0"/>
    <b v="1"/>
    <s v="theater/plays"/>
    <x v="8"/>
    <s v="plays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297"/>
    <n v="1534654800"/>
    <d v="2018-08-19T05:00:00"/>
    <b v="0"/>
    <b v="0"/>
    <s v="theater/plays"/>
    <x v="8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507"/>
    <n v="1337058000"/>
    <d v="2012-05-15T05:00:00"/>
    <b v="0"/>
    <b v="0"/>
    <s v="theater/plays"/>
    <x v="8"/>
    <s v="plays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746"/>
    <n v="1564894800"/>
    <d v="2019-08-04T05:00:00"/>
    <b v="0"/>
    <b v="0"/>
    <s v="theater/plays"/>
    <x v="8"/>
    <s v="plays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747"/>
    <n v="1324792800"/>
    <d v="2011-12-25T06:00:00"/>
    <b v="0"/>
    <b v="1"/>
    <s v="theater/plays"/>
    <x v="8"/>
    <s v="plays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748"/>
    <n v="1555909200"/>
    <d v="2019-04-22T05:00:00"/>
    <b v="0"/>
    <b v="0"/>
    <s v="theater/plays"/>
    <x v="8"/>
    <s v="play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749"/>
    <n v="1273381200"/>
    <d v="2010-05-09T05:00:00"/>
    <b v="0"/>
    <b v="0"/>
    <s v="theater/plays"/>
    <x v="8"/>
    <s v="play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50"/>
    <n v="1454306400"/>
    <d v="2016-02-01T06:00:00"/>
    <b v="0"/>
    <b v="1"/>
    <s v="theater/plays"/>
    <x v="8"/>
    <s v="play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750"/>
    <n v="1516946400"/>
    <d v="2018-01-26T06:00:00"/>
    <b v="0"/>
    <b v="0"/>
    <s v="theater/plays"/>
    <x v="8"/>
    <s v="plays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751"/>
    <n v="1528606800"/>
    <d v="2018-06-10T05:00:00"/>
    <b v="0"/>
    <b v="1"/>
    <s v="theater/plays"/>
    <x v="8"/>
    <s v="plays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752"/>
    <n v="1578981600"/>
    <d v="2020-01-14T06:00:00"/>
    <b v="0"/>
    <b v="0"/>
    <s v="theater/plays"/>
    <x v="8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753"/>
    <n v="1537419600"/>
    <d v="2018-09-20T05:00:00"/>
    <b v="0"/>
    <b v="1"/>
    <s v="theater/plays"/>
    <x v="8"/>
    <s v="plays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754"/>
    <n v="1460610000"/>
    <d v="2016-04-14T05:00:00"/>
    <b v="0"/>
    <b v="0"/>
    <s v="theater/plays"/>
    <x v="8"/>
    <s v="plays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755"/>
    <n v="1480312800"/>
    <d v="2016-11-28T06:00:00"/>
    <b v="0"/>
    <b v="0"/>
    <s v="theater/plays"/>
    <x v="8"/>
    <s v="plays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351"/>
    <n v="1460005200"/>
    <d v="2016-04-07T05:00:00"/>
    <b v="0"/>
    <b v="0"/>
    <s v="theater/plays"/>
    <x v="8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756"/>
    <n v="1470718800"/>
    <d v="2016-08-09T05:00:00"/>
    <b v="0"/>
    <b v="0"/>
    <s v="theater/plays"/>
    <x v="8"/>
    <s v="plays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757"/>
    <n v="1319000400"/>
    <d v="2011-10-19T05:00:00"/>
    <b v="0"/>
    <b v="0"/>
    <s v="theater/plays"/>
    <x v="8"/>
    <s v="plays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758"/>
    <n v="1427086800"/>
    <d v="2015-03-23T05:00:00"/>
    <b v="0"/>
    <b v="0"/>
    <s v="theater/plays"/>
    <x v="8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759"/>
    <n v="1323064800"/>
    <d v="2011-12-05T06:00:00"/>
    <b v="0"/>
    <b v="0"/>
    <s v="theater/plays"/>
    <x v="8"/>
    <s v="plays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760"/>
    <n v="1283058000"/>
    <d v="2010-08-29T05:00:00"/>
    <b v="0"/>
    <b v="0"/>
    <s v="theater/plays"/>
    <x v="8"/>
    <s v="play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11"/>
    <n v="1400821200"/>
    <d v="2014-05-23T05:00:00"/>
    <b v="0"/>
    <b v="1"/>
    <s v="theater/plays"/>
    <x v="8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761"/>
    <n v="1510984800"/>
    <d v="2017-11-18T06:00:00"/>
    <b v="0"/>
    <b v="0"/>
    <s v="theater/plays"/>
    <x v="8"/>
    <s v="plays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762"/>
    <n v="1394085600"/>
    <d v="2014-03-06T06:00:00"/>
    <b v="0"/>
    <b v="0"/>
    <s v="theater/plays"/>
    <x v="8"/>
    <s v="play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643"/>
    <n v="1272171600"/>
    <d v="2010-04-25T05:00:00"/>
    <b v="0"/>
    <b v="0"/>
    <s v="theater/plays"/>
    <x v="8"/>
    <s v="play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65"/>
    <n v="1402203600"/>
    <d v="2014-06-08T05:00:00"/>
    <b v="0"/>
    <b v="0"/>
    <s v="theater/plays"/>
    <x v="8"/>
    <s v="plays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763"/>
    <n v="1467262800"/>
    <d v="2016-06-30T05:00:00"/>
    <b v="0"/>
    <b v="1"/>
    <s v="theater/plays"/>
    <x v="8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764"/>
    <n v="1270530000"/>
    <d v="2010-04-06T05:00:00"/>
    <b v="0"/>
    <b v="1"/>
    <s v="theater/plays"/>
    <x v="8"/>
    <s v="plays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260"/>
    <n v="1575525600"/>
    <d v="2019-12-05T06:00:00"/>
    <b v="0"/>
    <b v="0"/>
    <s v="theater/plays"/>
    <x v="8"/>
    <s v="play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520"/>
    <n v="1434430800"/>
    <d v="2015-06-16T05:00:00"/>
    <b v="0"/>
    <b v="0"/>
    <s v="theater/plays"/>
    <x v="8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765"/>
    <n v="1557896400"/>
    <d v="2019-05-15T05:00:00"/>
    <b v="0"/>
    <b v="0"/>
    <s v="theater/plays"/>
    <x v="8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766"/>
    <n v="1297490400"/>
    <d v="2011-02-12T06:00:00"/>
    <b v="0"/>
    <b v="0"/>
    <s v="theater/plays"/>
    <x v="8"/>
    <s v="plays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767"/>
    <n v="1356847200"/>
    <d v="2012-12-30T06:00:00"/>
    <b v="0"/>
    <b v="0"/>
    <s v="theater/plays"/>
    <x v="8"/>
    <s v="plays"/>
  </r>
  <r>
    <n v="611"/>
    <s v="Brady, Cortez and Rodriguez"/>
    <s v="Multi-lateral maximized core"/>
    <n v="8200"/>
    <n v="1136"/>
    <n v="0.13853658536585367"/>
    <x v="2"/>
    <n v="15"/>
    <n v="75.733333333333334"/>
    <s v="US"/>
    <s v="USD"/>
    <n v="1374728400"/>
    <x v="768"/>
    <n v="1375765200"/>
    <d v="2013-08-06T05:00:00"/>
    <b v="0"/>
    <b v="0"/>
    <s v="theater/plays"/>
    <x v="8"/>
    <s v="plays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769"/>
    <n v="1504501200"/>
    <d v="2017-09-04T05:00:00"/>
    <b v="0"/>
    <b v="0"/>
    <s v="theater/plays"/>
    <x v="8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770"/>
    <n v="1485669600"/>
    <d v="2017-01-29T06:00:00"/>
    <b v="0"/>
    <b v="0"/>
    <s v="theater/plays"/>
    <x v="8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771"/>
    <n v="1462770000"/>
    <d v="2016-05-09T05:00:00"/>
    <b v="0"/>
    <b v="0"/>
    <s v="theater/plays"/>
    <x v="8"/>
    <s v="plays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772"/>
    <n v="1402722000"/>
    <d v="2014-06-14T05:00:00"/>
    <b v="0"/>
    <b v="0"/>
    <s v="theater/plays"/>
    <x v="8"/>
    <s v="plays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773"/>
    <n v="1304744400"/>
    <d v="2011-05-07T05:00:00"/>
    <b v="1"/>
    <b v="1"/>
    <s v="theater/plays"/>
    <x v="8"/>
    <s v="play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774"/>
    <n v="1474174800"/>
    <d v="2016-09-18T05:00:00"/>
    <b v="0"/>
    <b v="0"/>
    <s v="theater/plays"/>
    <x v="8"/>
    <s v="plays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775"/>
    <n v="1437454800"/>
    <d v="2015-07-21T05:00:00"/>
    <b v="0"/>
    <b v="0"/>
    <s v="theater/plays"/>
    <x v="8"/>
    <s v="play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776"/>
    <n v="1581314400"/>
    <d v="2020-02-10T06:00:00"/>
    <b v="0"/>
    <b v="0"/>
    <s v="theater/plays"/>
    <x v="8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777"/>
    <n v="1286427600"/>
    <d v="2010-10-07T05:00:00"/>
    <b v="0"/>
    <b v="1"/>
    <s v="theater/plays"/>
    <x v="8"/>
    <s v="plays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778"/>
    <n v="1467954000"/>
    <d v="2016-07-08T05:00:00"/>
    <b v="0"/>
    <b v="1"/>
    <s v="theater/plays"/>
    <x v="8"/>
    <s v="plays"/>
  </r>
  <r>
    <n v="630"/>
    <s v="Patterson-Johnson"/>
    <s v="Grass-roots directional workforce"/>
    <n v="9500"/>
    <n v="5973"/>
    <n v="0.62873684210526315"/>
    <x v="2"/>
    <n v="87"/>
    <n v="68.65517241379311"/>
    <s v="US"/>
    <s v="USD"/>
    <n v="1556686800"/>
    <x v="779"/>
    <n v="1557637200"/>
    <d v="2019-05-12T05:00:00"/>
    <b v="0"/>
    <b v="1"/>
    <s v="theater/plays"/>
    <x v="8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780"/>
    <n v="1553922000"/>
    <d v="2019-03-30T05:00:00"/>
    <b v="0"/>
    <b v="0"/>
    <s v="theater/plays"/>
    <x v="8"/>
    <s v="plays"/>
  </r>
  <r>
    <n v="632"/>
    <s v="Parker PLC"/>
    <s v="Reduced interactive matrix"/>
    <n v="72100"/>
    <n v="30902"/>
    <n v="0.42859916782246882"/>
    <x v="3"/>
    <n v="278"/>
    <n v="111.15827338129496"/>
    <s v="US"/>
    <s v="USD"/>
    <n v="1414904400"/>
    <x v="781"/>
    <n v="1416463200"/>
    <d v="2014-11-20T06:00:00"/>
    <b v="0"/>
    <b v="0"/>
    <s v="theater/plays"/>
    <x v="8"/>
    <s v="plays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782"/>
    <n v="1479794400"/>
    <d v="2016-11-22T06:00:00"/>
    <b v="0"/>
    <b v="0"/>
    <s v="theater/plays"/>
    <x v="8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783"/>
    <n v="1281243600"/>
    <d v="2010-08-08T05:00:00"/>
    <b v="0"/>
    <b v="1"/>
    <s v="theater/plays"/>
    <x v="8"/>
    <s v="plays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784"/>
    <n v="1453356000"/>
    <d v="2016-01-21T06:00:00"/>
    <b v="0"/>
    <b v="0"/>
    <s v="theater/plays"/>
    <x v="8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785"/>
    <n v="1489986000"/>
    <d v="2017-03-20T05:00:00"/>
    <b v="0"/>
    <b v="0"/>
    <s v="theater/plays"/>
    <x v="8"/>
    <s v="play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786"/>
    <n v="1489899600"/>
    <d v="2017-03-19T05:00:00"/>
    <b v="0"/>
    <b v="0"/>
    <s v="theater/plays"/>
    <x v="8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787"/>
    <n v="1546495200"/>
    <d v="2019-01-03T06:00:00"/>
    <b v="0"/>
    <b v="0"/>
    <s v="theater/plays"/>
    <x v="8"/>
    <s v="play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788"/>
    <n v="1288501200"/>
    <d v="2010-10-31T05:00:00"/>
    <b v="1"/>
    <b v="1"/>
    <s v="theater/plays"/>
    <x v="8"/>
    <s v="plays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789"/>
    <n v="1440910800"/>
    <d v="2015-08-30T05:00:00"/>
    <b v="1"/>
    <b v="0"/>
    <s v="theater/plays"/>
    <x v="8"/>
    <s v="plays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410"/>
    <n v="1544680800"/>
    <d v="2018-12-13T06:00:00"/>
    <b v="0"/>
    <b v="0"/>
    <s v="theater/plays"/>
    <x v="8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790"/>
    <n v="1288414800"/>
    <d v="2010-10-30T05:00:00"/>
    <b v="0"/>
    <b v="0"/>
    <s v="theater/plays"/>
    <x v="8"/>
    <s v="plays"/>
  </r>
  <r>
    <n v="666"/>
    <s v="York, Barr and Grant"/>
    <s v="Cloned bottom-line success"/>
    <n v="3100"/>
    <n v="1985"/>
    <n v="0.64032258064516134"/>
    <x v="2"/>
    <n v="25"/>
    <n v="79.400000000000006"/>
    <s v="US"/>
    <s v="USD"/>
    <n v="1377838800"/>
    <x v="791"/>
    <n v="1378357200"/>
    <d v="2013-09-05T05:00:00"/>
    <b v="0"/>
    <b v="1"/>
    <s v="theater/plays"/>
    <x v="8"/>
    <s v="plays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792"/>
    <n v="1344834000"/>
    <d v="2012-08-13T05:00:00"/>
    <b v="0"/>
    <b v="0"/>
    <s v="theater/plays"/>
    <x v="8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793"/>
    <n v="1499230800"/>
    <d v="2017-07-05T05:00:00"/>
    <b v="0"/>
    <b v="0"/>
    <s v="theater/plays"/>
    <x v="8"/>
    <s v="plays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794"/>
    <n v="1280898000"/>
    <d v="2010-08-04T05:00:00"/>
    <b v="0"/>
    <b v="1"/>
    <s v="theater/plays"/>
    <x v="8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795"/>
    <n v="1522472400"/>
    <d v="2018-03-31T05:00:00"/>
    <b v="0"/>
    <b v="0"/>
    <s v="theater/plays"/>
    <x v="8"/>
    <s v="play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796"/>
    <n v="1324965600"/>
    <d v="2011-12-27T06:00:00"/>
    <b v="0"/>
    <b v="0"/>
    <s v="theater/plays"/>
    <x v="8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494"/>
    <n v="1387519200"/>
    <d v="2013-12-20T06:00:00"/>
    <b v="0"/>
    <b v="0"/>
    <s v="theater/plays"/>
    <x v="8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797"/>
    <n v="1537246800"/>
    <d v="2018-09-18T05:00:00"/>
    <b v="0"/>
    <b v="0"/>
    <s v="theater/plays"/>
    <x v="8"/>
    <s v="plays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798"/>
    <n v="1442379600"/>
    <d v="2015-09-16T05:00:00"/>
    <b v="0"/>
    <b v="0"/>
    <s v="theater/plays"/>
    <x v="8"/>
    <s v="play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799"/>
    <n v="1489554000"/>
    <d v="2017-03-15T05:00:00"/>
    <b v="0"/>
    <b v="0"/>
    <s v="theater/plays"/>
    <x v="8"/>
    <s v="plays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800"/>
    <n v="1509685200"/>
    <d v="2017-11-03T05:00:00"/>
    <b v="0"/>
    <b v="0"/>
    <s v="theater/plays"/>
    <x v="8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801"/>
    <n v="1514959200"/>
    <d v="2018-01-03T06:00:00"/>
    <b v="0"/>
    <b v="0"/>
    <s v="theater/plays"/>
    <x v="8"/>
    <s v="plays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802"/>
    <n v="1429592400"/>
    <d v="2015-04-21T05:00:00"/>
    <b v="0"/>
    <b v="1"/>
    <s v="theater/plays"/>
    <x v="8"/>
    <s v="play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398"/>
    <n v="1301806800"/>
    <d v="2011-04-03T05:00:00"/>
    <b v="1"/>
    <b v="0"/>
    <s v="theater/plays"/>
    <x v="8"/>
    <s v="plays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803"/>
    <n v="1496293200"/>
    <d v="2017-06-01T05:00:00"/>
    <b v="0"/>
    <b v="0"/>
    <s v="theater/plays"/>
    <x v="8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32"/>
    <n v="1335416400"/>
    <d v="2012-04-26T05:00:00"/>
    <b v="0"/>
    <b v="0"/>
    <s v="theater/plays"/>
    <x v="8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804"/>
    <n v="1532149200"/>
    <d v="2018-07-21T05:00:00"/>
    <b v="0"/>
    <b v="1"/>
    <s v="theater/plays"/>
    <x v="8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308"/>
    <n v="1453788000"/>
    <d v="2016-01-26T06:00:00"/>
    <b v="1"/>
    <b v="1"/>
    <s v="theater/plays"/>
    <x v="8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438"/>
    <n v="1471496400"/>
    <d v="2016-08-18T05:00:00"/>
    <b v="0"/>
    <b v="0"/>
    <s v="theater/plays"/>
    <x v="8"/>
    <s v="play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805"/>
    <n v="1375851600"/>
    <d v="2013-08-07T05:00:00"/>
    <b v="0"/>
    <b v="1"/>
    <s v="theater/plays"/>
    <x v="8"/>
    <s v="plays"/>
  </r>
  <r>
    <n v="720"/>
    <s v="Valenzuela, Davidson and Castro"/>
    <s v="Multi-layered upward-trending conglomeration"/>
    <n v="8700"/>
    <n v="3227"/>
    <n v="0.37091954022988505"/>
    <x v="2"/>
    <n v="38"/>
    <n v="84.921052631578945"/>
    <s v="DK"/>
    <s v="DKK"/>
    <n v="1519192800"/>
    <x v="806"/>
    <n v="1520402400"/>
    <d v="2018-03-07T06:00:00"/>
    <b v="0"/>
    <b v="1"/>
    <s v="theater/plays"/>
    <x v="8"/>
    <s v="plays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807"/>
    <n v="1458709200"/>
    <d v="2016-03-23T05:00:00"/>
    <b v="0"/>
    <b v="0"/>
    <s v="theater/plays"/>
    <x v="8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808"/>
    <n v="1414126800"/>
    <d v="2014-10-24T05:00:00"/>
    <b v="0"/>
    <b v="1"/>
    <s v="theater/plays"/>
    <x v="8"/>
    <s v="plays"/>
  </r>
  <r>
    <n v="726"/>
    <s v="Johns-Thomas"/>
    <s v="Realigned web-enabled functionalities"/>
    <n v="54300"/>
    <n v="48227"/>
    <n v="0.88815837937384901"/>
    <x v="2"/>
    <n v="524"/>
    <n v="92.036259541984734"/>
    <s v="US"/>
    <s v="USD"/>
    <n v="1287982800"/>
    <x v="809"/>
    <n v="1288501200"/>
    <d v="2010-10-31T05:00:00"/>
    <b v="0"/>
    <b v="1"/>
    <s v="theater/plays"/>
    <x v="8"/>
    <s v="plays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810"/>
    <n v="1465102800"/>
    <d v="2016-06-05T05:00:00"/>
    <b v="0"/>
    <b v="0"/>
    <s v="theater/plays"/>
    <x v="8"/>
    <s v="plays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811"/>
    <n v="1486620000"/>
    <d v="2017-02-09T06:00:00"/>
    <b v="0"/>
    <b v="1"/>
    <s v="theater/plays"/>
    <x v="8"/>
    <s v="plays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812"/>
    <n v="1418018400"/>
    <d v="2014-12-08T06:00:00"/>
    <b v="0"/>
    <b v="1"/>
    <s v="theater/plays"/>
    <x v="8"/>
    <s v="plays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813"/>
    <n v="1486360800"/>
    <d v="2017-02-06T06:00:00"/>
    <b v="0"/>
    <b v="0"/>
    <s v="theater/plays"/>
    <x v="8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443"/>
    <n v="1274677200"/>
    <d v="2010-05-24T05:00:00"/>
    <b v="0"/>
    <b v="0"/>
    <s v="theater/plays"/>
    <x v="8"/>
    <s v="plays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814"/>
    <n v="1445922000"/>
    <d v="2015-10-27T05:00:00"/>
    <b v="0"/>
    <b v="1"/>
    <s v="theater/plays"/>
    <x v="8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429"/>
    <n v="1534050000"/>
    <d v="2018-08-12T05:00:00"/>
    <b v="0"/>
    <b v="1"/>
    <s v="theater/plays"/>
    <x v="8"/>
    <s v="plays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815"/>
    <n v="1284354000"/>
    <d v="2010-09-13T05:00:00"/>
    <b v="0"/>
    <b v="0"/>
    <s v="theater/plays"/>
    <x v="8"/>
    <s v="plays"/>
  </r>
  <r>
    <n v="752"/>
    <s v="Lowery Group"/>
    <s v="Sharable motivating emulation"/>
    <n v="5800"/>
    <n v="5362"/>
    <n v="0.92448275862068963"/>
    <x v="2"/>
    <n v="114"/>
    <n v="47.035087719298247"/>
    <s v="US"/>
    <s v="USD"/>
    <n v="1280984400"/>
    <x v="816"/>
    <n v="1282539600"/>
    <d v="2010-08-23T05:00:00"/>
    <b v="0"/>
    <b v="1"/>
    <s v="theater/plays"/>
    <x v="8"/>
    <s v="play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817"/>
    <n v="1355983200"/>
    <d v="2012-12-20T06:00:00"/>
    <b v="0"/>
    <b v="0"/>
    <s v="theater/plays"/>
    <x v="8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118"/>
    <n v="1515391200"/>
    <d v="2018-01-08T06:00:00"/>
    <b v="0"/>
    <b v="1"/>
    <s v="theater/plays"/>
    <x v="8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818"/>
    <n v="1422252000"/>
    <d v="2015-01-26T06:00:00"/>
    <b v="0"/>
    <b v="0"/>
    <s v="theater/plays"/>
    <x v="8"/>
    <s v="plays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819"/>
    <n v="1339477200"/>
    <d v="2012-06-12T05:00:00"/>
    <b v="0"/>
    <b v="1"/>
    <s v="theater/plays"/>
    <x v="8"/>
    <s v="play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494"/>
    <n v="1388037600"/>
    <d v="2013-12-26T06:00:00"/>
    <b v="0"/>
    <b v="0"/>
    <s v="theater/plays"/>
    <x v="8"/>
    <s v="play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820"/>
    <n v="1398056400"/>
    <d v="2014-04-21T05:00:00"/>
    <b v="0"/>
    <b v="1"/>
    <s v="theater/plays"/>
    <x v="8"/>
    <s v="plays"/>
  </r>
  <r>
    <n v="771"/>
    <s v="Smith, Mack and Williams"/>
    <s v="Self-enabling 5thgeneration paradigm"/>
    <n v="5600"/>
    <n v="2769"/>
    <n v="0.49446428571428569"/>
    <x v="2"/>
    <n v="26"/>
    <n v="106.5"/>
    <s v="US"/>
    <s v="USD"/>
    <n v="1548482400"/>
    <x v="821"/>
    <n v="1550815200"/>
    <d v="2019-02-22T06:00:00"/>
    <b v="0"/>
    <b v="0"/>
    <s v="theater/plays"/>
    <x v="8"/>
    <s v="plays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822"/>
    <n v="1492923600"/>
    <d v="2017-04-23T05:00:00"/>
    <b v="0"/>
    <b v="0"/>
    <s v="theater/plays"/>
    <x v="8"/>
    <s v="plays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445"/>
    <n v="1563771600"/>
    <d v="2019-07-22T05:00:00"/>
    <b v="0"/>
    <b v="0"/>
    <s v="theater/plays"/>
    <x v="8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734"/>
    <n v="1319259600"/>
    <d v="2011-10-22T05:00:00"/>
    <b v="0"/>
    <b v="0"/>
    <s v="theater/plays"/>
    <x v="8"/>
    <s v="plays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823"/>
    <n v="1440306000"/>
    <d v="2015-08-23T05:00:00"/>
    <b v="0"/>
    <b v="1"/>
    <s v="theater/plays"/>
    <x v="8"/>
    <s v="plays"/>
  </r>
  <r>
    <n v="781"/>
    <s v="Thomas Ltd"/>
    <s v="Cross-group interactive architecture"/>
    <n v="8700"/>
    <n v="4414"/>
    <n v="0.50735632183908042"/>
    <x v="2"/>
    <n v="56"/>
    <n v="78.821428571428569"/>
    <s v="CH"/>
    <s v="CHF"/>
    <n v="1288501200"/>
    <x v="824"/>
    <n v="1292911200"/>
    <d v="2010-12-21T06:00:00"/>
    <b v="0"/>
    <b v="0"/>
    <s v="theater/plays"/>
    <x v="8"/>
    <s v="plays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825"/>
    <n v="1404363600"/>
    <d v="2014-07-03T05:00:00"/>
    <b v="0"/>
    <b v="0"/>
    <s v="theater/plays"/>
    <x v="8"/>
    <s v="plays"/>
  </r>
  <r>
    <n v="790"/>
    <s v="White-Obrien"/>
    <s v="Operative local pricing structure"/>
    <n v="185900"/>
    <n v="56774"/>
    <n v="0.30540075309306081"/>
    <x v="2"/>
    <n v="1113"/>
    <n v="51.009883198562441"/>
    <s v="US"/>
    <s v="USD"/>
    <n v="1266127200"/>
    <x v="826"/>
    <n v="1266645600"/>
    <d v="2010-02-20T06:00:00"/>
    <b v="0"/>
    <b v="0"/>
    <s v="theater/plays"/>
    <x v="8"/>
    <s v="play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827"/>
    <n v="1374642000"/>
    <d v="2013-07-24T05:00:00"/>
    <b v="0"/>
    <b v="1"/>
    <s v="theater/plays"/>
    <x v="8"/>
    <s v="plays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828"/>
    <n v="1340859600"/>
    <d v="2012-06-28T05:00:00"/>
    <b v="0"/>
    <b v="1"/>
    <s v="theater/plays"/>
    <x v="8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590"/>
    <n v="1454479200"/>
    <d v="2016-02-03T06:00:00"/>
    <b v="0"/>
    <b v="0"/>
    <s v="theater/plays"/>
    <x v="8"/>
    <s v="play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829"/>
    <n v="1551506400"/>
    <d v="2019-03-02T06:00:00"/>
    <b v="0"/>
    <b v="0"/>
    <s v="theater/plays"/>
    <x v="8"/>
    <s v="plays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830"/>
    <n v="1574920800"/>
    <d v="2019-11-28T06:00:00"/>
    <b v="0"/>
    <b v="1"/>
    <s v="theater/plays"/>
    <x v="8"/>
    <s v="plays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831"/>
    <n v="1512712800"/>
    <d v="2017-12-08T06:00:00"/>
    <b v="0"/>
    <b v="1"/>
    <s v="theater/plays"/>
    <x v="8"/>
    <s v="plays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34"/>
    <n v="1392184800"/>
    <d v="2014-02-12T06:00:00"/>
    <b v="1"/>
    <b v="1"/>
    <s v="theater/plays"/>
    <x v="8"/>
    <s v="plays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832"/>
    <n v="1549173600"/>
    <d v="2019-02-03T06:00:00"/>
    <b v="0"/>
    <b v="1"/>
    <s v="theater/plays"/>
    <x v="8"/>
    <s v="play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833"/>
    <n v="1294639200"/>
    <d v="2011-01-10T06:00:00"/>
    <b v="0"/>
    <b v="1"/>
    <s v="theater/plays"/>
    <x v="8"/>
    <s v="plays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301"/>
    <n v="1537592400"/>
    <d v="2018-09-22T05:00:00"/>
    <b v="0"/>
    <b v="0"/>
    <s v="theater/plays"/>
    <x v="8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834"/>
    <n v="1435122000"/>
    <d v="2015-06-24T05:00:00"/>
    <b v="0"/>
    <b v="0"/>
    <s v="theater/plays"/>
    <x v="8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835"/>
    <n v="1520056800"/>
    <d v="2018-03-03T06:00:00"/>
    <b v="0"/>
    <b v="0"/>
    <s v="theater/plays"/>
    <x v="8"/>
    <s v="play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711"/>
    <n v="1372482000"/>
    <d v="2013-06-29T05:00:00"/>
    <b v="0"/>
    <b v="0"/>
    <s v="theater/plays"/>
    <x v="8"/>
    <s v="plays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836"/>
    <n v="1538802000"/>
    <d v="2018-10-06T05:00:00"/>
    <b v="0"/>
    <b v="0"/>
    <s v="theater/plays"/>
    <x v="8"/>
    <s v="plays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837"/>
    <n v="1405659600"/>
    <d v="2014-07-18T05:00:00"/>
    <b v="0"/>
    <b v="1"/>
    <s v="theater/plays"/>
    <x v="8"/>
    <s v="plays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838"/>
    <n v="1311051600"/>
    <d v="2011-07-19T05:00:00"/>
    <b v="0"/>
    <b v="0"/>
    <s v="theater/plays"/>
    <x v="8"/>
    <s v="play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839"/>
    <n v="1363669200"/>
    <d v="2013-03-19T05:00:00"/>
    <b v="0"/>
    <b v="1"/>
    <s v="theater/plays"/>
    <x v="8"/>
    <s v="play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840"/>
    <n v="1269838800"/>
    <d v="2010-03-29T05:00:00"/>
    <b v="0"/>
    <b v="0"/>
    <s v="theater/plays"/>
    <x v="8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841"/>
    <n v="1312520400"/>
    <d v="2011-08-05T05:00:00"/>
    <b v="0"/>
    <b v="0"/>
    <s v="theater/plays"/>
    <x v="8"/>
    <s v="play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842"/>
    <n v="1411534800"/>
    <d v="2014-09-24T05:00:00"/>
    <b v="0"/>
    <b v="0"/>
    <s v="theater/plays"/>
    <x v="8"/>
    <s v="play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843"/>
    <n v="1382504400"/>
    <d v="2013-10-23T05:00:00"/>
    <b v="0"/>
    <b v="0"/>
    <s v="theater/plays"/>
    <x v="8"/>
    <s v="plays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25"/>
    <n v="1442552400"/>
    <d v="2015-09-18T05:00:00"/>
    <b v="0"/>
    <b v="0"/>
    <s v="theater/plays"/>
    <x v="8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761"/>
    <n v="1511071200"/>
    <d v="2017-11-19T06:00:00"/>
    <b v="0"/>
    <b v="1"/>
    <s v="theater/plays"/>
    <x v="8"/>
    <s v="plays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52"/>
    <n v="1438923600"/>
    <d v="2015-08-07T05:00:00"/>
    <b v="0"/>
    <b v="1"/>
    <s v="theater/plays"/>
    <x v="8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844"/>
    <n v="1422165600"/>
    <d v="2015-01-25T06:00:00"/>
    <b v="0"/>
    <b v="0"/>
    <s v="theater/plays"/>
    <x v="8"/>
    <s v="play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845"/>
    <n v="1399352400"/>
    <d v="2014-05-06T05:00:00"/>
    <b v="0"/>
    <b v="1"/>
    <s v="theater/plays"/>
    <x v="8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846"/>
    <n v="1279083600"/>
    <d v="2010-07-14T05:00:00"/>
    <b v="0"/>
    <b v="0"/>
    <s v="theater/plays"/>
    <x v="8"/>
    <s v="plays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847"/>
    <n v="1441170000"/>
    <d v="2015-09-02T05:00:00"/>
    <b v="0"/>
    <b v="1"/>
    <s v="theater/plays"/>
    <x v="8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848"/>
    <n v="1493528400"/>
    <d v="2017-04-30T05:00:00"/>
    <b v="0"/>
    <b v="0"/>
    <s v="theater/plays"/>
    <x v="8"/>
    <s v="plays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49"/>
    <n v="1518415200"/>
    <d v="2018-02-12T06:00:00"/>
    <b v="0"/>
    <b v="0"/>
    <s v="theater/plays"/>
    <x v="8"/>
    <s v="play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31"/>
    <n v="1556600400"/>
    <d v="2019-04-30T05:00:00"/>
    <b v="0"/>
    <b v="0"/>
    <s v="theater/plays"/>
    <x v="8"/>
    <s v="play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266"/>
    <n v="1379826000"/>
    <d v="2013-09-22T05:00:00"/>
    <b v="0"/>
    <b v="0"/>
    <s v="theater/plays"/>
    <x v="8"/>
    <s v="plays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50"/>
    <n v="1304485200"/>
    <d v="2011-05-04T05:00:00"/>
    <b v="0"/>
    <b v="0"/>
    <s v="theater/plays"/>
    <x v="8"/>
    <s v="play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718"/>
    <n v="1530421200"/>
    <d v="2018-07-01T05:00:00"/>
    <b v="0"/>
    <b v="1"/>
    <s v="theater/plays"/>
    <x v="8"/>
    <s v="plays"/>
  </r>
  <r>
    <n v="910"/>
    <s v="King-Morris"/>
    <s v="Proactive incremental architecture"/>
    <n v="154500"/>
    <n v="30215"/>
    <n v="0.19556634304207121"/>
    <x v="2"/>
    <n v="296"/>
    <n v="102.07770270270271"/>
    <s v="US"/>
    <s v="USD"/>
    <n v="1421906400"/>
    <x v="851"/>
    <n v="1421992800"/>
    <d v="2015-01-23T06:00:00"/>
    <b v="0"/>
    <b v="0"/>
    <s v="theater/plays"/>
    <x v="8"/>
    <s v="plays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52"/>
    <n v="1376629200"/>
    <d v="2013-08-16T05:00:00"/>
    <b v="0"/>
    <b v="0"/>
    <s v="theater/plays"/>
    <x v="8"/>
    <s v="play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53"/>
    <n v="1510725600"/>
    <d v="2017-11-15T06:00:00"/>
    <b v="0"/>
    <b v="1"/>
    <s v="theater/plays"/>
    <x v="8"/>
    <s v="plays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247"/>
    <n v="1279170000"/>
    <d v="2010-07-15T05:00:00"/>
    <b v="0"/>
    <b v="0"/>
    <s v="theater/plays"/>
    <x v="8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54"/>
    <n v="1573452000"/>
    <d v="2019-11-11T06:00:00"/>
    <b v="0"/>
    <b v="0"/>
    <s v="theater/plays"/>
    <x v="8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55"/>
    <n v="1507093200"/>
    <d v="2017-10-04T05:00:00"/>
    <b v="0"/>
    <b v="0"/>
    <s v="theater/plays"/>
    <x v="8"/>
    <s v="play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56"/>
    <n v="1344574800"/>
    <d v="2012-08-10T05:00:00"/>
    <b v="0"/>
    <b v="0"/>
    <s v="theater/plays"/>
    <x v="8"/>
    <s v="plays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57"/>
    <n v="1494997200"/>
    <d v="2017-05-17T05:00:00"/>
    <b v="0"/>
    <b v="0"/>
    <s v="theater/plays"/>
    <x v="8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58"/>
    <n v="1425448800"/>
    <d v="2015-03-04T06:00:00"/>
    <b v="0"/>
    <b v="1"/>
    <s v="theater/plays"/>
    <x v="8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59"/>
    <n v="1404104400"/>
    <d v="2014-06-30T05:00:00"/>
    <b v="0"/>
    <b v="1"/>
    <s v="theater/plays"/>
    <x v="8"/>
    <s v="plays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60"/>
    <n v="1366520400"/>
    <d v="2013-04-21T05:00:00"/>
    <b v="0"/>
    <b v="0"/>
    <s v="theater/plays"/>
    <x v="8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61"/>
    <n v="1456639200"/>
    <d v="2016-02-28T06:00:00"/>
    <b v="0"/>
    <b v="0"/>
    <s v="theater/plays"/>
    <x v="8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62"/>
    <n v="1438318800"/>
    <d v="2015-07-31T05:00:00"/>
    <b v="0"/>
    <b v="0"/>
    <s v="theater/plays"/>
    <x v="8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63"/>
    <n v="1564030800"/>
    <d v="2019-07-25T05:00:00"/>
    <b v="1"/>
    <b v="0"/>
    <s v="theater/plays"/>
    <x v="8"/>
    <s v="plays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64"/>
    <n v="1297576800"/>
    <d v="2011-02-13T06:00:00"/>
    <b v="1"/>
    <b v="0"/>
    <s v="theater/plays"/>
    <x v="8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65"/>
    <n v="1296194400"/>
    <d v="2011-01-28T06:00:00"/>
    <b v="0"/>
    <b v="0"/>
    <s v="theater/plays"/>
    <x v="8"/>
    <s v="play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66"/>
    <n v="1308373200"/>
    <d v="2011-06-18T05:00:00"/>
    <b v="0"/>
    <b v="0"/>
    <s v="theater/plays"/>
    <x v="8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67"/>
    <n v="1412312400"/>
    <d v="2014-10-03T05:00:00"/>
    <b v="0"/>
    <b v="0"/>
    <s v="theater/plays"/>
    <x v="8"/>
    <s v="plays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511"/>
    <n v="1555822800"/>
    <d v="2019-04-21T05:00:00"/>
    <b v="0"/>
    <b v="1"/>
    <s v="theater/plays"/>
    <x v="8"/>
    <s v="plays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68"/>
    <n v="1353996000"/>
    <d v="2012-11-27T06:00:00"/>
    <b v="0"/>
    <b v="0"/>
    <s v="theater/plays"/>
    <x v="8"/>
    <s v="plays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69"/>
    <n v="1329631200"/>
    <d v="2012-02-19T06:00:00"/>
    <b v="0"/>
    <b v="0"/>
    <s v="theater/plays"/>
    <x v="8"/>
    <s v="play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70"/>
    <n v="1431752400"/>
    <d v="2015-05-16T05:00:00"/>
    <b v="0"/>
    <b v="0"/>
    <s v="theater/plays"/>
    <x v="8"/>
    <s v="plays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71"/>
    <n v="1497675600"/>
    <d v="2017-06-17T05:00:00"/>
    <b v="0"/>
    <b v="0"/>
    <s v="theater/plays"/>
    <x v="8"/>
    <s v="play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72"/>
    <n v="1577599200"/>
    <d v="2019-12-29T06:00:00"/>
    <b v="0"/>
    <b v="0"/>
    <s v="theater/plays"/>
    <x v="8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73"/>
    <n v="1305003600"/>
    <d v="2011-05-10T05:00:00"/>
    <b v="0"/>
    <b v="0"/>
    <s v="theater/plays"/>
    <x v="8"/>
    <s v="plays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74"/>
    <n v="1292133600"/>
    <d v="2010-12-12T06:00:00"/>
    <b v="0"/>
    <b v="1"/>
    <s v="theater/plays"/>
    <x v="8"/>
    <s v="plays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75"/>
    <n v="1452146400"/>
    <d v="2016-01-07T06:00:00"/>
    <b v="0"/>
    <b v="1"/>
    <s v="theater/plays"/>
    <x v="8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76"/>
    <n v="1296712800"/>
    <d v="2011-02-03T06:00:00"/>
    <b v="0"/>
    <b v="1"/>
    <s v="theater/plays"/>
    <x v="8"/>
    <s v="play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758"/>
    <n v="1426914000"/>
    <d v="2015-03-21T05:00:00"/>
    <b v="0"/>
    <b v="0"/>
    <s v="theater/plays"/>
    <x v="8"/>
    <s v="plays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631"/>
    <n v="1570165200"/>
    <d v="2019-10-04T05:00:00"/>
    <b v="0"/>
    <b v="0"/>
    <s v="theater/plays"/>
    <x v="8"/>
    <s v="play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7"/>
    <n v="1359698400"/>
    <d v="2013-02-01T06:00:00"/>
    <b v="0"/>
    <b v="0"/>
    <s v="theater/plays"/>
    <x v="8"/>
    <s v="plays"/>
  </r>
  <r>
    <n v="997"/>
    <s v="Ball LLC"/>
    <s v="Right-sized full-range throughput"/>
    <n v="7600"/>
    <n v="4603"/>
    <n v="0.60565789473684206"/>
    <x v="2"/>
    <n v="139"/>
    <n v="33.115107913669064"/>
    <s v="IT"/>
    <s v="EUR"/>
    <n v="1390197600"/>
    <x v="878"/>
    <n v="1390629600"/>
    <d v="2014-01-25T06:00:00"/>
    <b v="0"/>
    <b v="0"/>
    <s v="theater/plays"/>
    <x v="8"/>
    <s v="play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4D5AF-A840-E548-968E-0130F7D2AEDB}" name="PivotTable4" cacheId="0" applyNumberFormats="0" applyBorderFormats="0" applyFontFormats="0" applyPatternFormats="0" applyAlignmentFormats="0" applyWidthHeightFormats="1" dataCaption="Values" missingCaption="0" showMissing="0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multipleItemSelectionAllowed="1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C1532-D61D-CD41-A6BB-A96EBD39C3E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9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h="1" x="0"/>
        <item h="1" x="6"/>
        <item h="1" x="8"/>
        <item x="1"/>
        <item h="1" x="7"/>
        <item h="1" x="5"/>
        <item h="1"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5"/>
  </rowFields>
  <rowItems count="14">
    <i>
      <x/>
    </i>
    <i>
      <x v="2"/>
    </i>
    <i>
      <x v="3"/>
    </i>
    <i>
      <x v="4"/>
    </i>
    <i>
      <x v="7"/>
    </i>
    <i>
      <x v="8"/>
    </i>
    <i>
      <x v="9"/>
    </i>
    <i>
      <x v="13"/>
    </i>
    <i>
      <x v="15"/>
    </i>
    <i>
      <x v="16"/>
    </i>
    <i>
      <x v="17"/>
    </i>
    <i>
      <x v="18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037EB-7CFF-4F42-83E6-D0A9752A1F68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83" zoomScale="90" zoomScaleNormal="90" workbookViewId="0">
      <selection activeCell="H1" sqref="H1:H1048576"/>
    </sheetView>
  </sheetViews>
  <sheetFormatPr baseColWidth="10" defaultRowHeight="16" x14ac:dyDescent="0.2"/>
  <cols>
    <col min="1" max="1" width="6.33203125" customWidth="1"/>
    <col min="2" max="2" width="24" customWidth="1"/>
    <col min="3" max="3" width="21.1640625" style="3" customWidth="1"/>
    <col min="6" max="6" width="20.5" bestFit="1" customWidth="1"/>
    <col min="7" max="7" width="14.6640625" bestFit="1" customWidth="1"/>
    <col min="8" max="8" width="19.1640625" bestFit="1" customWidth="1"/>
    <col min="9" max="9" width="16.6640625" bestFit="1" customWidth="1"/>
    <col min="12" max="12" width="19.1640625" customWidth="1"/>
    <col min="13" max="13" width="28.33203125" bestFit="1" customWidth="1"/>
    <col min="14" max="14" width="19.1640625" bestFit="1" customWidth="1"/>
    <col min="15" max="15" width="26.83203125" bestFit="1" customWidth="1"/>
    <col min="18" max="18" width="29.83203125" bestFit="1" customWidth="1"/>
    <col min="19" max="19" width="15" bestFit="1" customWidth="1"/>
    <col min="20" max="20" width="17.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E2/D2</f>
        <v>0</v>
      </c>
      <c r="G2" t="s">
        <v>14</v>
      </c>
      <c r="H2">
        <v>0</v>
      </c>
      <c r="I2" s="6">
        <f>0</f>
        <v>0</v>
      </c>
      <c r="J2" t="s">
        <v>15</v>
      </c>
      <c r="K2" t="s">
        <v>16</v>
      </c>
      <c r="L2">
        <v>1448690400</v>
      </c>
      <c r="M2" s="8">
        <f t="shared" ref="M2:M65" si="1">(((L2/60/60/24)+DATE(1970,1,1)))</f>
        <v>42336.25</v>
      </c>
      <c r="N2">
        <v>1450159200</v>
      </c>
      <c r="O2" s="8">
        <f t="shared" ref="O2:O65" si="2">(((N2/60/60/24)+DATE(1970,1,1)))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34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6">
        <f t="shared" ref="I3:I66" si="3">E3/H3</f>
        <v>92.151898734177209</v>
      </c>
      <c r="J3" t="s">
        <v>21</v>
      </c>
      <c r="K3" t="s">
        <v>22</v>
      </c>
      <c r="L3">
        <v>1408424400</v>
      </c>
      <c r="M3" s="8">
        <f t="shared" si="1"/>
        <v>41870.208333333336</v>
      </c>
      <c r="N3">
        <v>1408597200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5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34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34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34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34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34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34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34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5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34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34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34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34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34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34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34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34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34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34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34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34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34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34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34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34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34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34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34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34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34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34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34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34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34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34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34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34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34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5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34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34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34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34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34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34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34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5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34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34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34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34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5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34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34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ref="M66:M129" si="5">(((L66/60/60/24)+DATE(1970,1,1)))</f>
        <v>43283.208333333328</v>
      </c>
      <c r="N66">
        <v>1531803600</v>
      </c>
      <c r="O66" s="8">
        <f t="shared" ref="O66:O129" si="6">(((N66/60/60/24)+DATE(1970,1,1)))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34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8">
        <f t="shared" si="5"/>
        <v>40570.25</v>
      </c>
      <c r="N67">
        <v>1296712800</v>
      </c>
      <c r="O67" s="8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5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34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5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34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34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34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34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34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34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34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34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34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34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34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34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4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34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34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5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34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34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34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34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34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34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34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34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34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34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34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34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34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34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34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34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5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34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5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34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34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34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34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34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5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34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34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34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34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34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34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34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34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34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34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34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ref="M130:M193" si="9">(((L130/60/60/24)+DATE(1970,1,1)))</f>
        <v>40417.208333333336</v>
      </c>
      <c r="N130">
        <v>1284008400</v>
      </c>
      <c r="O130" s="8">
        <f t="shared" ref="O130:O193" si="10">(((N130/60/60/24)+DATE(1970,1,1)))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34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6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 s="8">
        <f t="shared" si="9"/>
        <v>42038.25</v>
      </c>
      <c r="N131">
        <v>1425103200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34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5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34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34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34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4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34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34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5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34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34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34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34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34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34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34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34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34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34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34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5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34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4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34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34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5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34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34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34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34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34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34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34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34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5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34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5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34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34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5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34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34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34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34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5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5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34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34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34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34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34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34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34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34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5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ref="M194:M257" si="13">(((L194/60/60/24)+DATE(1970,1,1)))</f>
        <v>41817.208333333336</v>
      </c>
      <c r="N194">
        <v>1404190800</v>
      </c>
      <c r="O194" s="8">
        <f t="shared" ref="O194:O257" si="14">(((N194/60/60/24)+DATE(1970,1,1)))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6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 s="8">
        <f t="shared" si="13"/>
        <v>43198.208333333328</v>
      </c>
      <c r="N195">
        <v>1523509200</v>
      </c>
      <c r="O195" s="8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34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5"/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34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34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34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34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34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34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34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34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34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34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34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4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34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5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5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34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34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34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34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34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34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34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5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34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34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34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34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34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4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34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4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34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34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34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34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34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5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34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5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34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34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4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5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34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4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34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34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34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34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34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34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34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ref="M258:M321" si="17">(((L258/60/60/24)+DATE(1970,1,1)))</f>
        <v>42393.25</v>
      </c>
      <c r="N258">
        <v>1456812000</v>
      </c>
      <c r="O258" s="8">
        <f t="shared" ref="O258:O321" si="18">(((N258/60/60/24)+DATE(1970,1,1)))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34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6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 s="8">
        <f t="shared" si="17"/>
        <v>41338.25</v>
      </c>
      <c r="N259">
        <v>1363669200</v>
      </c>
      <c r="O259" s="8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34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9"/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5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34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34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34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34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34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34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34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34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34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34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4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5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34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34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4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34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34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34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34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34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34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34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34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34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34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34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34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5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34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34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34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34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34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34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5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4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34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34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34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34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4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34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34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34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34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4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34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8">
        <f t="shared" ref="M322:M385" si="21">(((L322/60/60/24)+DATE(1970,1,1)))</f>
        <v>40673.208333333336</v>
      </c>
      <c r="N322">
        <v>1305781200</v>
      </c>
      <c r="O322" s="8">
        <f t="shared" ref="O322:O385" si="22">(((N322/60/60/24)+DATE(1970,1,1)))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5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6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 s="8">
        <f t="shared" si="21"/>
        <v>40634.208333333336</v>
      </c>
      <c r="N323">
        <v>1302325200</v>
      </c>
      <c r="O323" s="8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5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3"/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34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34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34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5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34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5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34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34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34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34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34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34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34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5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34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34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34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34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34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34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34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34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34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34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34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34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34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34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34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34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34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34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34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34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4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34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34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4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34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34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34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34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34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34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34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34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34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34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34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34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34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34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ref="M386:M449" si="25">(((L386/60/60/24)+DATE(1970,1,1)))</f>
        <v>42776.25</v>
      </c>
      <c r="N386">
        <v>1489039200</v>
      </c>
      <c r="O386" s="8">
        <f t="shared" ref="O386:O449" si="26">(((N386/60/60/24)+DATE(1970,1,1)))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5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6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 s="8">
        <f t="shared" si="25"/>
        <v>43553.208333333328</v>
      </c>
      <c r="N387">
        <v>1556600400</v>
      </c>
      <c r="O387" s="8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5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7"/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34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34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34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34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34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34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34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34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34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34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34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34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34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34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4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34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34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34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34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34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34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34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34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34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34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34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34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34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34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5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34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34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34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34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34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34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34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34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4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34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34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34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34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34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34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34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34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34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34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34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34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ref="M450:M513" si="29">(((L450/60/60/24)+DATE(1970,1,1)))</f>
        <v>41378.208333333336</v>
      </c>
      <c r="N450">
        <v>1366088400</v>
      </c>
      <c r="O450" s="8">
        <f t="shared" ref="O450:O513" si="30">(((N450/60/60/24)+DATE(1970,1,1)))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34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6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 s="8">
        <f t="shared" si="29"/>
        <v>43530.25</v>
      </c>
      <c r="N451">
        <v>1553317200</v>
      </c>
      <c r="O451" s="8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34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34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34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34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5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34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34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34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34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34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34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34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34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34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34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34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34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34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34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34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34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34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34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34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34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5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34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34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34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5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34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34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4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34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34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34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34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34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34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34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5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34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34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34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5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34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34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34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34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ref="M514:M577" si="33">(((L514/60/60/24)+DATE(1970,1,1)))</f>
        <v>41825.208333333336</v>
      </c>
      <c r="N514">
        <v>1404622800</v>
      </c>
      <c r="O514" s="8">
        <f t="shared" ref="O514:O577" si="34">(((N514/60/60/24)+DATE(1970,1,1)))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34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6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 s="8">
        <f t="shared" si="33"/>
        <v>40430.208333333336</v>
      </c>
      <c r="N515">
        <v>1284181200</v>
      </c>
      <c r="O515" s="8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34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5"/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34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34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34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34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34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34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34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34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5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34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34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34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5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34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34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34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34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34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34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34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34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34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34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34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34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5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34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4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34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34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5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5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4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34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5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5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34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34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34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34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4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34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34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34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34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34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34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34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34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34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34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34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34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34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34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ref="M578:M641" si="37">(((L578/60/60/24)+DATE(1970,1,1)))</f>
        <v>43040.208333333328</v>
      </c>
      <c r="N578">
        <v>1510984800</v>
      </c>
      <c r="O578" s="8">
        <f t="shared" ref="O578:O641" si="38">(((N578/60/60/24)+DATE(1970,1,1)))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34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6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 s="8">
        <f t="shared" si="37"/>
        <v>40613.25</v>
      </c>
      <c r="N579">
        <v>1302066000</v>
      </c>
      <c r="O579" s="8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9"/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34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34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4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34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34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4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34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34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34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34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5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4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5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5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34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34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34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5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34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34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4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34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34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34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34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34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34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34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34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34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34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34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34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34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34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34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34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34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5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34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4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34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34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34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34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34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34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34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34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34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34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34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ref="M642:M705" si="41">(((L642/60/60/24)+DATE(1970,1,1)))</f>
        <v>42387.25</v>
      </c>
      <c r="N642">
        <v>1453356000</v>
      </c>
      <c r="O642" s="8">
        <f t="shared" ref="O642:O705" si="42">(((N642/60/60/24)+DATE(1970,1,1)))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5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6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 s="8">
        <f t="shared" si="41"/>
        <v>42786.25</v>
      </c>
      <c r="N643">
        <v>1489986000</v>
      </c>
      <c r="O643" s="8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34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34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34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34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34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34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34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34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34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34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34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4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34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34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5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34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34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34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34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34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34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34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34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34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34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5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5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34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34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34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34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34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34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34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34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34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5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34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34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34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34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34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34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34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34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34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34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4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34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34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34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34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34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5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34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ref="M706:M769" si="45">(((L706/60/60/24)+DATE(1970,1,1)))</f>
        <v>42555.208333333328</v>
      </c>
      <c r="N706">
        <v>1468904400</v>
      </c>
      <c r="O706" s="8">
        <f t="shared" ref="O706:O769" si="46">(((N706/60/60/24)+DATE(1970,1,1)))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34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6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 s="8">
        <f t="shared" si="45"/>
        <v>41619.25</v>
      </c>
      <c r="N707">
        <v>1387087200</v>
      </c>
      <c r="O707" s="8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5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7"/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34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34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5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5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34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34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34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34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34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34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5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34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34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34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4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34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34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34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34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34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34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34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5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34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34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34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34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34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34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34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34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4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34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34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34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34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34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34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34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34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34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34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5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34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5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34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34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8">
        <f t="shared" ref="M770:M833" si="49">(((L770/60/60/24)+DATE(1970,1,1)))</f>
        <v>41619.25</v>
      </c>
      <c r="N770">
        <v>1388037600</v>
      </c>
      <c r="O770" s="8">
        <f t="shared" ref="O770:O833" si="50">(((N770/60/60/24)+DATE(1970,1,1)))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34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6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 s="8">
        <f t="shared" si="49"/>
        <v>41501.208333333336</v>
      </c>
      <c r="N771">
        <v>1378789200</v>
      </c>
      <c r="O771" s="8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4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51"/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34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5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34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34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34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34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34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34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34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34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34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34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34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34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34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34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34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34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34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5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34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5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34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34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34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34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34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34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5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4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34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34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34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34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34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34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34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34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34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34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34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34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5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34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34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5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34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5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34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ref="M834:M897" si="53">(((L834/60/60/24)+DATE(1970,1,1)))</f>
        <v>42299.208333333328</v>
      </c>
      <c r="N834">
        <v>1448431200</v>
      </c>
      <c r="O834" s="8">
        <f t="shared" ref="O834:O897" si="54">(((N834/60/60/24)+DATE(1970,1,1)))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34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6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 s="8">
        <f t="shared" si="53"/>
        <v>40588.25</v>
      </c>
      <c r="N835">
        <v>1298613600</v>
      </c>
      <c r="O835" s="8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34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5"/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34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34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34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34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34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34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34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34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34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34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34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34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4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34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34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34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5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5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5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5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34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34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4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34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34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34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34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34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34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34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34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5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34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34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34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5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34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34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5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34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34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5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34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34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34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34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34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ref="M898:M961" si="57">(((L898/60/60/24)+DATE(1970,1,1)))</f>
        <v>40738.208333333336</v>
      </c>
      <c r="N898">
        <v>1310878800</v>
      </c>
      <c r="O898" s="8">
        <f t="shared" ref="O898:O961" si="58">(((N898/60/60/24)+DATE(1970,1,1)))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34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6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 s="8">
        <f t="shared" si="57"/>
        <v>43583.208333333328</v>
      </c>
      <c r="N899">
        <v>1556600400</v>
      </c>
      <c r="O899" s="8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34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9"/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34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34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34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34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5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34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34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34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34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34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34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34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34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34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34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4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34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34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34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34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34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34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34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34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5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34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34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4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34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4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34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34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34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34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34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34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34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5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34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34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34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34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34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34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34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4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34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34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34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34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34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34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34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ref="M962:M1025" si="61">(((L962/60/60/24)+DATE(1970,1,1)))</f>
        <v>42408.25</v>
      </c>
      <c r="N962">
        <v>1458104400</v>
      </c>
      <c r="O962" s="8">
        <f t="shared" ref="O962:O1025" si="62">(((N962/60/60/24)+DATE(1970,1,1)))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6">
        <f t="shared" ref="I963:I1026" si="63">E963/H963</f>
        <v>43.87096774193548</v>
      </c>
      <c r="J963" t="s">
        <v>21</v>
      </c>
      <c r="K963" t="s">
        <v>22</v>
      </c>
      <c r="L963">
        <v>1297922400</v>
      </c>
      <c r="M963" s="8">
        <f t="shared" si="61"/>
        <v>40591.25</v>
      </c>
      <c r="N963">
        <v>1298268000</v>
      </c>
      <c r="O963" s="8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34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3"/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34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5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34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34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34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5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34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34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34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34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34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5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34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34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34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34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34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34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34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5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34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5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34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34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34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34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34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34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34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34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34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34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34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34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V1" xr:uid="{00000000-0001-0000-0000-000000000000}">
    <sortState xmlns:xlrd2="http://schemas.microsoft.com/office/spreadsheetml/2017/richdata2" ref="A2:T1001">
      <sortCondition ref="A1:A1001"/>
    </sortState>
  </autoFilter>
  <conditionalFormatting sqref="G1:G1048576">
    <cfRule type="containsText" dxfId="19" priority="5" operator="containsText" text="Live">
      <formula>NOT(ISERROR(SEARCH("Live",G1)))</formula>
    </cfRule>
    <cfRule type="containsText" dxfId="18" priority="6" operator="containsText" text="Canceled">
      <formula>NOT(ISERROR(SEARCH("Canceled",G1)))</formula>
    </cfRule>
    <cfRule type="containsText" dxfId="17" priority="7" operator="containsText" text="Failed">
      <formula>NOT(ISERROR(SEARCH("Failed",G1)))</formula>
    </cfRule>
    <cfRule type="containsText" dxfId="16" priority="8" operator="containsText" text="Successful">
      <formula>NOT(ISERROR(SEARCH("Successful",G1)))</formula>
    </cfRule>
  </conditionalFormatting>
  <conditionalFormatting sqref="F1:F1048576">
    <cfRule type="colorScale" priority="1">
      <colorScale>
        <cfvo type="percentile" val="10"/>
        <cfvo type="percentile" val="50"/>
        <cfvo type="percentile" val="90"/>
        <color rgb="FFFF0000"/>
        <color rgb="FF92D050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BD71-B125-3547-80BE-3186D62F06AD}">
  <dimension ref="A1:H17"/>
  <sheetViews>
    <sheetView zoomScale="120" zoomScaleNormal="120" workbookViewId="0">
      <selection activeCell="G22" sqref="G22"/>
    </sheetView>
  </sheetViews>
  <sheetFormatPr baseColWidth="10" defaultColWidth="20.83203125" defaultRowHeight="16" x14ac:dyDescent="0.2"/>
  <cols>
    <col min="1" max="1" width="27" bestFit="1" customWidth="1"/>
    <col min="6" max="8" width="20.83203125" style="11"/>
  </cols>
  <sheetData>
    <row r="1" spans="1:8" s="1" customFormat="1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">
      <c r="A2" s="9" t="s">
        <v>2095</v>
      </c>
      <c r="B2">
        <f>COUNTIFS(Crowdfunding!$G:$G,"successful",Crowdfunding!$D:$D,"&lt;"&amp;1000)</f>
        <v>30</v>
      </c>
      <c r="C2">
        <f>COUNTIFS(Crowdfunding!$G:$G,"failed",Crowdfunding!$D:$D,"&lt;"&amp;1000)</f>
        <v>20</v>
      </c>
      <c r="D2">
        <f>COUNTIFS(Crowdfunding!$G:$G,"canceled",Crowdfunding!$D:$D,"&lt;"&amp;1000)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</row>
    <row r="3" spans="1:8" x14ac:dyDescent="0.2">
      <c r="A3" s="9" t="s">
        <v>2096</v>
      </c>
      <c r="B3">
        <f>COUNTIFS(Crowdfunding!G:G,"successful",Crowdfunding!D:D,"&gt;=1000",Crowdfunding!D:D,"&lt;=4999")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11">
        <f t="shared" ref="F3:F13" si="1">B3/$E3</f>
        <v>0.82683982683982682</v>
      </c>
      <c r="G3" s="11">
        <f t="shared" ref="G3:G13" si="2">C3/$E3</f>
        <v>0.16450216450216451</v>
      </c>
      <c r="H3" s="11">
        <f t="shared" ref="H3:H13" si="3">D3/$E3</f>
        <v>8.658008658008658E-3</v>
      </c>
    </row>
    <row r="4" spans="1:8" x14ac:dyDescent="0.2">
      <c r="A4" s="9" t="s">
        <v>2097</v>
      </c>
      <c r="B4">
        <f>COUNTIFS(Crowdfunding!$G:$G,"successful",Crowdfunding!$D:$D,"&gt;=5000",Crowdfunding!D:D,"&lt;=9999")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9" t="s">
        <v>2098</v>
      </c>
      <c r="B5">
        <f>COUNTIFS(Crowdfunding!G:G,"successful",Crowdfunding!D:D,"&gt;=10000",Crowdfunding!D:D,"&lt;=14999")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9" t="s">
        <v>2099</v>
      </c>
      <c r="B6">
        <f>COUNTIFS(Crowdfunding!G:G,"successful",Crowdfunding!D:D,"&gt;=15000",Crowdfunding!D:D,"&lt;=19999")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9" t="s">
        <v>2100</v>
      </c>
      <c r="B7">
        <f>COUNTIFS(Crowdfunding!G:G,"successful",Crowdfunding!D:D,"&gt;=20000",Crowdfunding!D:D,"&lt;=24999")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9" t="s">
        <v>2101</v>
      </c>
      <c r="B8">
        <f>COUNTIFS(Crowdfunding!G:G,"successful",Crowdfunding!D:D,"&gt;=25000",Crowdfunding!D:D,"&lt;=29999")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9" t="s">
        <v>2102</v>
      </c>
      <c r="B9">
        <f>COUNTIFS(Crowdfunding!G:G,"successful",Crowdfunding!D:D,"&gt;=30000",Crowdfunding!D:D,"&lt;=34999")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9" t="s">
        <v>2103</v>
      </c>
      <c r="B10">
        <f>COUNTIFS(Crowdfunding!G:G,"successful",Crowdfunding!D:D,"&gt;=35000",Crowdfunding!D:D,"&lt;=39999")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9" t="s">
        <v>2104</v>
      </c>
      <c r="B11">
        <f>COUNTIFS(Crowdfunding!G:G,"successful",Crowdfunding!D:D,"&gt;=40000",Crowdfunding!D:D,"&lt;=44999")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9" t="s">
        <v>2105</v>
      </c>
      <c r="B12">
        <f>COUNTIFS(Crowdfunding!G:G,"successful",Crowdfunding!D:D,"&gt;=45000",Crowdfunding!D:D,"&lt;=49999")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9" t="s">
        <v>2106</v>
      </c>
      <c r="B13">
        <f>COUNTIFS(Crowdfunding!G:G,"successful",Crowdfunding!D:D,"&gt;"&amp;50000)</f>
        <v>114</v>
      </c>
      <c r="C13">
        <f>COUNTIFS(Crowdfunding!$G:$G,"failed",Crowdfunding!$D:$D,"&gt;"&amp;50000)</f>
        <v>163</v>
      </c>
      <c r="D13">
        <f>COUNTIFS(Crowdfunding!$G:$G,"canceled",Crowdfunding!$D:$D,"&gt;"&amp;50000)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A14" s="9"/>
    </row>
    <row r="15" spans="1:8" x14ac:dyDescent="0.2">
      <c r="A15" s="9"/>
    </row>
    <row r="16" spans="1:8" x14ac:dyDescent="0.2">
      <c r="A16" s="9"/>
    </row>
    <row r="17" spans="1:1" x14ac:dyDescent="0.2">
      <c r="A17" s="9"/>
    </row>
  </sheetData>
  <pageMargins left="0.7" right="0.7" top="0.75" bottom="0.75" header="0.3" footer="0.3"/>
  <ignoredErrors>
    <ignoredError sqref="B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66B6-39D8-9F47-B26B-23BA205CC0C6}">
  <dimension ref="A1:J566"/>
  <sheetViews>
    <sheetView tabSelected="1" workbookViewId="0">
      <selection activeCell="H14" sqref="H14"/>
    </sheetView>
  </sheetViews>
  <sheetFormatPr baseColWidth="10" defaultRowHeight="16" x14ac:dyDescent="0.2"/>
  <cols>
    <col min="2" max="2" width="12.83203125" bestFit="1" customWidth="1"/>
    <col min="4" max="4" width="8.33203125" bestFit="1" customWidth="1"/>
    <col min="5" max="5" width="12.83203125" bestFit="1" customWidth="1"/>
    <col min="8" max="8" width="16.83203125" bestFit="1" customWidth="1"/>
    <col min="9" max="9" width="12.83203125" customWidth="1"/>
    <col min="10" max="10" width="12.33203125" customWidth="1"/>
  </cols>
  <sheetData>
    <row r="1" spans="1:10" s="12" customFormat="1" x14ac:dyDescent="0.2">
      <c r="A1" s="12" t="s">
        <v>4</v>
      </c>
      <c r="B1" s="12" t="s">
        <v>5</v>
      </c>
      <c r="D1" s="12" t="s">
        <v>4</v>
      </c>
      <c r="E1" s="12" t="s">
        <v>5</v>
      </c>
      <c r="H1" s="12" t="s">
        <v>2112</v>
      </c>
      <c r="I1" s="12" t="s">
        <v>2113</v>
      </c>
      <c r="J1" s="12" t="s">
        <v>2114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H2" t="s">
        <v>2107</v>
      </c>
      <c r="I2" s="13">
        <f>AVERAGE($B$2:$B$566)</f>
        <v>851.14690265486729</v>
      </c>
      <c r="J2" s="13">
        <f>AVERAGE($E$2:$E$365)</f>
        <v>585.61538461538464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H3" t="s">
        <v>2108</v>
      </c>
      <c r="I3" s="13">
        <f>MEDIAN($B$2:$B$566)</f>
        <v>201</v>
      </c>
      <c r="J3" s="13">
        <f>MEDIAN($E$2:$E$365)</f>
        <v>114.5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H4" t="s">
        <v>2109</v>
      </c>
      <c r="I4" s="13">
        <f>MIN($B$2:$B$566)</f>
        <v>16</v>
      </c>
      <c r="J4" s="13">
        <f>MIN($E$2:$E$365)</f>
        <v>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H5" t="s">
        <v>2110</v>
      </c>
      <c r="I5" s="13">
        <f>MAX($B$2:$B$566)</f>
        <v>7295</v>
      </c>
      <c r="J5" s="13">
        <f>MAX($E$2:$E$365)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H6" t="s">
        <v>2115</v>
      </c>
      <c r="I6" s="13">
        <f>_xlfn.VAR.P($B$2:$B$566)</f>
        <v>1603373.7324019109</v>
      </c>
      <c r="J6" s="13">
        <f>_xlfn.VAR.P($E$2:$E$365)</f>
        <v>921574.68174133555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H7" t="s">
        <v>2111</v>
      </c>
      <c r="I7" s="13">
        <f>_xlfn.STDEV.P($B$2:$B$566)</f>
        <v>1266.2439466397898</v>
      </c>
      <c r="J7" s="13">
        <f>_xlfn.STDEV.P($E$2:$E$365)</f>
        <v>959.98681331637863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7" x14ac:dyDescent="0.2">
      <c r="A17" t="s">
        <v>20</v>
      </c>
      <c r="B17">
        <v>129</v>
      </c>
      <c r="D17" t="s">
        <v>14</v>
      </c>
      <c r="E17">
        <v>1</v>
      </c>
    </row>
    <row r="18" spans="1:7" x14ac:dyDescent="0.2">
      <c r="A18" t="s">
        <v>20</v>
      </c>
      <c r="B18">
        <v>226</v>
      </c>
      <c r="D18" t="s">
        <v>14</v>
      </c>
      <c r="E18">
        <v>1467</v>
      </c>
    </row>
    <row r="19" spans="1:7" x14ac:dyDescent="0.2">
      <c r="A19" t="s">
        <v>20</v>
      </c>
      <c r="B19">
        <v>5419</v>
      </c>
      <c r="D19" t="s">
        <v>14</v>
      </c>
      <c r="E19">
        <v>75</v>
      </c>
    </row>
    <row r="20" spans="1:7" x14ac:dyDescent="0.2">
      <c r="A20" t="s">
        <v>20</v>
      </c>
      <c r="B20">
        <v>165</v>
      </c>
      <c r="D20" t="s">
        <v>14</v>
      </c>
      <c r="E20">
        <v>120</v>
      </c>
    </row>
    <row r="21" spans="1:7" x14ac:dyDescent="0.2">
      <c r="A21" t="s">
        <v>20</v>
      </c>
      <c r="B21">
        <v>1965</v>
      </c>
      <c r="D21" t="s">
        <v>14</v>
      </c>
      <c r="E21">
        <v>2253</v>
      </c>
    </row>
    <row r="22" spans="1:7" x14ac:dyDescent="0.2">
      <c r="A22" t="s">
        <v>20</v>
      </c>
      <c r="B22">
        <v>16</v>
      </c>
      <c r="D22" t="s">
        <v>14</v>
      </c>
      <c r="E22">
        <v>5</v>
      </c>
    </row>
    <row r="23" spans="1:7" x14ac:dyDescent="0.2">
      <c r="A23" t="s">
        <v>20</v>
      </c>
      <c r="B23">
        <v>107</v>
      </c>
      <c r="D23" t="s">
        <v>14</v>
      </c>
      <c r="E23">
        <v>38</v>
      </c>
    </row>
    <row r="24" spans="1:7" x14ac:dyDescent="0.2">
      <c r="A24" t="s">
        <v>20</v>
      </c>
      <c r="B24">
        <v>134</v>
      </c>
      <c r="D24" t="s">
        <v>14</v>
      </c>
      <c r="E24">
        <v>12</v>
      </c>
    </row>
    <row r="25" spans="1:7" x14ac:dyDescent="0.2">
      <c r="A25" t="s">
        <v>20</v>
      </c>
      <c r="B25">
        <v>198</v>
      </c>
      <c r="D25" t="s">
        <v>14</v>
      </c>
      <c r="E25">
        <v>1684</v>
      </c>
    </row>
    <row r="26" spans="1:7" x14ac:dyDescent="0.2">
      <c r="A26" t="s">
        <v>20</v>
      </c>
      <c r="B26">
        <v>111</v>
      </c>
      <c r="D26" t="s">
        <v>14</v>
      </c>
      <c r="E26">
        <v>56</v>
      </c>
      <c r="G26" s="14" t="s">
        <v>2116</v>
      </c>
    </row>
    <row r="27" spans="1:7" x14ac:dyDescent="0.2">
      <c r="A27" t="s">
        <v>20</v>
      </c>
      <c r="B27">
        <v>222</v>
      </c>
      <c r="D27" t="s">
        <v>14</v>
      </c>
      <c r="E27">
        <v>838</v>
      </c>
    </row>
    <row r="28" spans="1:7" x14ac:dyDescent="0.2">
      <c r="A28" t="s">
        <v>20</v>
      </c>
      <c r="B28">
        <v>6212</v>
      </c>
      <c r="D28" t="s">
        <v>14</v>
      </c>
      <c r="E28">
        <v>1000</v>
      </c>
    </row>
    <row r="29" spans="1:7" x14ac:dyDescent="0.2">
      <c r="A29" t="s">
        <v>20</v>
      </c>
      <c r="B29">
        <v>98</v>
      </c>
      <c r="D29" t="s">
        <v>14</v>
      </c>
      <c r="E29">
        <v>1482</v>
      </c>
    </row>
    <row r="30" spans="1:7" x14ac:dyDescent="0.2">
      <c r="A30" t="s">
        <v>20</v>
      </c>
      <c r="B30">
        <v>92</v>
      </c>
      <c r="D30" t="s">
        <v>14</v>
      </c>
      <c r="E30">
        <v>106</v>
      </c>
    </row>
    <row r="31" spans="1:7" x14ac:dyDescent="0.2">
      <c r="A31" t="s">
        <v>20</v>
      </c>
      <c r="B31">
        <v>149</v>
      </c>
      <c r="D31" t="s">
        <v>14</v>
      </c>
      <c r="E31">
        <v>679</v>
      </c>
    </row>
    <row r="32" spans="1:7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32DC-CC54-5B4D-816C-B8C26BCF7BD0}">
  <dimension ref="A2:F15"/>
  <sheetViews>
    <sheetView workbookViewId="0">
      <selection activeCell="D17" sqref="D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6.6640625" customWidth="1"/>
    <col min="4" max="4" width="5.1640625" customWidth="1"/>
    <col min="5" max="5" width="10.83203125" customWidth="1"/>
    <col min="6" max="6" width="12.33203125" customWidth="1"/>
  </cols>
  <sheetData>
    <row r="2" spans="1:6" x14ac:dyDescent="0.2">
      <c r="A2" s="7" t="s">
        <v>6</v>
      </c>
      <c r="B2" t="s">
        <v>2069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2033</v>
      </c>
      <c r="B7">
        <v>4</v>
      </c>
      <c r="C7">
        <v>20</v>
      </c>
      <c r="D7">
        <v>0</v>
      </c>
      <c r="E7">
        <v>22</v>
      </c>
      <c r="F7">
        <v>46</v>
      </c>
    </row>
    <row r="8" spans="1:6" x14ac:dyDescent="0.2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2064</v>
      </c>
      <c r="B9">
        <v>0</v>
      </c>
      <c r="C9">
        <v>0</v>
      </c>
      <c r="D9">
        <v>0</v>
      </c>
      <c r="E9">
        <v>4</v>
      </c>
      <c r="F9">
        <v>4</v>
      </c>
    </row>
    <row r="10" spans="1:6" x14ac:dyDescent="0.2">
      <c r="A10" s="5" t="s">
        <v>2035</v>
      </c>
      <c r="B10">
        <v>10</v>
      </c>
      <c r="C10">
        <v>66</v>
      </c>
      <c r="D10">
        <v>0</v>
      </c>
      <c r="E10">
        <v>99</v>
      </c>
      <c r="F10">
        <v>175</v>
      </c>
    </row>
    <row r="11" spans="1:6" x14ac:dyDescent="0.2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66DE-33A1-3941-B498-E1A3261844BF}">
  <dimension ref="A1:F19"/>
  <sheetViews>
    <sheetView topLeftCell="B1" workbookViewId="0">
      <selection activeCell="A5" sqref="A5:F3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2071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2043</v>
      </c>
      <c r="C9">
        <v>8</v>
      </c>
      <c r="E9">
        <v>10</v>
      </c>
      <c r="F9">
        <v>18</v>
      </c>
    </row>
    <row r="10" spans="1:6" x14ac:dyDescent="0.2">
      <c r="A10" s="5" t="s">
        <v>2045</v>
      </c>
      <c r="B10">
        <v>3</v>
      </c>
      <c r="C10">
        <v>19</v>
      </c>
      <c r="E10">
        <v>23</v>
      </c>
      <c r="F10">
        <v>45</v>
      </c>
    </row>
    <row r="11" spans="1:6" x14ac:dyDescent="0.2">
      <c r="A11" s="5" t="s">
        <v>2058</v>
      </c>
      <c r="B11">
        <v>1</v>
      </c>
      <c r="C11">
        <v>6</v>
      </c>
      <c r="E11">
        <v>10</v>
      </c>
      <c r="F11">
        <v>17</v>
      </c>
    </row>
    <row r="12" spans="1:6" x14ac:dyDescent="0.2">
      <c r="A12" s="5" t="s">
        <v>2057</v>
      </c>
      <c r="C12">
        <v>3</v>
      </c>
      <c r="E12">
        <v>4</v>
      </c>
      <c r="F12">
        <v>7</v>
      </c>
    </row>
    <row r="13" spans="1:6" x14ac:dyDescent="0.2">
      <c r="A13" s="5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2036</v>
      </c>
      <c r="B14">
        <v>6</v>
      </c>
      <c r="C14">
        <v>30</v>
      </c>
      <c r="E14">
        <v>49</v>
      </c>
      <c r="F14">
        <v>85</v>
      </c>
    </row>
    <row r="15" spans="1:6" x14ac:dyDescent="0.2">
      <c r="A15" s="5" t="s">
        <v>2063</v>
      </c>
      <c r="C15">
        <v>9</v>
      </c>
      <c r="E15">
        <v>5</v>
      </c>
      <c r="F15">
        <v>14</v>
      </c>
    </row>
    <row r="16" spans="1:6" x14ac:dyDescent="0.2">
      <c r="A16" s="5" t="s">
        <v>2052</v>
      </c>
      <c r="B16">
        <v>1</v>
      </c>
      <c r="C16">
        <v>5</v>
      </c>
      <c r="D16">
        <v>1</v>
      </c>
      <c r="E16">
        <v>9</v>
      </c>
      <c r="F16">
        <v>16</v>
      </c>
    </row>
    <row r="17" spans="1:6" x14ac:dyDescent="0.2">
      <c r="A17" s="5" t="s">
        <v>2060</v>
      </c>
      <c r="B17">
        <v>3</v>
      </c>
      <c r="C17">
        <v>3</v>
      </c>
      <c r="E17">
        <v>11</v>
      </c>
      <c r="F17">
        <v>17</v>
      </c>
    </row>
    <row r="18" spans="1:6" x14ac:dyDescent="0.2">
      <c r="A18" s="5" t="s">
        <v>2062</v>
      </c>
      <c r="E18">
        <v>3</v>
      </c>
      <c r="F18">
        <v>3</v>
      </c>
    </row>
    <row r="19" spans="1:6" x14ac:dyDescent="0.2">
      <c r="A19" s="5" t="s">
        <v>2068</v>
      </c>
      <c r="B19">
        <v>44</v>
      </c>
      <c r="C19">
        <v>258</v>
      </c>
      <c r="D19">
        <v>7</v>
      </c>
      <c r="E19">
        <v>388</v>
      </c>
      <c r="F19">
        <v>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5F9E-80D0-AB42-8701-814181D3E5CD}">
  <dimension ref="A1:E18"/>
  <sheetViews>
    <sheetView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2069</v>
      </c>
    </row>
    <row r="2" spans="1:5" x14ac:dyDescent="0.2">
      <c r="A2" s="7" t="s">
        <v>2086</v>
      </c>
      <c r="B2" t="s">
        <v>2069</v>
      </c>
    </row>
    <row r="4" spans="1:5" x14ac:dyDescent="0.2">
      <c r="A4" s="7" t="s">
        <v>2066</v>
      </c>
      <c r="B4" s="7" t="s">
        <v>2070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CF Goal Analysis</vt:lpstr>
      <vt:lpstr>Stat Summary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Renee Agnor</cp:lastModifiedBy>
  <dcterms:created xsi:type="dcterms:W3CDTF">2021-09-29T18:52:28Z</dcterms:created>
  <dcterms:modified xsi:type="dcterms:W3CDTF">2023-05-19T02:13:36Z</dcterms:modified>
</cp:coreProperties>
</file>