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mc:AlternateContent xmlns:mc="http://schemas.openxmlformats.org/markup-compatibility/2006">
    <mc:Choice Requires="x15">
      <x15ac:absPath xmlns:x15ac="http://schemas.microsoft.com/office/spreadsheetml/2010/11/ac" url="/Users/rajeshgudikoti/Documents/learning/nlp/discovery/"/>
    </mc:Choice>
  </mc:AlternateContent>
  <xr:revisionPtr revIDLastSave="0" documentId="13_ncr:1_{DF30D637-F276-E94E-85CE-FDEE22626B9C}" xr6:coauthVersionLast="36" xr6:coauthVersionMax="36" xr10:uidLastSave="{00000000-0000-0000-0000-000000000000}"/>
  <bookViews>
    <workbookView xWindow="0" yWindow="460" windowWidth="28800" windowHeight="16300" tabRatio="500" activeTab="1" xr2:uid="{00000000-000D-0000-FFFF-FFFF00000000}"/>
  </bookViews>
  <sheets>
    <sheet name="Build IDF" sheetId="2" r:id="rId1"/>
    <sheet name="Document Score" sheetId="1" r:id="rId2"/>
    <sheet name="Sheet4" sheetId="4" r:id="rId3"/>
  </sheet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42" i="1" l="1"/>
  <c r="R54" i="1"/>
  <c r="K54" i="1"/>
  <c r="O55" i="1" s="1"/>
  <c r="G54" i="1"/>
  <c r="E27" i="1"/>
  <c r="E28" i="1"/>
  <c r="E29" i="1"/>
  <c r="E30" i="1"/>
  <c r="E31" i="1" s="1"/>
  <c r="I47" i="1"/>
  <c r="F27" i="1"/>
  <c r="F28" i="1"/>
  <c r="F29" i="1"/>
  <c r="F30" i="1"/>
  <c r="F31" i="1" s="1"/>
  <c r="C18" i="1"/>
  <c r="C19" i="1"/>
  <c r="C22" i="1" s="1"/>
  <c r="C23" i="1" s="1"/>
  <c r="C20" i="1"/>
  <c r="J19" i="1"/>
  <c r="N46" i="1"/>
  <c r="N47" i="1"/>
  <c r="N48" i="1"/>
  <c r="B18" i="1"/>
  <c r="B19" i="1"/>
  <c r="B22" i="1" s="1"/>
  <c r="B23" i="1" s="1"/>
  <c r="B20" i="1"/>
  <c r="B21" i="1"/>
  <c r="H29" i="1" l="1"/>
  <c r="E32" i="1"/>
  <c r="H28" i="1"/>
  <c r="H27" i="1"/>
  <c r="F32" i="1"/>
  <c r="I28" i="1"/>
  <c r="M46" i="1" s="1"/>
  <c r="I27" i="1"/>
  <c r="I29" i="1"/>
  <c r="M47" i="1" s="1"/>
  <c r="O54" i="1"/>
  <c r="L27" i="1" l="1"/>
  <c r="K27" i="1"/>
  <c r="K30" i="1" s="1"/>
  <c r="L46" i="1"/>
  <c r="L28" i="1"/>
  <c r="K28" i="1"/>
  <c r="M48" i="1"/>
  <c r="L47" i="1"/>
  <c r="L29" i="1"/>
  <c r="L48" i="1" l="1"/>
  <c r="L30" i="1"/>
</calcChain>
</file>

<file path=xl/sharedStrings.xml><?xml version="1.0" encoding="utf-8"?>
<sst xmlns="http://schemas.openxmlformats.org/spreadsheetml/2006/main" count="92" uniqueCount="74">
  <si>
    <t>Consider the table of term frequencies for 3 documents denoted Doc1, Doc2, Doc3</t>
  </si>
  <si>
    <t>Doc1</t>
  </si>
  <si>
    <t>Doc2</t>
  </si>
  <si>
    <t>Doc3</t>
  </si>
  <si>
    <t>car</t>
  </si>
  <si>
    <t>auto</t>
  </si>
  <si>
    <t>insurance</t>
  </si>
  <si>
    <t>best</t>
  </si>
  <si>
    <t>The Euclidean length of  is defined to be .</t>
  </si>
  <si>
    <r>
      <t> to </t>
    </r>
    <r>
      <rPr>
        <i/>
        <sz val="14"/>
        <color rgb="FF000000"/>
        <rFont val="Times"/>
      </rPr>
      <t>length-normalize</t>
    </r>
    <r>
      <rPr>
        <sz val="14"/>
        <color rgb="FF000000"/>
        <rFont val="Times"/>
      </rPr>
      <t> the vectors  and  to unit vectors  and . </t>
    </r>
  </si>
  <si>
    <r>
      <t>cosine similarity</t>
    </r>
    <r>
      <rPr>
        <sz val="14"/>
        <color rgb="FF000000"/>
        <rFont val="Times"/>
      </rPr>
      <t> of their vector representations </t>
    </r>
  </si>
  <si>
    <t> and  </t>
  </si>
  <si>
    <t>or cosine similarity </t>
  </si>
  <si>
    <t> Euclidean normalized tf values for documents in Figure 6.9 .</t>
  </si>
  <si>
    <t>27/30.56</t>
  </si>
  <si>
    <t>respectively for Doc1, Doc2 and Doc3.</t>
  </si>
  <si>
    <t xml:space="preserve">The quantity                            has the values 30.56, 46.84 and 41.30 </t>
  </si>
  <si>
    <t>Second Example</t>
  </si>
  <si>
    <t>term</t>
  </si>
  <si>
    <t>SAS(docname)</t>
  </si>
  <si>
    <t>PaP</t>
  </si>
  <si>
    <t>WH</t>
  </si>
  <si>
    <t>affecttion</t>
  </si>
  <si>
    <t>jealous</t>
  </si>
  <si>
    <t>gossip</t>
  </si>
  <si>
    <t>Vi2 for SAS</t>
  </si>
  <si>
    <t>Vi/</t>
  </si>
  <si>
    <t>sim(  (SAS),    (PAP))</t>
  </si>
  <si>
    <t>sim(  (SAS),    WH</t>
  </si>
  <si>
    <t>SAS.PAP</t>
  </si>
  <si>
    <t>PAP.WH</t>
  </si>
  <si>
    <t>dot prod</t>
  </si>
  <si>
    <t>Third Example</t>
  </si>
  <si>
    <t>query q= jealous gossip</t>
  </si>
  <si>
    <t>This query turns into the unit vector </t>
  </si>
  <si>
    <t>By invoking the above algorithm you get s=2, and thus the normalized vector is n=(0/sqrt(2), 1/sqrt(2), 1/sqrt(2)) ~= (0,0.707,0.707)</t>
  </si>
  <si>
    <r>
      <t>In this example, the query "jealous gossip" produces the unormalzied vector </t>
    </r>
    <r>
      <rPr>
        <sz val="13"/>
        <color rgb="FF242729"/>
        <rFont val="Consolas"/>
      </rPr>
      <t>(0,1,1)</t>
    </r>
    <r>
      <rPr>
        <sz val="15"/>
        <color rgb="FF242729"/>
        <rFont val="Arial"/>
      </rPr>
      <t xml:space="preserve"> (since the dictionary consists of the 3 words affection, jealous, gossip). </t>
    </r>
  </si>
  <si>
    <t>Let the vector be x = (x_1,x_2,...,x_n)</t>
  </si>
  <si>
    <t>let s = x_1^2 + x_2^2 + ... + x_n^2 [sum of squares]</t>
  </si>
  <si>
    <t>let the normalized vector n = x/sqrt(s) = (x_1/sqrt(s), x_2/sqrt(s), ..., x_n/sqrt(s))</t>
  </si>
  <si>
    <t>Normalization is done by:</t>
  </si>
  <si>
    <t>for WH doc</t>
  </si>
  <si>
    <t>v(q)*(Vi/                          )</t>
  </si>
  <si>
    <t>Fourth Example</t>
  </si>
  <si>
    <t>We now consider the query best car insurance on a fictitious collection                           with  documents where the document frequencies of auto, best, car and insurance are respectively 5000, 50000, 10000 and 1000.</t>
  </si>
  <si>
    <t>query</t>
  </si>
  <si>
    <t>document</t>
  </si>
  <si>
    <t>product</t>
  </si>
  <si>
    <t>tf</t>
  </si>
  <si>
    <t>df</t>
  </si>
  <si>
    <t>idf</t>
  </si>
  <si>
    <t>wf</t>
  </si>
  <si>
    <t>In this example the weight of a term in the query is simply the idf (and zero for a term not in the query, such as auto); this is reflected in the column header </t>
  </si>
  <si>
    <t>=</t>
  </si>
  <si>
    <t xml:space="preserve">The former is shown under the column headed wf, while the latter is shown under the column </t>
  </si>
  <si>
    <t>product(wt,q*wt,d)</t>
  </si>
  <si>
    <t>A first take at building an inverted index</t>
  </si>
  <si>
    <t>To gain the speed benefits of indexing at retrieval time, we have to build the index in advance. The major steps in this are:</t>
  </si>
  <si>
    <t>Collect the documents to be indexed: </t>
  </si>
  <si>
    <t> ...</t>
  </si>
  <si>
    <t>Tokenize the text, turning each document into a list of tokens: </t>
  </si>
  <si>
    <t>Do linguistic preprocessing, producing a list of normalized tokens, which are the indexing terms: </t>
  </si>
  <si>
    <t>Index the documents that each term occurs in by creating an inverted index, consisting of a dictionary and postings.</t>
  </si>
  <si>
    <t>Ref:</t>
  </si>
  <si>
    <t>wt,q*wt,d</t>
  </si>
  <si>
    <t>The basic algorithm for computing vector space scores.</t>
  </si>
  <si>
    <t>https://nlp.stanford.edu/IR-book/html/htmledition/computing-vector-scores-1.html</t>
  </si>
  <si>
    <t>Document and query weighting schemes</t>
  </si>
  <si>
    <t>Figure 7.1: A faster algorithm for vector space scores.</t>
  </si>
  <si>
    <t>https://nlp.stanford.edu/IR-book/html/htmledition/efficient-scoring-and-ranking-1.html</t>
  </si>
  <si>
    <t>sqr(Vi) for Doc1</t>
  </si>
  <si>
    <t>sqr(Vi) for Doc2</t>
  </si>
  <si>
    <t>to assign to each document      a  score equal to the dot product</t>
  </si>
  <si>
    <t> (the entry for auto is zero because the query does not contain the term auto). For documents, we use tf weighting with no use of idf but with Euclidean normalization. headed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</si>
</sst>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sz val="14"/>
      <color rgb="FF000000"/>
      <name val="Times"/>
    </font>
    <font>
      <i/>
      <sz val="14"/>
      <color rgb="FF000000"/>
      <name val="Times"/>
    </font>
    <font>
      <sz val="12"/>
      <color theme="1"/>
      <name val="Times"/>
    </font>
    <font>
      <u/>
      <sz val="12"/>
      <color theme="10"/>
      <name val="Calibri"/>
      <family val="2"/>
      <scheme val="minor"/>
    </font>
    <font>
      <sz val="10"/>
      <color rgb="FF000000"/>
      <name val="Times"/>
    </font>
    <font>
      <u/>
      <sz val="12"/>
      <color theme="11"/>
      <name val="Calibri"/>
      <family val="2"/>
      <scheme val="minor"/>
    </font>
    <font>
      <sz val="12"/>
      <color rgb="FF000000"/>
      <name val="Calibri"/>
      <family val="2"/>
      <scheme val="minor"/>
    </font>
    <font>
      <sz val="15"/>
      <color rgb="FF242729"/>
      <name val="Arial"/>
    </font>
    <font>
      <sz val="13"/>
      <color rgb="FF242729"/>
      <name val="Consolas"/>
    </font>
    <font>
      <b/>
      <sz val="24"/>
      <color rgb="FF000000"/>
      <name val="Times"/>
    </font>
    <font>
      <b/>
      <sz val="18"/>
      <color rgb="FF000000"/>
      <name val="Times"/>
    </font>
  </fonts>
  <fills count="9">
    <fill>
      <patternFill patternType="none"/>
    </fill>
    <fill>
      <patternFill patternType="gray125"/>
    </fill>
    <fill>
      <patternFill patternType="solid">
        <fgColor theme="7"/>
        <bgColor indexed="64"/>
      </patternFill>
    </fill>
    <fill>
      <patternFill patternType="solid">
        <fgColor theme="5"/>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theme="7" tint="-0.249977111117893"/>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2">
    <xf numFmtId="0" fontId="0" fillId="0" borderId="0" xfId="0"/>
    <xf numFmtId="0" fontId="2" fillId="0" borderId="0" xfId="0" applyFont="1"/>
    <xf numFmtId="0" fontId="3" fillId="0" borderId="0" xfId="0" applyFont="1"/>
    <xf numFmtId="0" fontId="4" fillId="0" borderId="0" xfId="0" applyFont="1"/>
    <xf numFmtId="0" fontId="5" fillId="0" borderId="0" xfId="1"/>
    <xf numFmtId="0" fontId="1" fillId="0" borderId="0" xfId="0" applyFont="1"/>
    <xf numFmtId="0" fontId="0" fillId="0" borderId="0" xfId="0" applyFont="1"/>
    <xf numFmtId="0" fontId="6" fillId="0" borderId="0" xfId="0" applyFont="1"/>
    <xf numFmtId="0" fontId="8" fillId="0" borderId="0" xfId="0" applyFont="1"/>
    <xf numFmtId="0" fontId="9" fillId="0" borderId="0" xfId="0" applyFont="1"/>
    <xf numFmtId="0" fontId="10" fillId="0" borderId="0" xfId="0" applyFont="1"/>
    <xf numFmtId="0" fontId="0" fillId="3" borderId="0" xfId="0" applyFill="1"/>
    <xf numFmtId="0" fontId="0" fillId="3" borderId="0" xfId="0" applyFont="1" applyFill="1"/>
    <xf numFmtId="0" fontId="0" fillId="2" borderId="0" xfId="0" applyFill="1"/>
    <xf numFmtId="0" fontId="1" fillId="0" borderId="0" xfId="0" applyFont="1" applyFill="1"/>
    <xf numFmtId="0" fontId="0" fillId="4" borderId="0" xfId="0" applyFill="1"/>
    <xf numFmtId="0" fontId="0" fillId="5" borderId="0" xfId="0" applyFill="1"/>
    <xf numFmtId="0" fontId="0" fillId="6" borderId="0" xfId="0" applyFill="1"/>
    <xf numFmtId="0" fontId="0" fillId="8" borderId="0" xfId="0" applyFill="1"/>
    <xf numFmtId="0" fontId="11" fillId="0" borderId="0" xfId="0" applyFont="1"/>
    <xf numFmtId="0" fontId="0" fillId="7" borderId="0" xfId="0" applyFill="1"/>
    <xf numFmtId="0" fontId="12" fillId="0" borderId="0" xfId="0" applyFont="1"/>
    <xf numFmtId="0" fontId="0" fillId="0" borderId="0" xfId="0" applyAlignment="1">
      <alignment horizontal="right"/>
    </xf>
    <xf numFmtId="0" fontId="0" fillId="0" borderId="1" xfId="0" applyBorder="1"/>
    <xf numFmtId="0" fontId="0" fillId="4" borderId="1" xfId="0" applyFill="1" applyBorder="1"/>
    <xf numFmtId="0" fontId="1" fillId="0" borderId="1" xfId="0" applyFont="1" applyBorder="1"/>
    <xf numFmtId="0" fontId="4" fillId="0" borderId="1" xfId="0" applyFont="1" applyBorder="1"/>
    <xf numFmtId="0" fontId="4" fillId="5" borderId="1" xfId="0" applyFont="1" applyFill="1" applyBorder="1"/>
    <xf numFmtId="0" fontId="4" fillId="6" borderId="1" xfId="0" applyFont="1" applyFill="1" applyBorder="1"/>
    <xf numFmtId="0" fontId="4" fillId="8" borderId="1" xfId="0" applyFont="1" applyFill="1" applyBorder="1"/>
    <xf numFmtId="0" fontId="4" fillId="7" borderId="1" xfId="0" applyFont="1" applyFill="1" applyBorder="1"/>
    <xf numFmtId="0" fontId="6" fillId="0" borderId="1" xfId="0" applyFont="1" applyBorder="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18" Type="http://schemas.openxmlformats.org/officeDocument/2006/relationships/image" Target="../media/image29.png"/><Relationship Id="rId3" Type="http://schemas.openxmlformats.org/officeDocument/2006/relationships/image" Target="../media/image14.png"/><Relationship Id="rId21" Type="http://schemas.openxmlformats.org/officeDocument/2006/relationships/image" Target="../media/image32.png"/><Relationship Id="rId7" Type="http://schemas.openxmlformats.org/officeDocument/2006/relationships/image" Target="../media/image18.png"/><Relationship Id="rId12" Type="http://schemas.openxmlformats.org/officeDocument/2006/relationships/image" Target="../media/image23.png"/><Relationship Id="rId17" Type="http://schemas.openxmlformats.org/officeDocument/2006/relationships/image" Target="../media/image28.png"/><Relationship Id="rId2" Type="http://schemas.openxmlformats.org/officeDocument/2006/relationships/image" Target="../media/image13.png"/><Relationship Id="rId16" Type="http://schemas.openxmlformats.org/officeDocument/2006/relationships/image" Target="../media/image27.png"/><Relationship Id="rId20" Type="http://schemas.openxmlformats.org/officeDocument/2006/relationships/image" Target="../media/image31.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5" Type="http://schemas.openxmlformats.org/officeDocument/2006/relationships/image" Target="../media/image26.png"/><Relationship Id="rId10" Type="http://schemas.openxmlformats.org/officeDocument/2006/relationships/image" Target="../media/image21.png"/><Relationship Id="rId19" Type="http://schemas.openxmlformats.org/officeDocument/2006/relationships/image" Target="../media/image30.png"/><Relationship Id="rId4" Type="http://schemas.openxmlformats.org/officeDocument/2006/relationships/image" Target="../media/image15.png"/><Relationship Id="rId9" Type="http://schemas.openxmlformats.org/officeDocument/2006/relationships/image" Target="../media/image20.png"/><Relationship Id="rId14" Type="http://schemas.openxmlformats.org/officeDocument/2006/relationships/image" Target="../media/image25.png"/></Relationships>
</file>

<file path=xl/drawings/_rels/drawing3.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12</xdr:col>
      <xdr:colOff>50800</xdr:colOff>
      <xdr:row>1</xdr:row>
      <xdr:rowOff>12700</xdr:rowOff>
    </xdr:from>
    <xdr:to>
      <xdr:col>19</xdr:col>
      <xdr:colOff>431800</xdr:colOff>
      <xdr:row>36</xdr:row>
      <xdr:rowOff>50800</xdr:rowOff>
    </xdr:to>
    <xdr:pic>
      <xdr:nvPicPr>
        <xdr:cNvPr id="3" name="Picture 2" descr="begin{figure}&#10;% latex2html id marker 1068&#10;\begin{tabular}{p{2.3in}p{2.6in}}&#10;\te...&#10;...n each">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6800" y="215900"/>
          <a:ext cx="6159500" cy="7950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xdr:row>
      <xdr:rowOff>0</xdr:rowOff>
    </xdr:from>
    <xdr:to>
      <xdr:col>3</xdr:col>
      <xdr:colOff>520700</xdr:colOff>
      <xdr:row>7</xdr:row>
      <xdr:rowOff>12700</xdr:rowOff>
    </xdr:to>
    <xdr:pic>
      <xdr:nvPicPr>
        <xdr:cNvPr id="4" name="Picture 3" descr="framebox{\weestrut Friends, Romans, countrymen.}">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1485900"/>
          <a:ext cx="21717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63500</xdr:rowOff>
    </xdr:from>
    <xdr:to>
      <xdr:col>2</xdr:col>
      <xdr:colOff>812800</xdr:colOff>
      <xdr:row>8</xdr:row>
      <xdr:rowOff>76200</xdr:rowOff>
    </xdr:to>
    <xdr:pic>
      <xdr:nvPicPr>
        <xdr:cNvPr id="5" name="Picture 4" descr="framebox{\weestrut So let it be with Caesa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5500" y="1790700"/>
          <a:ext cx="16383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622300</xdr:colOff>
      <xdr:row>11</xdr:row>
      <xdr:rowOff>12700</xdr:rowOff>
    </xdr:to>
    <xdr:pic>
      <xdr:nvPicPr>
        <xdr:cNvPr id="6" name="Picture 5" descr="framebox{\weestrut Friends}">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5500" y="2413000"/>
          <a:ext cx="6223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xdr:row>
      <xdr:rowOff>63500</xdr:rowOff>
    </xdr:from>
    <xdr:to>
      <xdr:col>1</xdr:col>
      <xdr:colOff>660400</xdr:colOff>
      <xdr:row>12</xdr:row>
      <xdr:rowOff>76200</xdr:rowOff>
    </xdr:to>
    <xdr:pic>
      <xdr:nvPicPr>
        <xdr:cNvPr id="7" name="Picture 6" descr="framebox{\weestrut Romans}">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25500" y="2717800"/>
          <a:ext cx="6604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127000</xdr:rowOff>
    </xdr:from>
    <xdr:to>
      <xdr:col>2</xdr:col>
      <xdr:colOff>101600</xdr:colOff>
      <xdr:row>13</xdr:row>
      <xdr:rowOff>139700</xdr:rowOff>
    </xdr:to>
    <xdr:pic>
      <xdr:nvPicPr>
        <xdr:cNvPr id="8" name="Picture 7" descr="framebox{\weestrut countrymen}">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25500" y="3022600"/>
          <a:ext cx="9271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232150</xdr:colOff>
      <xdr:row>12</xdr:row>
      <xdr:rowOff>163188</xdr:rowOff>
    </xdr:from>
    <xdr:to>
      <xdr:col>2</xdr:col>
      <xdr:colOff>511550</xdr:colOff>
      <xdr:row>13</xdr:row>
      <xdr:rowOff>175888</xdr:rowOff>
    </xdr:to>
    <xdr:pic>
      <xdr:nvPicPr>
        <xdr:cNvPr id="9" name="Picture 8" descr="framebox{\weestrut So}">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70860" y="3099210"/>
          <a:ext cx="279400" cy="258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520700</xdr:colOff>
      <xdr:row>17</xdr:row>
      <xdr:rowOff>12700</xdr:rowOff>
    </xdr:to>
    <xdr:pic>
      <xdr:nvPicPr>
        <xdr:cNvPr id="10" name="Picture 9" descr="framebox{\weestrut friend}">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25500" y="3860800"/>
          <a:ext cx="5207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63500</xdr:rowOff>
    </xdr:from>
    <xdr:to>
      <xdr:col>1</xdr:col>
      <xdr:colOff>558800</xdr:colOff>
      <xdr:row>18</xdr:row>
      <xdr:rowOff>76200</xdr:rowOff>
    </xdr:to>
    <xdr:pic>
      <xdr:nvPicPr>
        <xdr:cNvPr id="11" name="Picture 10" descr="framebox{\weestrut roman}">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25500" y="4165600"/>
          <a:ext cx="5588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127000</xdr:rowOff>
    </xdr:from>
    <xdr:to>
      <xdr:col>2</xdr:col>
      <xdr:colOff>114300</xdr:colOff>
      <xdr:row>19</xdr:row>
      <xdr:rowOff>139700</xdr:rowOff>
    </xdr:to>
    <xdr:pic>
      <xdr:nvPicPr>
        <xdr:cNvPr id="12" name="Picture 11" descr="framebox{\weestrut countryman}">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5500" y="4470400"/>
          <a:ext cx="939800"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191182</xdr:colOff>
      <xdr:row>18</xdr:row>
      <xdr:rowOff>122221</xdr:rowOff>
    </xdr:from>
    <xdr:to>
      <xdr:col>2</xdr:col>
      <xdr:colOff>445182</xdr:colOff>
      <xdr:row>19</xdr:row>
      <xdr:rowOff>134920</xdr:rowOff>
    </xdr:to>
    <xdr:pic>
      <xdr:nvPicPr>
        <xdr:cNvPr id="13" name="Picture 12" descr="framebox{\weestrut so}">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829892" y="4533081"/>
          <a:ext cx="254000" cy="258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50800</xdr:colOff>
      <xdr:row>7</xdr:row>
      <xdr:rowOff>215900</xdr:rowOff>
    </xdr:from>
    <xdr:to>
      <xdr:col>6</xdr:col>
      <xdr:colOff>68532</xdr:colOff>
      <xdr:row>9</xdr:row>
      <xdr:rowOff>203200</xdr:rowOff>
    </xdr:to>
    <xdr:pic>
      <xdr:nvPicPr>
        <xdr:cNvPr id="5" name="Picture 4" descr="\sqrt{\sum_{i=1}^M\vec{V}_i^2(d)}$">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78300" y="1905000"/>
          <a:ext cx="92710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203200</xdr:colOff>
      <xdr:row>9</xdr:row>
      <xdr:rowOff>203200</xdr:rowOff>
    </xdr:from>
    <xdr:to>
      <xdr:col>6</xdr:col>
      <xdr:colOff>635000</xdr:colOff>
      <xdr:row>11</xdr:row>
      <xdr:rowOff>101600</xdr:rowOff>
    </xdr:to>
    <xdr:pic>
      <xdr:nvPicPr>
        <xdr:cNvPr id="6" name="Picture 5" descr="\vec{V}(d_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56200" y="2374900"/>
          <a:ext cx="431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165100</xdr:colOff>
      <xdr:row>9</xdr:row>
      <xdr:rowOff>190500</xdr:rowOff>
    </xdr:from>
    <xdr:to>
      <xdr:col>7</xdr:col>
      <xdr:colOff>596900</xdr:colOff>
      <xdr:row>11</xdr:row>
      <xdr:rowOff>88900</xdr:rowOff>
    </xdr:to>
    <xdr:pic>
      <xdr:nvPicPr>
        <xdr:cNvPr id="7" name="Picture 6" descr="\vec{V}(d_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43600" y="2362200"/>
          <a:ext cx="431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139700</xdr:colOff>
      <xdr:row>9</xdr:row>
      <xdr:rowOff>177800</xdr:rowOff>
    </xdr:from>
    <xdr:to>
      <xdr:col>10</xdr:col>
      <xdr:colOff>76200</xdr:colOff>
      <xdr:row>11</xdr:row>
      <xdr:rowOff>76200</xdr:rowOff>
    </xdr:to>
    <xdr:pic>
      <xdr:nvPicPr>
        <xdr:cNvPr id="8" name="Picture 7" descr="\vec{v}(d_1)=\vec{V}(d_1)/\vert\vec{">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43700" y="2349500"/>
          <a:ext cx="15875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495300</xdr:colOff>
      <xdr:row>9</xdr:row>
      <xdr:rowOff>203200</xdr:rowOff>
    </xdr:from>
    <xdr:to>
      <xdr:col>12</xdr:col>
      <xdr:colOff>419100</xdr:colOff>
      <xdr:row>11</xdr:row>
      <xdr:rowOff>101600</xdr:rowOff>
    </xdr:to>
    <xdr:pic>
      <xdr:nvPicPr>
        <xdr:cNvPr id="9" name="Picture 8" descr="\vec{v}(d_2)=\vec{V}(d_2)/\vert\vec{">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750300" y="2374900"/>
          <a:ext cx="1574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292100</xdr:colOff>
      <xdr:row>12</xdr:row>
      <xdr:rowOff>25400</xdr:rowOff>
    </xdr:from>
    <xdr:to>
      <xdr:col>5</xdr:col>
      <xdr:colOff>723900</xdr:colOff>
      <xdr:row>13</xdr:row>
      <xdr:rowOff>165100</xdr:rowOff>
    </xdr:to>
    <xdr:pic>
      <xdr:nvPicPr>
        <xdr:cNvPr id="10" name="Picture 9" descr="\vec{V}(d_1)$">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19600" y="2921000"/>
          <a:ext cx="431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88900</xdr:colOff>
      <xdr:row>12</xdr:row>
      <xdr:rowOff>38100</xdr:rowOff>
    </xdr:from>
    <xdr:to>
      <xdr:col>7</xdr:col>
      <xdr:colOff>520700</xdr:colOff>
      <xdr:row>13</xdr:row>
      <xdr:rowOff>177800</xdr:rowOff>
    </xdr:to>
    <xdr:pic>
      <xdr:nvPicPr>
        <xdr:cNvPr id="11" name="Picture 10" descr="\vec{V}(d_2)$">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0" y="2933700"/>
          <a:ext cx="4318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406400</xdr:colOff>
      <xdr:row>11</xdr:row>
      <xdr:rowOff>177800</xdr:rowOff>
    </xdr:from>
    <xdr:to>
      <xdr:col>10</xdr:col>
      <xdr:colOff>736600</xdr:colOff>
      <xdr:row>13</xdr:row>
      <xdr:rowOff>177800</xdr:rowOff>
    </xdr:to>
    <xdr:pic>
      <xdr:nvPicPr>
        <xdr:cNvPr id="12" name="Picture 11" descr="begin{displaymath}&#10;\mbox{sim}(d_1,d_2)= \frac{\vec{V}(d_1)\cdot \vec{V}(d_2)}{\vert\vec{V}(d">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010400" y="2832100"/>
          <a:ext cx="1981200" cy="48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520700</xdr:colOff>
      <xdr:row>13</xdr:row>
      <xdr:rowOff>203200</xdr:rowOff>
    </xdr:from>
    <xdr:to>
      <xdr:col>5</xdr:col>
      <xdr:colOff>647700</xdr:colOff>
      <xdr:row>14</xdr:row>
      <xdr:rowOff>228600</xdr:rowOff>
    </xdr:to>
    <xdr:pic>
      <xdr:nvPicPr>
        <xdr:cNvPr id="13" name="Picture 12" descr="begin{displaymath}&#10;\mbox{sim}(d_1,d_2)= \vec{v}(d_1)\cdot \vec{v}(d_2).&#10;\end{displaymath}">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997200" y="3340100"/>
          <a:ext cx="17780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88900</xdr:rowOff>
    </xdr:from>
    <xdr:to>
      <xdr:col>0</xdr:col>
      <xdr:colOff>927100</xdr:colOff>
      <xdr:row>23</xdr:row>
      <xdr:rowOff>114300</xdr:rowOff>
    </xdr:to>
    <xdr:pic>
      <xdr:nvPicPr>
        <xdr:cNvPr id="14" name="Picture 13" descr="\sqrt{\sum_{i=1}^M\vec{V}_i^2(d)}$">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03800"/>
          <a:ext cx="92710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609600</xdr:colOff>
      <xdr:row>17</xdr:row>
      <xdr:rowOff>25400</xdr:rowOff>
    </xdr:from>
    <xdr:to>
      <xdr:col>13</xdr:col>
      <xdr:colOff>622300</xdr:colOff>
      <xdr:row>21</xdr:row>
      <xdr:rowOff>1</xdr:rowOff>
    </xdr:to>
    <xdr:pic>
      <xdr:nvPicPr>
        <xdr:cNvPr id="15" name="Picture 14" descr="begin{figure}\begin{tabular}{\vert\vert l\vert l\vert l\vert l\vert\vert}&#10;\hlin...&#10;...0 &amp; 0.">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004300" y="4127500"/>
          <a:ext cx="2489200" cy="93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190856</xdr:colOff>
      <xdr:row>16</xdr:row>
      <xdr:rowOff>194061</xdr:rowOff>
    </xdr:from>
    <xdr:to>
      <xdr:col>5</xdr:col>
      <xdr:colOff>292456</xdr:colOff>
      <xdr:row>18</xdr:row>
      <xdr:rowOff>216969</xdr:rowOff>
    </xdr:to>
    <xdr:pic>
      <xdr:nvPicPr>
        <xdr:cNvPr id="16" name="Picture 15" descr="\sqrt{\sum_{i=1}^M\vec{V}_i^2(d)}$">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4781" y="3992192"/>
          <a:ext cx="932441" cy="462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783366</xdr:colOff>
      <xdr:row>30</xdr:row>
      <xdr:rowOff>35607</xdr:rowOff>
    </xdr:from>
    <xdr:to>
      <xdr:col>4</xdr:col>
      <xdr:colOff>48784</xdr:colOff>
      <xdr:row>31</xdr:row>
      <xdr:rowOff>35607</xdr:rowOff>
    </xdr:to>
    <xdr:pic>
      <xdr:nvPicPr>
        <xdr:cNvPr id="17" name="Picture 16" descr="\sqrt{\sum_{i=1}^M\vec{V}_i^2(d)}$">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5609" y="6836635"/>
          <a:ext cx="927100" cy="296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211747</xdr:colOff>
      <xdr:row>18</xdr:row>
      <xdr:rowOff>57446</xdr:rowOff>
    </xdr:from>
    <xdr:to>
      <xdr:col>8</xdr:col>
      <xdr:colOff>308006</xdr:colOff>
      <xdr:row>19</xdr:row>
      <xdr:rowOff>116792</xdr:rowOff>
    </xdr:to>
    <xdr:pic>
      <xdr:nvPicPr>
        <xdr:cNvPr id="18" name="Picture 17" descr="\sqrt{\sum_{i=1}^M\vec{V}_i^2(d)}$">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58196" y="4294736"/>
          <a:ext cx="927100" cy="296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237384</xdr:colOff>
      <xdr:row>31</xdr:row>
      <xdr:rowOff>23739</xdr:rowOff>
    </xdr:from>
    <xdr:to>
      <xdr:col>3</xdr:col>
      <xdr:colOff>333643</xdr:colOff>
      <xdr:row>32</xdr:row>
      <xdr:rowOff>83085</xdr:rowOff>
    </xdr:to>
    <xdr:pic>
      <xdr:nvPicPr>
        <xdr:cNvPr id="19" name="Picture 18" descr="\sqrt{\sum_{i=1}^M\vec{V}_i^2(d)}$">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29627" y="7121496"/>
          <a:ext cx="927100" cy="2967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396879</xdr:colOff>
      <xdr:row>29</xdr:row>
      <xdr:rowOff>49284</xdr:rowOff>
    </xdr:from>
    <xdr:to>
      <xdr:col>8</xdr:col>
      <xdr:colOff>500788</xdr:colOff>
      <xdr:row>30</xdr:row>
      <xdr:rowOff>85431</xdr:rowOff>
    </xdr:to>
    <xdr:pic>
      <xdr:nvPicPr>
        <xdr:cNvPr id="34" name="Picture 33" descr="\vec{v}$">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74169" y="6684144"/>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320467</xdr:colOff>
      <xdr:row>31</xdr:row>
      <xdr:rowOff>35608</xdr:rowOff>
    </xdr:from>
    <xdr:to>
      <xdr:col>8</xdr:col>
      <xdr:colOff>424376</xdr:colOff>
      <xdr:row>32</xdr:row>
      <xdr:rowOff>71755</xdr:rowOff>
    </xdr:to>
    <xdr:pic>
      <xdr:nvPicPr>
        <xdr:cNvPr id="37" name="Picture 36" descr="\vec{v}$">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97757" y="7204580"/>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118691</xdr:colOff>
      <xdr:row>31</xdr:row>
      <xdr:rowOff>47477</xdr:rowOff>
    </xdr:from>
    <xdr:to>
      <xdr:col>9</xdr:col>
      <xdr:colOff>222600</xdr:colOff>
      <xdr:row>32</xdr:row>
      <xdr:rowOff>83624</xdr:rowOff>
    </xdr:to>
    <xdr:pic>
      <xdr:nvPicPr>
        <xdr:cNvPr id="38" name="Picture 37" descr="\vec{v}$">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726822" y="7216449"/>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317500</xdr:colOff>
      <xdr:row>29</xdr:row>
      <xdr:rowOff>38100</xdr:rowOff>
    </xdr:from>
    <xdr:to>
      <xdr:col>8</xdr:col>
      <xdr:colOff>421409</xdr:colOff>
      <xdr:row>30</xdr:row>
      <xdr:rowOff>74247</xdr:rowOff>
    </xdr:to>
    <xdr:pic>
      <xdr:nvPicPr>
        <xdr:cNvPr id="39" name="Picture 38" descr="\vec{v}$">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94790" y="6672960"/>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114300</xdr:colOff>
      <xdr:row>29</xdr:row>
      <xdr:rowOff>50800</xdr:rowOff>
    </xdr:from>
    <xdr:to>
      <xdr:col>9</xdr:col>
      <xdr:colOff>218209</xdr:colOff>
      <xdr:row>30</xdr:row>
      <xdr:rowOff>86947</xdr:rowOff>
    </xdr:to>
    <xdr:pic>
      <xdr:nvPicPr>
        <xdr:cNvPr id="40" name="Picture 39" descr="\vec{v}$">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687891" y="7311877"/>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135758</xdr:colOff>
      <xdr:row>30</xdr:row>
      <xdr:rowOff>120499</xdr:rowOff>
    </xdr:from>
    <xdr:to>
      <xdr:col>12</xdr:col>
      <xdr:colOff>239667</xdr:colOff>
      <xdr:row>31</xdr:row>
      <xdr:rowOff>97300</xdr:rowOff>
    </xdr:to>
    <xdr:pic>
      <xdr:nvPicPr>
        <xdr:cNvPr id="41" name="Picture 40" descr="\vec{v}$">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236412" y="6992742"/>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317500</xdr:colOff>
      <xdr:row>30</xdr:row>
      <xdr:rowOff>38100</xdr:rowOff>
    </xdr:from>
    <xdr:to>
      <xdr:col>11</xdr:col>
      <xdr:colOff>421409</xdr:colOff>
      <xdr:row>31</xdr:row>
      <xdr:rowOff>74247</xdr:rowOff>
    </xdr:to>
    <xdr:pic>
      <xdr:nvPicPr>
        <xdr:cNvPr id="42" name="Picture 41" descr="\vec{v}$">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94790" y="6672960"/>
          <a:ext cx="103909" cy="2735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213644</xdr:colOff>
      <xdr:row>34</xdr:row>
      <xdr:rowOff>47476</xdr:rowOff>
    </xdr:from>
    <xdr:to>
      <xdr:col>9</xdr:col>
      <xdr:colOff>106703</xdr:colOff>
      <xdr:row>35</xdr:row>
      <xdr:rowOff>123676</xdr:rowOff>
    </xdr:to>
    <xdr:pic>
      <xdr:nvPicPr>
        <xdr:cNvPr id="44" name="Picture 43" descr="\vec{v}(q)=(0,0.707,0.707)$">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160093" y="7857383"/>
          <a:ext cx="1554741" cy="313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333167</xdr:colOff>
      <xdr:row>43</xdr:row>
      <xdr:rowOff>56853</xdr:rowOff>
    </xdr:from>
    <xdr:to>
      <xdr:col>5</xdr:col>
      <xdr:colOff>447467</xdr:colOff>
      <xdr:row>44</xdr:row>
      <xdr:rowOff>107653</xdr:rowOff>
    </xdr:to>
    <xdr:pic>
      <xdr:nvPicPr>
        <xdr:cNvPr id="45" name="Picture 44" descr="d$">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600367" y="10127953"/>
          <a:ext cx="114300" cy="29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472872</xdr:colOff>
      <xdr:row>42</xdr:row>
      <xdr:rowOff>189149</xdr:rowOff>
    </xdr:from>
    <xdr:to>
      <xdr:col>9</xdr:col>
      <xdr:colOff>359923</xdr:colOff>
      <xdr:row>44</xdr:row>
      <xdr:rowOff>9458</xdr:rowOff>
    </xdr:to>
    <xdr:pic>
      <xdr:nvPicPr>
        <xdr:cNvPr id="46" name="Picture 45" descr="begin{displaymath}\vec{v}(q)\cdot\vec{v}(d).\end{displaymath}">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201170" y="10119468"/>
          <a:ext cx="711200" cy="266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175638</xdr:colOff>
      <xdr:row>25</xdr:row>
      <xdr:rowOff>0</xdr:rowOff>
    </xdr:from>
    <xdr:to>
      <xdr:col>8</xdr:col>
      <xdr:colOff>271897</xdr:colOff>
      <xdr:row>26</xdr:row>
      <xdr:rowOff>99879</xdr:rowOff>
    </xdr:to>
    <xdr:pic>
      <xdr:nvPicPr>
        <xdr:cNvPr id="47" name="Picture 46" descr="\sqrt{\sum_{i=1}^M\vec{V}_i^2(d)}$">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79787" y="5917660"/>
          <a:ext cx="920408" cy="3025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587076</xdr:colOff>
      <xdr:row>45</xdr:row>
      <xdr:rowOff>11981</xdr:rowOff>
    </xdr:from>
    <xdr:to>
      <xdr:col>9</xdr:col>
      <xdr:colOff>683334</xdr:colOff>
      <xdr:row>46</xdr:row>
      <xdr:rowOff>111860</xdr:rowOff>
    </xdr:to>
    <xdr:pic>
      <xdr:nvPicPr>
        <xdr:cNvPr id="29" name="Picture 28" descr="\sqrt{\sum_{i=1}^M\vec{V}_i^2(d)}$">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4434" y="10471509"/>
          <a:ext cx="922957" cy="3035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805411</xdr:colOff>
      <xdr:row>51</xdr:row>
      <xdr:rowOff>48622</xdr:rowOff>
    </xdr:from>
    <xdr:to>
      <xdr:col>8</xdr:col>
      <xdr:colOff>144395</xdr:colOff>
      <xdr:row>52</xdr:row>
      <xdr:rowOff>112122</xdr:rowOff>
    </xdr:to>
    <xdr:pic>
      <xdr:nvPicPr>
        <xdr:cNvPr id="31" name="Picture 30" descr="N=1{,}000{,}000$">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984052" y="11860855"/>
          <a:ext cx="991217" cy="3101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56</xdr:row>
      <xdr:rowOff>0</xdr:rowOff>
    </xdr:from>
    <xdr:to>
      <xdr:col>6</xdr:col>
      <xdr:colOff>292100</xdr:colOff>
      <xdr:row>57</xdr:row>
      <xdr:rowOff>101600</xdr:rowOff>
    </xdr:to>
    <xdr:pic>
      <xdr:nvPicPr>
        <xdr:cNvPr id="32" name="Picture 31" descr="\mbox{w}_{t,q}$">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092700" y="12865100"/>
          <a:ext cx="2921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56</xdr:row>
      <xdr:rowOff>0</xdr:rowOff>
    </xdr:from>
    <xdr:to>
      <xdr:col>9</xdr:col>
      <xdr:colOff>304800</xdr:colOff>
      <xdr:row>57</xdr:row>
      <xdr:rowOff>101600</xdr:rowOff>
    </xdr:to>
    <xdr:pic>
      <xdr:nvPicPr>
        <xdr:cNvPr id="33" name="Picture 32" descr="\mbox{w}_{t,d}$">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569200" y="1286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122370</xdr:colOff>
      <xdr:row>61</xdr:row>
      <xdr:rowOff>245206</xdr:rowOff>
    </xdr:from>
    <xdr:to>
      <xdr:col>15</xdr:col>
      <xdr:colOff>414470</xdr:colOff>
      <xdr:row>63</xdr:row>
      <xdr:rowOff>62103</xdr:rowOff>
    </xdr:to>
    <xdr:pic>
      <xdr:nvPicPr>
        <xdr:cNvPr id="35" name="Picture 34" descr="\mbox{w}_{t,q}$">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736059" y="14178216"/>
          <a:ext cx="292100" cy="3101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263584</xdr:colOff>
      <xdr:row>63</xdr:row>
      <xdr:rowOff>233392</xdr:rowOff>
    </xdr:from>
    <xdr:to>
      <xdr:col>9</xdr:col>
      <xdr:colOff>568384</xdr:colOff>
      <xdr:row>65</xdr:row>
      <xdr:rowOff>95370</xdr:rowOff>
    </xdr:to>
    <xdr:pic>
      <xdr:nvPicPr>
        <xdr:cNvPr id="36" name="Picture 35" descr="\mbox{w}_{t,d}$">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31509" y="14538864"/>
          <a:ext cx="304800" cy="30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394562</xdr:colOff>
      <xdr:row>65</xdr:row>
      <xdr:rowOff>240190</xdr:rowOff>
    </xdr:from>
    <xdr:to>
      <xdr:col>6</xdr:col>
      <xdr:colOff>409851</xdr:colOff>
      <xdr:row>67</xdr:row>
      <xdr:rowOff>100490</xdr:rowOff>
    </xdr:to>
    <xdr:pic>
      <xdr:nvPicPr>
        <xdr:cNvPr id="43" name="Picture 42" descr="0+0+0.82+2.46 = 3.28$">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834659" y="15110287"/>
          <a:ext cx="1753833" cy="304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53</xdr:row>
      <xdr:rowOff>0</xdr:rowOff>
    </xdr:from>
    <xdr:to>
      <xdr:col>6</xdr:col>
      <xdr:colOff>30432</xdr:colOff>
      <xdr:row>54</xdr:row>
      <xdr:rowOff>165100</xdr:rowOff>
    </xdr:to>
    <xdr:pic>
      <xdr:nvPicPr>
        <xdr:cNvPr id="48" name="Picture 47" descr="begin{displaymath}&#10;\mbox{idf}_t = \log {N\over \mbox{df}_t}.&#10;\end{displaymath}">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267200" y="12217400"/>
          <a:ext cx="939800" cy="40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646981</xdr:colOff>
      <xdr:row>53</xdr:row>
      <xdr:rowOff>0</xdr:rowOff>
    </xdr:from>
    <xdr:to>
      <xdr:col>8</xdr:col>
      <xdr:colOff>748581</xdr:colOff>
      <xdr:row>55</xdr:row>
      <xdr:rowOff>22908</xdr:rowOff>
    </xdr:to>
    <xdr:pic>
      <xdr:nvPicPr>
        <xdr:cNvPr id="49" name="Picture 48" descr="\sqrt{\sum_{i=1}^M\vec{V}_i^2(d)}$">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1509" y="12160849"/>
          <a:ext cx="928298" cy="466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179717</xdr:colOff>
      <xdr:row>52</xdr:row>
      <xdr:rowOff>215661</xdr:rowOff>
    </xdr:from>
    <xdr:to>
      <xdr:col>13</xdr:col>
      <xdr:colOff>281317</xdr:colOff>
      <xdr:row>55</xdr:row>
      <xdr:rowOff>5344</xdr:rowOff>
    </xdr:to>
    <xdr:pic>
      <xdr:nvPicPr>
        <xdr:cNvPr id="50" name="Picture 49" descr="\sqrt{\sum_{i=1}^M\vec{V}_i^2(d)}$">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27736" y="12136887"/>
          <a:ext cx="928298" cy="466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813787</xdr:colOff>
      <xdr:row>65</xdr:row>
      <xdr:rowOff>160287</xdr:rowOff>
    </xdr:from>
    <xdr:to>
      <xdr:col>3</xdr:col>
      <xdr:colOff>787770</xdr:colOff>
      <xdr:row>67</xdr:row>
      <xdr:rowOff>136366</xdr:rowOff>
    </xdr:to>
    <xdr:pic>
      <xdr:nvPicPr>
        <xdr:cNvPr id="51" name="Picture 50" descr="begin{displaymath}&#10;\mbox{Score}(q,d)=\sum_{t\in q} \mbox{tf-idf}_{t,d}.&#10;\end{displaymath}">
          <a:extLst>
            <a:ext uri="{FF2B5EF4-FFF2-40B4-BE49-F238E27FC236}">
              <a16:creationId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775535" y="15030384"/>
          <a:ext cx="1626216" cy="4199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4</xdr:col>
      <xdr:colOff>558800</xdr:colOff>
      <xdr:row>69</xdr:row>
      <xdr:rowOff>76200</xdr:rowOff>
    </xdr:to>
    <xdr:pic>
      <xdr:nvPicPr>
        <xdr:cNvPr id="53" name="Picture 52" descr="begin{displaymath}&#10;\mbox{tf-idf}_{t,d} = \mbox{tf}_{t,d} \times \mbox{idf}_t.&#10;\end{displayma">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616200" y="15455900"/>
          <a:ext cx="1384300" cy="279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73980</xdr:colOff>
      <xdr:row>74</xdr:row>
      <xdr:rowOff>0</xdr:rowOff>
    </xdr:from>
    <xdr:to>
      <xdr:col>8</xdr:col>
      <xdr:colOff>772480</xdr:colOff>
      <xdr:row>83</xdr:row>
      <xdr:rowOff>152400</xdr:rowOff>
    </xdr:to>
    <xdr:pic>
      <xdr:nvPicPr>
        <xdr:cNvPr id="54" name="Picture 53" descr="begin{figure}\begin{algorithm}{CosineScore}{q}&#10;\text{float} Scores[N] = 0\\&#10;\t...&#10;...RETURN{">
          <a:extLst>
            <a:ext uri="{FF2B5EF4-FFF2-40B4-BE49-F238E27FC236}">
              <a16:creationId xmlns:a16="http://schemas.microsoft.com/office/drawing/2014/main" id="{00000000-0008-0000-0100-00003600000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4340194" y="16694951"/>
          <a:ext cx="3263160" cy="19279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88</xdr:row>
      <xdr:rowOff>0</xdr:rowOff>
    </xdr:from>
    <xdr:to>
      <xdr:col>8</xdr:col>
      <xdr:colOff>736600</xdr:colOff>
      <xdr:row>98</xdr:row>
      <xdr:rowOff>127000</xdr:rowOff>
    </xdr:to>
    <xdr:pic>
      <xdr:nvPicPr>
        <xdr:cNvPr id="52" name="Picture 51" descr="begin{figure}\begin{algorithm}{FastCosineScore}{q}&#10;\text{float} Scores[N] = 0\\...&#10;...RETURN">
          <a:extLst>
            <a:ext uri="{FF2B5EF4-FFF2-40B4-BE49-F238E27FC236}">
              <a16:creationId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4266214" y="19456893"/>
          <a:ext cx="3301260" cy="20998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11</xdr:col>
      <xdr:colOff>774700</xdr:colOff>
      <xdr:row>13</xdr:row>
      <xdr:rowOff>139700</xdr:rowOff>
    </xdr:to>
    <xdr:pic>
      <xdr:nvPicPr>
        <xdr:cNvPr id="2" name="Picture 1" descr="begin{figure}&#10;% latex2html id marker 8408&#10;\begin{tabular}{\vert ll\vert ll\vert...&#10;...s.}{He">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76500" y="609600"/>
          <a:ext cx="73787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nlp.stanford.edu/IR-book/html/htmledition/tf-idf-weighting-1.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1"/>
  <sheetViews>
    <sheetView zoomScale="93" workbookViewId="0">
      <selection activeCell="I22" sqref="I22"/>
    </sheetView>
  </sheetViews>
  <sheetFormatPr baseColWidth="10" defaultRowHeight="16" x14ac:dyDescent="0.2"/>
  <sheetData>
    <row r="2" spans="1:2" ht="31" x14ac:dyDescent="0.35">
      <c r="B2" s="19" t="s">
        <v>56</v>
      </c>
    </row>
    <row r="4" spans="1:2" ht="19" x14ac:dyDescent="0.25">
      <c r="B4" s="1" t="s">
        <v>57</v>
      </c>
    </row>
    <row r="6" spans="1:2" ht="19" x14ac:dyDescent="0.25">
      <c r="A6">
        <v>1</v>
      </c>
      <c r="B6" s="1" t="s">
        <v>58</v>
      </c>
    </row>
    <row r="7" spans="1:2" ht="19" x14ac:dyDescent="0.25">
      <c r="B7" s="1"/>
    </row>
    <row r="8" spans="1:2" ht="19" x14ac:dyDescent="0.25">
      <c r="B8" s="1" t="s">
        <v>59</v>
      </c>
    </row>
    <row r="10" spans="1:2" ht="19" x14ac:dyDescent="0.25">
      <c r="A10">
        <v>2</v>
      </c>
      <c r="B10" s="1" t="s">
        <v>60</v>
      </c>
    </row>
    <row r="11" spans="1:2" ht="19" x14ac:dyDescent="0.25">
      <c r="B11" s="1"/>
    </row>
    <row r="12" spans="1:2" ht="19" x14ac:dyDescent="0.25">
      <c r="B12" s="1"/>
    </row>
    <row r="13" spans="1:2" ht="19" x14ac:dyDescent="0.25">
      <c r="B13" s="1"/>
    </row>
    <row r="14" spans="1:2" ht="19" x14ac:dyDescent="0.25">
      <c r="B14" s="1" t="s">
        <v>59</v>
      </c>
    </row>
    <row r="15" spans="1:2" ht="19" x14ac:dyDescent="0.25">
      <c r="B15" s="1"/>
    </row>
    <row r="16" spans="1:2" ht="19" x14ac:dyDescent="0.25">
      <c r="A16">
        <v>3</v>
      </c>
      <c r="B16" s="1" t="s">
        <v>61</v>
      </c>
    </row>
    <row r="17" spans="1:2" ht="19" x14ac:dyDescent="0.25">
      <c r="B17" s="1"/>
    </row>
    <row r="18" spans="1:2" ht="19" x14ac:dyDescent="0.25">
      <c r="B18" s="1"/>
    </row>
    <row r="19" spans="1:2" ht="19" x14ac:dyDescent="0.25">
      <c r="B19" s="1"/>
    </row>
    <row r="20" spans="1:2" ht="19" x14ac:dyDescent="0.25">
      <c r="B20" s="1" t="s">
        <v>59</v>
      </c>
    </row>
    <row r="21" spans="1:2" ht="19" x14ac:dyDescent="0.25">
      <c r="A21">
        <v>4</v>
      </c>
      <c r="B21" s="1" t="s">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90"/>
  <sheetViews>
    <sheetView tabSelected="1" topLeftCell="A39" zoomScale="103" zoomScaleNormal="106" zoomScalePageLayoutView="106" workbookViewId="0">
      <selection activeCell="F66" sqref="F66"/>
    </sheetView>
  </sheetViews>
  <sheetFormatPr baseColWidth="10" defaultRowHeight="16" x14ac:dyDescent="0.2"/>
  <cols>
    <col min="1" max="1" width="12.6640625" customWidth="1"/>
    <col min="6" max="6" width="12" customWidth="1"/>
    <col min="9" max="9" width="10.83203125" customWidth="1"/>
    <col min="17" max="17" width="17.83203125" customWidth="1"/>
    <col min="18" max="18" width="26.33203125" customWidth="1"/>
  </cols>
  <sheetData>
    <row r="1" spans="2:7" ht="19" x14ac:dyDescent="0.25">
      <c r="C1" s="1" t="s">
        <v>0</v>
      </c>
    </row>
    <row r="2" spans="2:7" ht="19" x14ac:dyDescent="0.25">
      <c r="C2" s="1"/>
    </row>
    <row r="3" spans="2:7" ht="19" x14ac:dyDescent="0.25">
      <c r="C3" s="1" t="s">
        <v>1</v>
      </c>
      <c r="D3" s="1" t="s">
        <v>2</v>
      </c>
      <c r="E3" s="1" t="s">
        <v>3</v>
      </c>
    </row>
    <row r="4" spans="2:7" ht="19" x14ac:dyDescent="0.25">
      <c r="B4" s="1" t="s">
        <v>4</v>
      </c>
      <c r="C4" s="1">
        <v>27</v>
      </c>
      <c r="D4" s="1">
        <v>4</v>
      </c>
      <c r="E4" s="1">
        <v>24</v>
      </c>
    </row>
    <row r="5" spans="2:7" ht="19" x14ac:dyDescent="0.25">
      <c r="B5" s="1" t="s">
        <v>5</v>
      </c>
      <c r="C5" s="1">
        <v>3</v>
      </c>
      <c r="D5" s="1">
        <v>33</v>
      </c>
      <c r="E5" s="1">
        <v>0</v>
      </c>
    </row>
    <row r="6" spans="2:7" ht="19" x14ac:dyDescent="0.25">
      <c r="B6" s="1" t="s">
        <v>6</v>
      </c>
      <c r="C6" s="1">
        <v>0</v>
      </c>
      <c r="D6">
        <v>33</v>
      </c>
      <c r="E6">
        <v>29</v>
      </c>
    </row>
    <row r="7" spans="2:7" ht="19" x14ac:dyDescent="0.25">
      <c r="B7" s="1" t="s">
        <v>7</v>
      </c>
      <c r="C7" s="1">
        <v>14</v>
      </c>
      <c r="D7" s="1">
        <v>0</v>
      </c>
      <c r="E7" s="1">
        <v>17</v>
      </c>
    </row>
    <row r="8" spans="2:7" ht="19" x14ac:dyDescent="0.25">
      <c r="B8" s="1"/>
      <c r="C8" s="1"/>
      <c r="D8" s="1"/>
      <c r="E8" s="1"/>
    </row>
    <row r="9" spans="2:7" ht="19" x14ac:dyDescent="0.25">
      <c r="B9" s="1" t="s">
        <v>8</v>
      </c>
      <c r="C9" s="1"/>
    </row>
    <row r="10" spans="2:7" ht="19" x14ac:dyDescent="0.25">
      <c r="B10" s="1"/>
      <c r="C10" s="1"/>
    </row>
    <row r="11" spans="2:7" ht="19" x14ac:dyDescent="0.25">
      <c r="B11" s="1" t="s">
        <v>9</v>
      </c>
      <c r="C11" s="1"/>
    </row>
    <row r="12" spans="2:7" ht="19" x14ac:dyDescent="0.25">
      <c r="B12" s="1"/>
      <c r="C12" s="1"/>
    </row>
    <row r="13" spans="2:7" ht="19" x14ac:dyDescent="0.25">
      <c r="B13" s="2" t="s">
        <v>10</v>
      </c>
      <c r="C13" s="1"/>
      <c r="G13" t="s">
        <v>11</v>
      </c>
    </row>
    <row r="14" spans="2:7" ht="19" x14ac:dyDescent="0.25">
      <c r="B14" s="3"/>
      <c r="C14" s="1"/>
    </row>
    <row r="15" spans="2:7" ht="19" x14ac:dyDescent="0.25">
      <c r="B15" s="1" t="s">
        <v>12</v>
      </c>
      <c r="C15" s="1"/>
    </row>
    <row r="16" spans="2:7" ht="19" x14ac:dyDescent="0.25">
      <c r="B16" s="1"/>
      <c r="C16" s="1"/>
    </row>
    <row r="17" spans="1:18" x14ac:dyDescent="0.2">
      <c r="B17" s="7" t="s">
        <v>70</v>
      </c>
      <c r="C17" s="7" t="s">
        <v>71</v>
      </c>
      <c r="J17" s="4"/>
    </row>
    <row r="18" spans="1:18" ht="19" x14ac:dyDescent="0.25">
      <c r="A18">
        <v>27</v>
      </c>
      <c r="B18">
        <f>A18*A18</f>
        <v>729</v>
      </c>
      <c r="C18" s="1">
        <f>4*4</f>
        <v>16</v>
      </c>
      <c r="D18" s="1" t="s">
        <v>16</v>
      </c>
      <c r="F18" s="1"/>
      <c r="G18" s="1"/>
      <c r="H18" s="1"/>
    </row>
    <row r="19" spans="1:18" ht="19" x14ac:dyDescent="0.25">
      <c r="A19">
        <v>3</v>
      </c>
      <c r="B19">
        <f>A19*A19</f>
        <v>9</v>
      </c>
      <c r="C19" s="1">
        <f>33*33</f>
        <v>1089</v>
      </c>
      <c r="D19" s="1" t="s">
        <v>15</v>
      </c>
      <c r="E19" s="1"/>
      <c r="F19" s="1"/>
      <c r="G19" s="1"/>
      <c r="H19" s="1" t="s">
        <v>26</v>
      </c>
      <c r="I19" s="22" t="s">
        <v>53</v>
      </c>
      <c r="J19">
        <f>27/30.56</f>
        <v>0.88350785340314142</v>
      </c>
    </row>
    <row r="20" spans="1:18" ht="19" x14ac:dyDescent="0.25">
      <c r="A20">
        <v>0</v>
      </c>
      <c r="B20">
        <f>A20*A20</f>
        <v>0</v>
      </c>
      <c r="C20" s="1">
        <f>33*33</f>
        <v>1089</v>
      </c>
      <c r="E20" s="1"/>
      <c r="F20" s="1"/>
      <c r="G20" s="1"/>
      <c r="H20" s="1"/>
      <c r="J20" s="1" t="s">
        <v>14</v>
      </c>
    </row>
    <row r="21" spans="1:18" ht="19" x14ac:dyDescent="0.25">
      <c r="A21">
        <v>14</v>
      </c>
      <c r="B21">
        <f>A21*A21</f>
        <v>196</v>
      </c>
      <c r="C21" s="1">
        <v>0</v>
      </c>
      <c r="E21" s="1"/>
      <c r="F21" s="1"/>
      <c r="J21" s="4"/>
    </row>
    <row r="22" spans="1:18" ht="19" x14ac:dyDescent="0.25">
      <c r="B22">
        <f>SUM(B18:B21)</f>
        <v>934</v>
      </c>
      <c r="C22">
        <f>SUM(C18:C21)</f>
        <v>2194</v>
      </c>
      <c r="E22" s="1"/>
      <c r="F22" s="1"/>
      <c r="G22" s="1"/>
      <c r="H22" s="1"/>
      <c r="K22" s="6" t="s">
        <v>13</v>
      </c>
    </row>
    <row r="23" spans="1:18" x14ac:dyDescent="0.2">
      <c r="B23" s="5">
        <f>SQRT(B22)</f>
        <v>30.561413579872251</v>
      </c>
      <c r="C23" s="5">
        <f>SQRT(C22)</f>
        <v>46.840153714521477</v>
      </c>
    </row>
    <row r="24" spans="1:18" x14ac:dyDescent="0.2">
      <c r="B24" s="5"/>
      <c r="C24" s="5"/>
    </row>
    <row r="25" spans="1:18" x14ac:dyDescent="0.2">
      <c r="A25" s="5" t="s">
        <v>17</v>
      </c>
      <c r="B25" s="5"/>
      <c r="C25" s="5"/>
    </row>
    <row r="26" spans="1:18" x14ac:dyDescent="0.2">
      <c r="A26" s="23" t="s">
        <v>18</v>
      </c>
      <c r="B26" s="23" t="s">
        <v>19</v>
      </c>
      <c r="C26" s="23" t="s">
        <v>20</v>
      </c>
      <c r="D26" s="23" t="s">
        <v>21</v>
      </c>
      <c r="E26" s="31" t="s">
        <v>25</v>
      </c>
      <c r="F26" s="23"/>
      <c r="H26" t="s">
        <v>26</v>
      </c>
      <c r="J26" t="s">
        <v>41</v>
      </c>
      <c r="K26" s="5" t="s">
        <v>29</v>
      </c>
      <c r="L26" s="5" t="s">
        <v>30</v>
      </c>
    </row>
    <row r="27" spans="1:18" x14ac:dyDescent="0.2">
      <c r="A27" s="23" t="s">
        <v>22</v>
      </c>
      <c r="B27" s="23">
        <v>115</v>
      </c>
      <c r="C27" s="23">
        <v>58</v>
      </c>
      <c r="D27" s="23">
        <v>20</v>
      </c>
      <c r="E27" s="23">
        <f t="shared" ref="E27:F29" si="0">B27*B27</f>
        <v>13225</v>
      </c>
      <c r="F27" s="23">
        <f t="shared" si="0"/>
        <v>3364</v>
      </c>
      <c r="H27" s="11">
        <f>B27/E31</f>
        <v>0.99609109230825732</v>
      </c>
      <c r="I27" s="13">
        <f>C27/F31</f>
        <v>0.99279561300996755</v>
      </c>
      <c r="J27">
        <v>0.84699999999999998</v>
      </c>
      <c r="K27">
        <f>H27*I27</f>
        <v>0.9889148666019445</v>
      </c>
      <c r="L27">
        <f>H27*J27</f>
        <v>0.84368915518509391</v>
      </c>
    </row>
    <row r="28" spans="1:18" x14ac:dyDescent="0.2">
      <c r="A28" s="23" t="s">
        <v>23</v>
      </c>
      <c r="B28" s="23">
        <v>10</v>
      </c>
      <c r="C28" s="23">
        <v>7</v>
      </c>
      <c r="D28" s="23">
        <v>11</v>
      </c>
      <c r="E28" s="23">
        <f t="shared" si="0"/>
        <v>100</v>
      </c>
      <c r="F28" s="23">
        <f t="shared" si="0"/>
        <v>49</v>
      </c>
      <c r="H28">
        <f>B28/E31</f>
        <v>8.6616616722457157E-2</v>
      </c>
      <c r="I28">
        <f>C28/F31</f>
        <v>0.11982016019085814</v>
      </c>
      <c r="J28">
        <v>0.46600000000000003</v>
      </c>
      <c r="K28">
        <f>H28*I28</f>
        <v>1.0378416890874979E-2</v>
      </c>
      <c r="L28">
        <f>H28*J28</f>
        <v>4.0363343392665035E-2</v>
      </c>
    </row>
    <row r="29" spans="1:18" ht="19" x14ac:dyDescent="0.25">
      <c r="A29" s="23" t="s">
        <v>24</v>
      </c>
      <c r="B29" s="23">
        <v>2</v>
      </c>
      <c r="C29" s="23">
        <v>0</v>
      </c>
      <c r="D29" s="23">
        <v>6</v>
      </c>
      <c r="E29" s="23">
        <f t="shared" si="0"/>
        <v>4</v>
      </c>
      <c r="F29" s="23">
        <f t="shared" si="0"/>
        <v>0</v>
      </c>
      <c r="H29">
        <f>B29/E31</f>
        <v>1.732332334449143E-2</v>
      </c>
      <c r="I29">
        <f>C29/F31</f>
        <v>0</v>
      </c>
      <c r="J29">
        <v>0.254</v>
      </c>
      <c r="K29">
        <v>0</v>
      </c>
      <c r="L29">
        <f>H29*J29</f>
        <v>4.4001241295008233E-3</v>
      </c>
      <c r="R29" s="1"/>
    </row>
    <row r="30" spans="1:18" ht="19" x14ac:dyDescent="0.25">
      <c r="A30" s="23"/>
      <c r="B30" s="23"/>
      <c r="C30" s="23"/>
      <c r="D30" s="23"/>
      <c r="E30" s="23">
        <f>SUM(E27:E29)</f>
        <v>13329</v>
      </c>
      <c r="F30" s="23">
        <f>SUM(F27:F29)</f>
        <v>3413</v>
      </c>
      <c r="H30" t="s">
        <v>31</v>
      </c>
      <c r="I30" s="1" t="s">
        <v>27</v>
      </c>
      <c r="J30" s="8"/>
      <c r="K30" s="14">
        <f>SUM(K27:K29)</f>
        <v>0.99929328349281943</v>
      </c>
      <c r="L30" s="5">
        <f>SUM(L27:L29)</f>
        <v>0.88845262270725978</v>
      </c>
    </row>
    <row r="31" spans="1:18" ht="23" customHeight="1" x14ac:dyDescent="0.25">
      <c r="E31">
        <f>SQRT(E30)</f>
        <v>115.45128842936315</v>
      </c>
      <c r="F31">
        <f>SQRT(F30)</f>
        <v>58.420886675914119</v>
      </c>
      <c r="L31" s="1" t="s">
        <v>28</v>
      </c>
    </row>
    <row r="32" spans="1:18" ht="19" x14ac:dyDescent="0.25">
      <c r="C32" t="s">
        <v>26</v>
      </c>
      <c r="E32" s="12">
        <f>B27/E31</f>
        <v>0.99609109230825732</v>
      </c>
      <c r="F32" s="13">
        <f>C27/F31</f>
        <v>0.99279561300996755</v>
      </c>
      <c r="I32" s="1"/>
      <c r="K32" s="1"/>
    </row>
    <row r="34" spans="1:14" x14ac:dyDescent="0.2">
      <c r="A34" s="5" t="s">
        <v>32</v>
      </c>
    </row>
    <row r="35" spans="1:14" ht="19" x14ac:dyDescent="0.25">
      <c r="B35" s="1" t="s">
        <v>33</v>
      </c>
      <c r="E35" s="1" t="s">
        <v>34</v>
      </c>
    </row>
    <row r="36" spans="1:14" ht="20" x14ac:dyDescent="0.25">
      <c r="B36" s="9" t="s">
        <v>40</v>
      </c>
      <c r="E36" s="1"/>
    </row>
    <row r="37" spans="1:14" ht="19" x14ac:dyDescent="0.25">
      <c r="B37" s="10" t="s">
        <v>37</v>
      </c>
      <c r="E37" s="1"/>
    </row>
    <row r="38" spans="1:14" ht="19" x14ac:dyDescent="0.25">
      <c r="B38" s="10" t="s">
        <v>38</v>
      </c>
      <c r="E38" s="1"/>
    </row>
    <row r="39" spans="1:14" ht="19" x14ac:dyDescent="0.25">
      <c r="B39" s="10" t="s">
        <v>39</v>
      </c>
      <c r="E39" s="1"/>
    </row>
    <row r="40" spans="1:14" ht="19" x14ac:dyDescent="0.25">
      <c r="B40" s="1"/>
      <c r="E40" s="1"/>
    </row>
    <row r="41" spans="1:14" ht="20" x14ac:dyDescent="0.25">
      <c r="B41" s="9" t="s">
        <v>36</v>
      </c>
      <c r="E41" s="1"/>
    </row>
    <row r="42" spans="1:14" ht="19" x14ac:dyDescent="0.25">
      <c r="B42" s="1" t="s">
        <v>35</v>
      </c>
      <c r="E42" s="1"/>
      <c r="N42" s="5">
        <f>1/SQRT(2)</f>
        <v>0.70710678118654746</v>
      </c>
    </row>
    <row r="43" spans="1:14" x14ac:dyDescent="0.2">
      <c r="B43">
        <v>0</v>
      </c>
      <c r="D43" s="8"/>
      <c r="E43" s="8"/>
      <c r="F43" s="8"/>
    </row>
    <row r="44" spans="1:14" ht="19" x14ac:dyDescent="0.25">
      <c r="B44">
        <v>0.70699999999999996</v>
      </c>
      <c r="D44" s="1" t="s">
        <v>72</v>
      </c>
      <c r="E44" s="8"/>
      <c r="F44" s="8"/>
      <c r="K44" s="23" t="s">
        <v>18</v>
      </c>
      <c r="L44" s="23"/>
      <c r="M44" s="23"/>
      <c r="N44" s="23"/>
    </row>
    <row r="45" spans="1:14" x14ac:dyDescent="0.2">
      <c r="B45">
        <v>0.70699999999999996</v>
      </c>
      <c r="D45" s="8"/>
      <c r="E45" s="8"/>
      <c r="F45" s="8"/>
      <c r="K45" s="23" t="s">
        <v>22</v>
      </c>
      <c r="L45" s="23">
        <v>0</v>
      </c>
      <c r="M45" s="23">
        <v>0</v>
      </c>
      <c r="N45" s="23">
        <v>0</v>
      </c>
    </row>
    <row r="46" spans="1:14" x14ac:dyDescent="0.2">
      <c r="D46" s="8"/>
      <c r="E46" s="8"/>
      <c r="F46" s="8"/>
      <c r="I46" t="s">
        <v>42</v>
      </c>
      <c r="K46" s="23" t="s">
        <v>23</v>
      </c>
      <c r="L46" s="24">
        <f>H28*B44</f>
        <v>6.1237948022777204E-2</v>
      </c>
      <c r="M46" s="23">
        <f>I28*B44</f>
        <v>8.4712853254936701E-2</v>
      </c>
      <c r="N46" s="23">
        <f>J28*B44</f>
        <v>0.32946199999999998</v>
      </c>
    </row>
    <row r="47" spans="1:14" x14ac:dyDescent="0.2">
      <c r="I47" s="15">
        <f>0.707*0.0866</f>
        <v>6.1226199999999995E-2</v>
      </c>
      <c r="K47" s="23" t="s">
        <v>24</v>
      </c>
      <c r="L47" s="23">
        <f>H29*B45</f>
        <v>1.224758960455544E-2</v>
      </c>
      <c r="M47" s="23">
        <f>I29*B45</f>
        <v>0</v>
      </c>
      <c r="N47" s="23">
        <f>J29*B45</f>
        <v>0.17957799999999999</v>
      </c>
    </row>
    <row r="48" spans="1:14" x14ac:dyDescent="0.2">
      <c r="K48" s="23"/>
      <c r="L48" s="25">
        <f>SUM(L45:L47)</f>
        <v>7.3485537627332648E-2</v>
      </c>
      <c r="M48" s="25">
        <f>SUM(M45:M47)</f>
        <v>8.4712853254936701E-2</v>
      </c>
      <c r="N48" s="25">
        <f>SUM(N45:N47)</f>
        <v>0.50903999999999994</v>
      </c>
    </row>
    <row r="51" spans="1:18" x14ac:dyDescent="0.2">
      <c r="A51" s="5" t="s">
        <v>43</v>
      </c>
    </row>
    <row r="52" spans="1:18" ht="19" x14ac:dyDescent="0.25">
      <c r="B52" s="1" t="s">
        <v>44</v>
      </c>
    </row>
    <row r="53" spans="1:18" ht="19" x14ac:dyDescent="0.25">
      <c r="B53" s="1"/>
    </row>
    <row r="54" spans="1:18" ht="19" x14ac:dyDescent="0.25">
      <c r="B54" s="1"/>
      <c r="F54" s="3"/>
      <c r="G54" s="16">
        <f>LOG(1000000/5000)</f>
        <v>2.3010299956639813</v>
      </c>
      <c r="J54" t="s">
        <v>53</v>
      </c>
      <c r="K54" s="5">
        <f>SQRT(1+0+1+4)</f>
        <v>2.4494897427831779</v>
      </c>
      <c r="M54" t="s">
        <v>26</v>
      </c>
      <c r="O54" s="17">
        <f>1/K54</f>
        <v>0.40824829046386307</v>
      </c>
      <c r="Q54" t="s">
        <v>55</v>
      </c>
      <c r="R54" s="18">
        <f>J60*G60</f>
        <v>0.82</v>
      </c>
    </row>
    <row r="55" spans="1:18" x14ac:dyDescent="0.2">
      <c r="O55" s="20">
        <f>2/K54</f>
        <v>0.81649658092772615</v>
      </c>
    </row>
    <row r="56" spans="1:18" x14ac:dyDescent="0.2">
      <c r="C56" s="26" t="s">
        <v>18</v>
      </c>
      <c r="D56" s="26" t="s">
        <v>45</v>
      </c>
      <c r="E56" s="26" t="s">
        <v>46</v>
      </c>
      <c r="F56" s="26" t="s">
        <v>47</v>
      </c>
      <c r="G56" s="23"/>
      <c r="H56" s="23"/>
      <c r="I56" s="23"/>
      <c r="J56" s="23"/>
      <c r="K56" s="23"/>
    </row>
    <row r="57" spans="1:18" x14ac:dyDescent="0.2">
      <c r="C57" s="26"/>
      <c r="D57" s="26" t="s">
        <v>48</v>
      </c>
      <c r="E57" s="26" t="s">
        <v>49</v>
      </c>
      <c r="F57" s="26" t="s">
        <v>50</v>
      </c>
      <c r="G57" s="26"/>
      <c r="H57" s="26" t="s">
        <v>48</v>
      </c>
      <c r="I57" s="26" t="s">
        <v>51</v>
      </c>
      <c r="J57" s="26"/>
      <c r="K57" s="26" t="s">
        <v>47</v>
      </c>
    </row>
    <row r="58" spans="1:18" x14ac:dyDescent="0.2">
      <c r="C58" s="26" t="s">
        <v>5</v>
      </c>
      <c r="D58" s="26">
        <v>0</v>
      </c>
      <c r="E58" s="26">
        <v>5000</v>
      </c>
      <c r="F58" s="27">
        <v>2.2999999999999998</v>
      </c>
      <c r="G58" s="26">
        <v>0</v>
      </c>
      <c r="H58" s="26">
        <v>1</v>
      </c>
      <c r="I58" s="26">
        <v>1</v>
      </c>
      <c r="J58" s="28">
        <v>0.41</v>
      </c>
      <c r="K58" s="26">
        <v>0</v>
      </c>
    </row>
    <row r="59" spans="1:18" x14ac:dyDescent="0.2">
      <c r="C59" s="26" t="s">
        <v>7</v>
      </c>
      <c r="D59" s="26">
        <v>1</v>
      </c>
      <c r="E59" s="26">
        <v>50000</v>
      </c>
      <c r="F59" s="26">
        <v>1.3</v>
      </c>
      <c r="G59" s="26">
        <v>1.3</v>
      </c>
      <c r="H59" s="26">
        <v>0</v>
      </c>
      <c r="I59" s="26">
        <v>0</v>
      </c>
      <c r="J59" s="26">
        <v>0</v>
      </c>
      <c r="K59" s="26">
        <v>0</v>
      </c>
    </row>
    <row r="60" spans="1:18" x14ac:dyDescent="0.2">
      <c r="C60" s="26" t="s">
        <v>4</v>
      </c>
      <c r="D60" s="26">
        <v>1</v>
      </c>
      <c r="E60" s="26">
        <v>10000</v>
      </c>
      <c r="F60" s="26">
        <v>2</v>
      </c>
      <c r="G60" s="26">
        <v>2</v>
      </c>
      <c r="H60" s="26">
        <v>1</v>
      </c>
      <c r="I60" s="26">
        <v>1</v>
      </c>
      <c r="J60" s="26">
        <v>0.41</v>
      </c>
      <c r="K60" s="29">
        <v>0.82</v>
      </c>
    </row>
    <row r="61" spans="1:18" x14ac:dyDescent="0.2">
      <c r="C61" s="26" t="s">
        <v>6</v>
      </c>
      <c r="D61" s="26">
        <v>1</v>
      </c>
      <c r="E61" s="26">
        <v>1000</v>
      </c>
      <c r="F61" s="26">
        <v>3</v>
      </c>
      <c r="G61" s="26">
        <v>3</v>
      </c>
      <c r="H61" s="26">
        <v>2</v>
      </c>
      <c r="I61" s="26">
        <v>2</v>
      </c>
      <c r="J61" s="30">
        <v>0.82</v>
      </c>
      <c r="K61" s="26">
        <v>2.46</v>
      </c>
    </row>
    <row r="62" spans="1:18" ht="19" x14ac:dyDescent="0.25">
      <c r="C62" s="1"/>
    </row>
    <row r="63" spans="1:18" ht="19" x14ac:dyDescent="0.25">
      <c r="C63" s="1" t="s">
        <v>52</v>
      </c>
    </row>
    <row r="64" spans="1:18" ht="19" x14ac:dyDescent="0.25">
      <c r="C64" s="1" t="s">
        <v>73</v>
      </c>
    </row>
    <row r="65" spans="3:9" x14ac:dyDescent="0.2">
      <c r="C65" t="s">
        <v>54</v>
      </c>
    </row>
    <row r="66" spans="3:9" ht="19" x14ac:dyDescent="0.25">
      <c r="C66" s="1"/>
    </row>
    <row r="69" spans="3:9" x14ac:dyDescent="0.2">
      <c r="C69" t="s">
        <v>63</v>
      </c>
      <c r="F69" t="s">
        <v>53</v>
      </c>
      <c r="G69" s="5" t="s">
        <v>64</v>
      </c>
    </row>
    <row r="73" spans="3:9" x14ac:dyDescent="0.2">
      <c r="C73" s="5" t="s">
        <v>65</v>
      </c>
      <c r="I73" t="s">
        <v>66</v>
      </c>
    </row>
    <row r="75" spans="3:9" x14ac:dyDescent="0.2">
      <c r="F75" s="3"/>
    </row>
    <row r="87" spans="3:9" x14ac:dyDescent="0.2">
      <c r="C87" s="5" t="s">
        <v>68</v>
      </c>
      <c r="I87" t="s">
        <v>69</v>
      </c>
    </row>
    <row r="89" spans="3:9" x14ac:dyDescent="0.2">
      <c r="F89" s="3"/>
    </row>
    <row r="90" spans="3:9" x14ac:dyDescent="0.2">
      <c r="F90" s="5"/>
    </row>
  </sheetData>
  <hyperlinks>
    <hyperlink ref="J21" r:id="rId1" location="fig:tfgraph" display="https://nlp.stanford.edu/IR-book/html/htmledition/tf-idf-weighting-1.html - fig:tfgraph" xr:uid="{00000000-0004-0000-0100-000000000000}"/>
  </hyperlinks>
  <pageMargins left="0.7" right="0.7" top="0.75" bottom="0.75" header="0.3" footer="0.3"/>
  <pageSetup paperSize="9"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4"/>
  <sheetViews>
    <sheetView workbookViewId="0">
      <selection activeCell="C22" sqref="C22"/>
    </sheetView>
  </sheetViews>
  <sheetFormatPr baseColWidth="10" defaultRowHeight="16" x14ac:dyDescent="0.2"/>
  <sheetData>
    <row r="2" spans="2:4" ht="24" x14ac:dyDescent="0.3">
      <c r="B2" s="21" t="s">
        <v>67</v>
      </c>
    </row>
    <row r="4" spans="2:4" ht="19" x14ac:dyDescent="0.25">
      <c r="D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Build IDF</vt:lpstr>
      <vt:lpstr>Document Score</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2018-06-01T06:17:21Z</dcterms:created>
  <dcterms:modified xsi:type="dcterms:W3CDTF">2018-09-04T12:07:58Z</dcterms:modified>
</cp:coreProperties>
</file>