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\workspace\optimal-size-selection\excel\"/>
    </mc:Choice>
  </mc:AlternateContent>
  <xr:revisionPtr revIDLastSave="0" documentId="13_ncr:1_{0D58717B-9708-474A-812B-B02D2A6BB6A2}" xr6:coauthVersionLast="47" xr6:coauthVersionMax="47" xr10:uidLastSave="{00000000-0000-0000-0000-000000000000}"/>
  <bookViews>
    <workbookView xWindow="-120" yWindow="-120" windowWidth="29040" windowHeight="15720" activeTab="1" xr2:uid="{D3A42684-185C-4274-A3D0-61CA928E02CF}"/>
  </bookViews>
  <sheets>
    <sheet name="AMA_HeadDepth_Length" sheetId="2" r:id="rId1"/>
    <sheet name="Feeding-Experiments-Initial" sheetId="3" r:id="rId2"/>
    <sheet name="Sheet1" sheetId="1" r:id="rId3"/>
  </sheets>
  <definedNames>
    <definedName name="ExternalData_1" localSheetId="0" hidden="1">AMA_HeadDepth_Length!$A$1:$B$195</definedName>
    <definedName name="ExternalData_1" localSheetId="1" hidden="1">'Feeding-Experiments-Initial'!$A$1:$E$55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 a="1"/>
  <c r="E3" i="2" a="1"/>
  <c r="E10" i="2" a="1"/>
  <c r="E11" i="2" a="1"/>
  <c r="E21" i="2" a="1"/>
  <c r="E22" i="2" a="1"/>
  <c r="E23" i="2" a="1"/>
  <c r="E24" i="2" a="1"/>
  <c r="E25" i="2" a="1"/>
  <c r="E27" i="2" a="1"/>
  <c r="E27" i="2" l="1"/>
  <c r="E25" i="2"/>
  <c r="E24" i="2"/>
  <c r="E23" i="2"/>
  <c r="E22" i="2"/>
  <c r="E21" i="2"/>
  <c r="E11" i="2"/>
  <c r="E10" i="2"/>
  <c r="E3" i="2"/>
  <c r="E2" i="2"/>
  <c r="H2" i="3" a="1"/>
  <c r="H2" i="3" l="1"/>
  <c r="H9" i="3" a="1"/>
  <c r="H9" i="3" l="1"/>
  <c r="H26" i="3" a="1"/>
  <c r="H26" i="3" l="1"/>
  <c r="H48" i="3" a="1"/>
  <c r="H48" i="3" l="1"/>
  <c r="H70" i="3" a="1"/>
  <c r="H70" i="3" l="1"/>
  <c r="H71" i="3" a="1"/>
  <c r="H71" i="3" l="1"/>
  <c r="H77" i="3" a="1"/>
  <c r="H77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850E76-7C18-4A32-8A4F-B00A8B8FE9DC}" keepAlive="1" name="Query - AMA_HeadDepth_Length" description="Connection to the 'AMA_HeadDepth_Length' query in the workbook." type="5" refreshedVersion="8" background="1" saveData="1">
    <dbPr connection="Provider=Microsoft.Mashup.OleDb.1;Data Source=$Workbook$;Location=AMA_HeadDepth_Length;Extended Properties=&quot;&quot;" command="SELECT * FROM [AMA_HeadDepth_Length]"/>
  </connection>
  <connection id="2" xr16:uid="{191E4B44-27D1-4B13-98A3-E0E8E6FC5133}" keepAlive="1" name="Query - Feeding-Experiments-Initial" description="Connection to the 'Feeding-Experiments-Initial' query in the workbook." type="5" refreshedVersion="8" background="1" saveData="1">
    <dbPr connection="Provider=Microsoft.Mashup.OleDb.1;Data Source=$Workbook$;Location=Feeding-Experiments-Initial;Extended Properties=&quot;&quot;" command="SELECT * FROM [Feeding-Experiments-Initial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">
    <bk>
      <extLst>
        <ext uri="{3e2802c4-a4d2-4d8b-9148-e3be6c30e623}">
          <xlrd:rvb i="2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</futureMetadata>
  <cellMetadata count="1">
    <bk>
      <rc t="1" v="0"/>
    </bk>
  </cellMetadata>
  <valueMetadata count="1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headers=True)</code>
    </pythonScript>
    <pythonScript>
      <code>df.head()</code>
    </pythonScript>
    <pythonScript>
      <code>correlation = df['Length'].corr(df['Head Depth'])</code>
    </pythonScript>
    <pythonScript>
      <code>df.describe()</code>
    </pythonScript>
    <pythonScript>
      <code>from scipy import stats
slope, intercept, r_value, p_value, std_err = stats.linregress(df['Length'], df['Head Depth'])</code>
    </pythonScript>
    <pythonScript>
      <code>slope</code>
    </pythonScript>
    <pythonScript>
      <code xml:space="preserve">intercept
</code>
    </pythonScript>
    <pythonScript>
      <code>r_value</code>
    </pythonScript>
    <pythonScript>
      <code>p_value</code>
    </pythonScript>
    <pythonScript>
      <code>sns.scatterplot(data=df, x='Length', y='Head Depth', alpha=0.6)
# Add regression line
x = df['Length']
plt.plot(x, slope * x + intercept, color='red', label=f'Regression line (R² = {r_value**2:.3f})')
plt.title('Length vs Head Depth Analysis')
plt.xlabel('Length (mm)')
plt.ylabel('Head Depth (mm)')
plt.legend()
plt.grid(True, alpha=0.3)</code>
    </pythonScript>
    <pythonScript>
      <code>df = xl(%P2%, headers=True)
df.head()</code>
    </pythonScript>
    <pythonScript>
      <code>sns.boxplot(x='Experiment', y='Fish Length (mm)', data=df)
plt.title('Fish Length Distribution by Experiment')</code>
    </pythonScript>
    <pythonScript>
      <code>sns.boxplot(x='Experiment', y='Prey Length (mm)', data=df)
plt.title('Prey Length Distribution by Experiment')</code>
    </pythonScript>
    <pythonScript>
      <code>sns.scatterplot(data=df, x='Fish Length (mm)', y='Prey Length (mm)', hue='Prey')
plt.title('Fish Length vs Prey Length')</code>
    </pythonScript>
    <pythonScript>
      <code>correlation = df[['Fish Length (mm)', 'Prey Length (mm)']].corr().iloc[0,1]</code>
    </pythonScript>
    <pythonScript>
      <code>prey_by_exp = pd.crosstab(df['Experiment'], df['Prey'])</code>
    </pythonScript>
    <pythonScript>
      <code>df.groupby('Fish Length (mm)')['Prey Length (mm)'].mean()</code>
    </pythonScript>
  </pythonScripts>
</python>
</file>

<file path=xl/sharedStrings.xml><?xml version="1.0" encoding="utf-8"?>
<sst xmlns="http://schemas.openxmlformats.org/spreadsheetml/2006/main" count="134" uniqueCount="30">
  <si>
    <t>Length</t>
  </si>
  <si>
    <t>Head Depth</t>
  </si>
  <si>
    <t>Steps</t>
  </si>
  <si>
    <t>Load Dataframe df</t>
  </si>
  <si>
    <t>Correlation</t>
  </si>
  <si>
    <t>Describe</t>
  </si>
  <si>
    <t>df head</t>
  </si>
  <si>
    <t>Linear regression</t>
  </si>
  <si>
    <t>slope</t>
  </si>
  <si>
    <t>intercept</t>
  </si>
  <si>
    <t>r_value</t>
  </si>
  <si>
    <t>p_value</t>
  </si>
  <si>
    <t>scatterplot</t>
  </si>
  <si>
    <t>Experiment</t>
  </si>
  <si>
    <t>Fish No.</t>
  </si>
  <si>
    <t>Fish Length (mm)</t>
  </si>
  <si>
    <t>Prey Length (mm)</t>
  </si>
  <si>
    <t>Prey</t>
  </si>
  <si>
    <t>FE1</t>
  </si>
  <si>
    <t>AMA</t>
  </si>
  <si>
    <t>CU</t>
  </si>
  <si>
    <t>NIL</t>
  </si>
  <si>
    <t>FE2</t>
  </si>
  <si>
    <t>FE3</t>
  </si>
  <si>
    <t>Load Dataframe</t>
  </si>
  <si>
    <t>Fish Length by Experiment</t>
  </si>
  <si>
    <t>Prey Length by Experiment</t>
  </si>
  <si>
    <t>Fish Length vs Prey Length</t>
  </si>
  <si>
    <t>Crosstab</t>
  </si>
  <si>
    <t>Average prey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</si>
</sst>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ichStyles" Target="richData/rich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Array" Target="richData/rdarray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connections" Target="connections.xml"/><Relationship Id="rId15" Type="http://schemas.microsoft.com/office/2017/06/relationships/rdSupportingPropertyBag" Target="richData/rdsupportingpropertybag.xml"/><Relationship Id="rId10" Type="http://schemas.microsoft.com/office/2017/06/relationships/rdRichValue" Target="richData/rdrichvalue.xml"/><Relationship Id="rId19" Type="http://schemas.microsoft.com/office/2023/09/relationships/Python" Target="python.xml"/><Relationship Id="rId4" Type="http://schemas.openxmlformats.org/officeDocument/2006/relationships/theme" Target="theme/theme1.xml"/><Relationship Id="rId9" Type="http://schemas.microsoft.com/office/2022/10/relationships/richValueRel" Target="richData/richValueRel.xml"/><Relationship Id="rId14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27</xdr:row>
      <xdr:rowOff>57150</xdr:rowOff>
    </xdr:from>
    <xdr:to>
      <xdr:col>11</xdr:col>
      <xdr:colOff>495300</xdr:colOff>
      <xdr:row>48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D167ED-7CEF-3BC9-87FF-FA7D331DE2D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MA_HeadDepth_Length!E2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0975" y="5200650"/>
          <a:ext cx="5400675" cy="411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9</xdr:row>
      <xdr:rowOff>19050</xdr:rowOff>
    </xdr:from>
    <xdr:to>
      <xdr:col>12</xdr:col>
      <xdr:colOff>95250</xdr:colOff>
      <xdr:row>24</xdr:row>
      <xdr:rowOff>151687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40F1C3-C2D9-BCC6-308B-8A8D822C267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Feeding-Experiments-Initial'!H9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733550"/>
          <a:ext cx="4619625" cy="2990137"/>
        </a:xfrm>
        <a:prstGeom prst="rect">
          <a:avLst/>
        </a:prstGeom>
      </xdr:spPr>
    </xdr:pic>
    <xdr:clientData/>
  </xdr:twoCellAnchor>
  <xdr:twoCellAnchor editAs="oneCell">
    <xdr:from>
      <xdr:col>6</xdr:col>
      <xdr:colOff>1819275</xdr:colOff>
      <xdr:row>26</xdr:row>
      <xdr:rowOff>66675</xdr:rowOff>
    </xdr:from>
    <xdr:to>
      <xdr:col>12</xdr:col>
      <xdr:colOff>76200</xdr:colOff>
      <xdr:row>46</xdr:row>
      <xdr:rowOff>26306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E48E78-533E-28AD-1A73-F6620EAA064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Feeding-Experiments-Initial'!H26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86600" y="5019675"/>
          <a:ext cx="4610100" cy="376963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48</xdr:row>
      <xdr:rowOff>38101</xdr:rowOff>
    </xdr:from>
    <xdr:to>
      <xdr:col>12</xdr:col>
      <xdr:colOff>76200</xdr:colOff>
      <xdr:row>67</xdr:row>
      <xdr:rowOff>172655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8AA31E-3323-C37C-50F8-71CC414BC2F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Feeding-Experiments-Initial'!H48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05650" y="9182101"/>
          <a:ext cx="4591050" cy="3754054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4399C2-06FA-48A4-93D2-2DB162357FB3}" autoFormatId="16" applyNumberFormats="0" applyBorderFormats="0" applyFontFormats="0" applyPatternFormats="0" applyAlignmentFormats="0" applyWidthHeightFormats="0">
  <queryTableRefresh nextId="3">
    <queryTableFields count="2">
      <queryTableField id="1" name="Length" tableColumnId="1"/>
      <queryTableField id="2" name="Head Depth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D10224D-00D2-4FEA-BA4E-2B1BE3BCB81E}" autoFormatId="16" applyNumberFormats="0" applyBorderFormats="0" applyFontFormats="0" applyPatternFormats="0" applyAlignmentFormats="0" applyWidthHeightFormats="0">
  <queryTableRefresh nextId="6">
    <queryTableFields count="5">
      <queryTableField id="1" name="Experiment" tableColumnId="1"/>
      <queryTableField id="2" name="Fish No." tableColumnId="2"/>
      <queryTableField id="3" name="Fish Length (mm)" tableColumnId="3"/>
      <queryTableField id="4" name="Prey Length (mm)" tableColumnId="4"/>
      <queryTableField id="5" name="Prey" tableColumnId="5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2" c="3">
    <v t="s"/>
    <v t="s">Length</v>
    <v t="s">Head Depth</v>
    <v>0</v>
    <v>0.55000000000000004</v>
    <v>0.19</v>
    <v>1</v>
    <v>0.78</v>
    <v>0.18</v>
    <v>2</v>
    <v>0.9</v>
    <v>0.19</v>
    <v>3</v>
    <v>0.9</v>
    <v>0.2</v>
    <v>4</v>
    <v>0.96</v>
    <v>0.18</v>
    <v t="s">...</v>
    <v t="s">...</v>
    <v t="s">...</v>
    <v>189</v>
    <v>4.5999999999999996</v>
    <v>0.72</v>
    <v>190</v>
    <v>4.5999999999999996</v>
    <v>0.74</v>
    <v>191</v>
    <v>4.5999999999999996</v>
    <v>0.8</v>
    <v>192</v>
    <v>5.0999999999999996</v>
    <v>0.86</v>
    <v>193</v>
    <v>5.2</v>
    <v>0.86</v>
  </a>
  <a r="2">
    <v>567</v>
    <v>453</v>
  </a>
  <a r="2">
    <v>563</v>
    <v>453</v>
  </a>
  <a r="2">
    <v>554</v>
    <v>453</v>
  </a>
</arrayData>
</file>

<file path=xl/richData/rdrichvalue.xml><?xml version="1.0" encoding="utf-8"?>
<rvData xmlns="http://schemas.microsoft.com/office/spreadsheetml/2017/richdata" count="25">
  <rv s="0">
    <v>0</v>
  </rv>
  <rv s="1">
    <v>DataFrame</v>
    <v>1</v>
    <v>0</v>
  </rv>
  <rv s="2">
    <v>&lt;class 'pandas.core.frame.DataFrame'&gt;</v>
    <v>DataFrame</v>
    <v xml:space="preserve">     Length  Head Depth
0      0.55        0.19
1      0.78        0.18
2      0.90        0.19
3      0.90        0.20
4      0.96        0.18
..      ...         ...
189    4.60        0.72
190    4.60        0.74
191    4.60        0.80
192    5.10 ...</v>
    <v>1</v>
    <v>2</v>
  </rv>
  <rv s="3">
    <fb>0</fb>
    <v>3</v>
  </rv>
  <rv s="2">
    <fb>0</fb>
    <v>&lt;class 'NoneType'&gt;</v>
    <v>NoneType</v>
    <v>None</v>
    <v>3</v>
    <v>2</v>
  </rv>
  <rv s="4">
    <fb>0.14693120510353624</fb>
    <v>&lt;class 'numpy.float64'&gt;</v>
    <v>float64</v>
    <v>0.14693120510353624</v>
    <v>0.14693120510353624</v>
    <v>2</v>
  </rv>
  <rv s="4">
    <fb>8.9923767857314263E-2</fb>
    <v>&lt;class 'numpy.float64'&gt;</v>
    <v>float64</v>
    <v>0.08992376785731426</v>
    <v>8.9923767857314263E-2</v>
    <v>2</v>
  </rv>
  <rv s="4">
    <fb>0.96401086612731046</fb>
    <v>&lt;class 'numpy.float64'&gt;</v>
    <v>float64</v>
    <v>0.9640108661273105</v>
    <v>0.96401086612731046</v>
    <v>2</v>
  </rv>
  <rv s="4">
    <fb>2.0405108961460979E-112</fb>
    <v>&lt;class 'numpy.float64'&gt;</v>
    <v>float64</v>
    <v>2.040510896146098e-112</v>
    <v>2.0405108961460979E-112</v>
    <v>2</v>
  </rv>
  <rv s="5">
    <v>0</v>
    <v>9</v>
  </rv>
  <rv s="0">
    <v>1</v>
  </rv>
  <rv s="6">
    <v>Image</v>
    <v>4</v>
    <v>9</v>
    <v>10</v>
  </rv>
  <rv s="2">
    <v>&lt;class 'PIL.PngImagePlugin.PngImageFile'&gt;</v>
    <v>PngImageFile</v>
    <v>&lt;PIL.PngImagePlugin.PngImageFile image mode=RGBA size=567x453 at 0x7FEB2A2CE9F0&gt;</v>
    <v>11</v>
    <v>2</v>
  </rv>
  <rv s="5">
    <v>1</v>
    <v>9</v>
  </rv>
  <rv s="0">
    <v>2</v>
  </rv>
  <rv s="6">
    <v>Image</v>
    <v>4</v>
    <v>13</v>
    <v>14</v>
  </rv>
  <rv s="2">
    <v>&lt;class 'PIL.PngImagePlugin.PngImageFile'&gt;</v>
    <v>PngImageFile</v>
    <v>&lt;PIL.PngImagePlugin.PngImageFile image mode=RGBA size=563x453 at 0x7FEB2A576E10&gt;</v>
    <v>15</v>
    <v>2</v>
  </rv>
  <rv s="5">
    <v>2</v>
    <v>9</v>
  </rv>
  <rv s="0">
    <v>3</v>
  </rv>
  <rv s="6">
    <v>Image</v>
    <v>4</v>
    <v>17</v>
    <v>18</v>
  </rv>
  <rv s="2">
    <v>&lt;class 'PIL.PngImagePlugin.PngImageFile'&gt;</v>
    <v>PngImageFile</v>
    <v>&lt;PIL.PngImagePlugin.PngImageFile image mode=RGBA size=554x453 at 0x7FEB2A2CECF0&gt;</v>
    <v>19</v>
    <v>2</v>
  </rv>
  <rv s="5">
    <v>3</v>
    <v>9</v>
  </rv>
  <rv s="6">
    <v>Image</v>
    <v>4</v>
    <v>21</v>
    <v>18</v>
  </rv>
  <rv s="2">
    <v>&lt;class 'PIL.PngImagePlugin.PngImageFile'&gt;</v>
    <v>PngImageFile</v>
    <v>&lt;PIL.PngImagePlugin.PngImageFile image mode=RGBA size=554x453 at 0x7FEB2A81BE30&gt;</v>
    <v>22</v>
    <v>2</v>
  </rv>
  <rv s="4">
    <fb>4.9134783652899652E-2</fb>
    <v>&lt;class 'numpy.float64'&gt;</v>
    <v>float64</v>
    <v>0.04913478365289965</v>
    <v>4.9134783652899652E-2</v>
    <v>2</v>
  </rv>
</rvData>
</file>

<file path=xl/richData/rdrichvaluestructure.xml><?xml version="1.0" encoding="utf-8"?>
<rvStructures xmlns="http://schemas.microsoft.com/office/spreadsheetml/2017/richdata" count="7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formattednumber">
    <k n="_Format" t="spb"/>
  </s>
  <s t="_python">
    <k n="Python_type" t="s"/>
    <k n="Python_typeName" t="s"/>
    <k n="Python_str" t="s"/>
    <k n="basicValue"/>
    <k n="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5">
    <spb s="0">
      <v>194</v>
      <v>2</v>
      <v>DataFrame</v>
      <v>arrayPreview</v>
      <v>1</v>
    </spb>
    <spb s="1">
      <v>0</v>
    </spb>
    <spb s="2">
      <v>https://www.anaconda.com/excel</v>
      <v>https://res.cdn.office.net/officepysvc/prod-service/anacondalogo.png</v>
      <v>Python provided by Anaconda</v>
    </spb>
    <spb s="3">
      <v>1</v>
    </spb>
    <spb s="4">
      <v>2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url" t="s"/>
    <k n="logoUrl" t="s"/>
    <k n="description" t="s"/>
  </s>
  <s>
    <k n="_Self" t="i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  <rPr n="IsHeroField" t="b"/>
  </richProperties>
  <richStyles>
    <rSty dxfid="0">
      <rpv i="0">0;-0;"None"</rpv>
    </rSty>
    <rSty>
      <rpv i="1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AD8C50-56E1-4643-BB3B-3C6EFEEF03FD}" name="AMA_HeadDepth_Length" displayName="AMA_HeadDepth_Length" ref="A1:B195" tableType="queryTable" totalsRowShown="0">
  <autoFilter ref="A1:B195" xr:uid="{BFAD8C50-56E1-4643-BB3B-3C6EFEEF03FD}"/>
  <tableColumns count="2">
    <tableColumn id="1" xr3:uid="{4FF64C1B-A840-4A6F-909D-B5A18FB043AE}" uniqueName="1" name="Length" queryTableFieldId="1"/>
    <tableColumn id="2" xr3:uid="{9891C41E-0DAA-41C1-A38B-9E8B2988B5A6}" uniqueName="2" name="Head Depth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897799-DB2C-4A56-9CF6-6A78918936D0}" name="Feeding_Experiments_Initial" displayName="Feeding_Experiments_Initial" ref="A1:E55" tableType="queryTable" totalsRowShown="0">
  <autoFilter ref="A1:E55" xr:uid="{A6897799-DB2C-4A56-9CF6-6A78918936D0}"/>
  <tableColumns count="5">
    <tableColumn id="1" xr3:uid="{4F7D0C02-BD05-48A9-9A85-7E433368499E}" uniqueName="1" name="Experiment" queryTableFieldId="1" dataDxfId="1"/>
    <tableColumn id="2" xr3:uid="{E3AE6BBF-B91A-48DB-9390-36F5496D2AC1}" uniqueName="2" name="Fish No." queryTableFieldId="2"/>
    <tableColumn id="3" xr3:uid="{9EC7E3DF-19E9-4B2F-9579-C996C48463A0}" uniqueName="3" name="Fish Length (mm)" queryTableFieldId="3"/>
    <tableColumn id="4" xr3:uid="{7623DA87-0A90-4DA9-9F98-C63727EA059A}" uniqueName="4" name="Prey Length (mm)" queryTableFieldId="4"/>
    <tableColumn id="5" xr3:uid="{D7FEB0B1-C982-4F75-B3B5-BA9455706D16}" uniqueName="5" name="Pre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99C2-D4DF-45D7-9CED-EF631726778F}">
  <dimension ref="A1:G195"/>
  <sheetViews>
    <sheetView topLeftCell="A16" workbookViewId="0">
      <selection activeCell="L24" sqref="L24"/>
    </sheetView>
  </sheetViews>
  <sheetFormatPr defaultRowHeight="15" x14ac:dyDescent="0.25"/>
  <cols>
    <col min="1" max="1" width="9.42578125" bestFit="1" customWidth="1"/>
    <col min="2" max="2" width="14" bestFit="1" customWidth="1"/>
    <col min="4" max="4" width="27.140625" customWidth="1"/>
    <col min="5" max="5" width="18.85546875" customWidth="1"/>
  </cols>
  <sheetData>
    <row r="1" spans="1:7" x14ac:dyDescent="0.25">
      <c r="A1" t="s">
        <v>0</v>
      </c>
      <c r="B1" t="s">
        <v>1</v>
      </c>
      <c r="D1" t="s">
        <v>2</v>
      </c>
    </row>
    <row r="2" spans="1:7" x14ac:dyDescent="0.25">
      <c r="A2">
        <v>0.55000000000000004</v>
      </c>
      <c r="B2">
        <v>0.19</v>
      </c>
      <c r="D2" t="s">
        <v>3</v>
      </c>
      <c r="E2" t="e" cm="1" vm="1">
        <f t="array" ref="E2">_xlfn._xlws.PY(0,1,A1:B195)</f>
        <v>#VALUE!</v>
      </c>
    </row>
    <row r="3" spans="1:7" x14ac:dyDescent="0.25">
      <c r="A3">
        <v>0.78</v>
      </c>
      <c r="B3">
        <v>0.18</v>
      </c>
      <c r="D3" t="s">
        <v>6</v>
      </c>
      <c r="E3" t="str" cm="1">
        <f t="array" ref="E3:F8">_xlfn._xlws.PY(1,0)</f>
        <v>Length</v>
      </c>
      <c r="F3" t="str">
        <v>Head Depth</v>
      </c>
    </row>
    <row r="4" spans="1:7" x14ac:dyDescent="0.25">
      <c r="A4">
        <v>0.9</v>
      </c>
      <c r="B4">
        <v>0.19</v>
      </c>
      <c r="E4">
        <v>0.55000000000000004</v>
      </c>
      <c r="F4">
        <v>0.19</v>
      </c>
    </row>
    <row r="5" spans="1:7" x14ac:dyDescent="0.25">
      <c r="A5">
        <v>0.9</v>
      </c>
      <c r="B5">
        <v>0.2</v>
      </c>
      <c r="E5">
        <v>0.78</v>
      </c>
      <c r="F5">
        <v>0.18</v>
      </c>
    </row>
    <row r="6" spans="1:7" x14ac:dyDescent="0.25">
      <c r="A6">
        <v>0.96</v>
      </c>
      <c r="B6">
        <v>0.18</v>
      </c>
      <c r="E6">
        <v>0.9</v>
      </c>
      <c r="F6">
        <v>0.19</v>
      </c>
    </row>
    <row r="7" spans="1:7" x14ac:dyDescent="0.25">
      <c r="A7">
        <v>0.98</v>
      </c>
      <c r="B7">
        <v>0.23</v>
      </c>
      <c r="E7">
        <v>0.9</v>
      </c>
      <c r="F7">
        <v>0.2</v>
      </c>
    </row>
    <row r="8" spans="1:7" x14ac:dyDescent="0.25">
      <c r="A8">
        <v>0.98</v>
      </c>
      <c r="B8">
        <v>0.28000000000000003</v>
      </c>
      <c r="E8">
        <v>0.96</v>
      </c>
      <c r="F8">
        <v>0.18</v>
      </c>
    </row>
    <row r="9" spans="1:7" x14ac:dyDescent="0.25">
      <c r="A9">
        <v>1</v>
      </c>
      <c r="B9">
        <v>0.19</v>
      </c>
    </row>
    <row r="10" spans="1:7" x14ac:dyDescent="0.25">
      <c r="A10">
        <v>1</v>
      </c>
      <c r="B10">
        <v>0.2</v>
      </c>
      <c r="D10" t="s">
        <v>4</v>
      </c>
      <c r="E10" cm="1">
        <f t="array" ref="E10">_xlfn._xlws.PY(2,0)</f>
        <v>0.96401086612731035</v>
      </c>
    </row>
    <row r="11" spans="1:7" x14ac:dyDescent="0.25">
      <c r="A11">
        <v>1</v>
      </c>
      <c r="B11">
        <v>0.23</v>
      </c>
      <c r="D11" t="s">
        <v>5</v>
      </c>
      <c r="E11" t="str" cm="1">
        <f t="array" ref="E11:G19">_xlfn._xlws.PY(3,0)</f>
        <v/>
      </c>
      <c r="F11" t="str">
        <v>Length</v>
      </c>
      <c r="G11" t="str">
        <v>Head Depth</v>
      </c>
    </row>
    <row r="12" spans="1:7" x14ac:dyDescent="0.25">
      <c r="A12">
        <v>1</v>
      </c>
      <c r="B12">
        <v>0.23</v>
      </c>
      <c r="E12" t="str">
        <v>count</v>
      </c>
      <c r="F12">
        <v>194</v>
      </c>
      <c r="G12">
        <v>194</v>
      </c>
    </row>
    <row r="13" spans="1:7" x14ac:dyDescent="0.25">
      <c r="A13">
        <v>1</v>
      </c>
      <c r="B13">
        <v>0.25</v>
      </c>
      <c r="E13" t="str">
        <v>mean</v>
      </c>
      <c r="F13">
        <v>2.2419072164948455</v>
      </c>
      <c r="G13">
        <v>0.41932989690721645</v>
      </c>
    </row>
    <row r="14" spans="1:7" x14ac:dyDescent="0.25">
      <c r="A14">
        <v>1</v>
      </c>
      <c r="B14">
        <v>0.26</v>
      </c>
      <c r="E14" t="str">
        <v>std</v>
      </c>
      <c r="F14">
        <v>1.0550333205206326</v>
      </c>
      <c r="G14">
        <v>0.16080453307671527</v>
      </c>
    </row>
    <row r="15" spans="1:7" x14ac:dyDescent="0.25">
      <c r="A15">
        <v>1.05</v>
      </c>
      <c r="B15">
        <v>0.2</v>
      </c>
      <c r="E15" t="str">
        <v>min</v>
      </c>
      <c r="F15">
        <v>0.55000000000000004</v>
      </c>
      <c r="G15">
        <v>0.18</v>
      </c>
    </row>
    <row r="16" spans="1:7" x14ac:dyDescent="0.25">
      <c r="A16">
        <v>1.05</v>
      </c>
      <c r="B16">
        <v>0.24</v>
      </c>
      <c r="E16" t="str">
        <v>25%</v>
      </c>
      <c r="F16">
        <v>1.45</v>
      </c>
      <c r="G16">
        <v>0.3</v>
      </c>
    </row>
    <row r="17" spans="1:7" x14ac:dyDescent="0.25">
      <c r="A17">
        <v>1.07</v>
      </c>
      <c r="B17">
        <v>0.25</v>
      </c>
      <c r="E17" t="str">
        <v>50%</v>
      </c>
      <c r="F17">
        <v>1.85</v>
      </c>
      <c r="G17">
        <v>0.39</v>
      </c>
    </row>
    <row r="18" spans="1:7" x14ac:dyDescent="0.25">
      <c r="A18">
        <v>1.08</v>
      </c>
      <c r="B18">
        <v>0.28000000000000003</v>
      </c>
      <c r="E18" t="str">
        <v>75%</v>
      </c>
      <c r="F18">
        <v>3</v>
      </c>
      <c r="G18">
        <v>0.56000000000000005</v>
      </c>
    </row>
    <row r="19" spans="1:7" x14ac:dyDescent="0.25">
      <c r="A19">
        <v>1.1000000000000001</v>
      </c>
      <c r="B19">
        <v>0.23</v>
      </c>
      <c r="E19" t="str">
        <v>max</v>
      </c>
      <c r="F19">
        <v>5.2</v>
      </c>
      <c r="G19">
        <v>0.86</v>
      </c>
    </row>
    <row r="20" spans="1:7" x14ac:dyDescent="0.25">
      <c r="A20">
        <v>1.1000000000000001</v>
      </c>
      <c r="B20">
        <v>0.23</v>
      </c>
    </row>
    <row r="21" spans="1:7" x14ac:dyDescent="0.25">
      <c r="A21">
        <v>1.1000000000000001</v>
      </c>
      <c r="B21">
        <v>0.31</v>
      </c>
      <c r="D21" t="s">
        <v>7</v>
      </c>
      <c r="E21" cm="1" vm="2">
        <f t="array" ref="E21">_xlfn._xlws.PY(4,1)</f>
        <v>0</v>
      </c>
    </row>
    <row r="22" spans="1:7" x14ac:dyDescent="0.25">
      <c r="A22">
        <v>1.1299999999999999</v>
      </c>
      <c r="B22">
        <v>0.22</v>
      </c>
      <c r="D22" t="s">
        <v>8</v>
      </c>
      <c r="E22" cm="1" vm="3">
        <f t="array" ref="E22">_xlfn._xlws.PY(5,1)</f>
        <v>0.14693120510353624</v>
      </c>
    </row>
    <row r="23" spans="1:7" x14ac:dyDescent="0.25">
      <c r="A23">
        <v>1.1299999999999999</v>
      </c>
      <c r="B23">
        <v>0.22</v>
      </c>
      <c r="D23" t="s">
        <v>9</v>
      </c>
      <c r="E23" cm="1" vm="4">
        <f t="array" ref="E23">_xlfn._xlws.PY(6,1)</f>
        <v>8.9923767857314263E-2</v>
      </c>
    </row>
    <row r="24" spans="1:7" x14ac:dyDescent="0.25">
      <c r="A24">
        <v>1.1299999999999999</v>
      </c>
      <c r="B24">
        <v>0.23</v>
      </c>
      <c r="D24" t="s">
        <v>10</v>
      </c>
      <c r="E24" cm="1" vm="5">
        <f t="array" ref="E24">_xlfn._xlws.PY(7,1)</f>
        <v>0.96401086612731046</v>
      </c>
    </row>
    <row r="25" spans="1:7" x14ac:dyDescent="0.25">
      <c r="A25">
        <v>1.1299999999999999</v>
      </c>
      <c r="B25">
        <v>0.23</v>
      </c>
      <c r="D25" t="s">
        <v>11</v>
      </c>
      <c r="E25" cm="1" vm="6">
        <f t="array" ref="E25">_xlfn._xlws.PY(8,1)</f>
        <v>2.0405108961460979E-112</v>
      </c>
    </row>
    <row r="26" spans="1:7" x14ac:dyDescent="0.25">
      <c r="A26">
        <v>1.18</v>
      </c>
      <c r="B26">
        <v>0.25</v>
      </c>
    </row>
    <row r="27" spans="1:7" x14ac:dyDescent="0.25">
      <c r="A27">
        <v>1.2</v>
      </c>
      <c r="B27">
        <v>0.2</v>
      </c>
      <c r="D27" t="s">
        <v>12</v>
      </c>
      <c r="E27" t="e" cm="1" vm="7">
        <f t="array" ref="E27">_xlfn._xlws.PY(9,1)</f>
        <v>#VALUE!</v>
      </c>
    </row>
    <row r="28" spans="1:7" x14ac:dyDescent="0.25">
      <c r="A28">
        <v>1.2</v>
      </c>
      <c r="B28">
        <v>0.21</v>
      </c>
    </row>
    <row r="29" spans="1:7" x14ac:dyDescent="0.25">
      <c r="A29">
        <v>1.2</v>
      </c>
      <c r="B29">
        <v>0.24</v>
      </c>
    </row>
    <row r="30" spans="1:7" x14ac:dyDescent="0.25">
      <c r="A30">
        <v>1.2</v>
      </c>
      <c r="B30">
        <v>0.25</v>
      </c>
    </row>
    <row r="31" spans="1:7" x14ac:dyDescent="0.25">
      <c r="A31">
        <v>1.2</v>
      </c>
      <c r="B31">
        <v>0.26</v>
      </c>
    </row>
    <row r="32" spans="1:7" x14ac:dyDescent="0.25">
      <c r="A32">
        <v>1.2</v>
      </c>
      <c r="B32">
        <v>0.26</v>
      </c>
    </row>
    <row r="33" spans="1:2" x14ac:dyDescent="0.25">
      <c r="A33">
        <v>1.2</v>
      </c>
      <c r="B33">
        <v>0.26</v>
      </c>
    </row>
    <row r="34" spans="1:2" x14ac:dyDescent="0.25">
      <c r="A34">
        <v>1.2</v>
      </c>
      <c r="B34">
        <v>0.26</v>
      </c>
    </row>
    <row r="35" spans="1:2" x14ac:dyDescent="0.25">
      <c r="A35">
        <v>1.2</v>
      </c>
      <c r="B35">
        <v>0.28000000000000003</v>
      </c>
    </row>
    <row r="36" spans="1:2" x14ac:dyDescent="0.25">
      <c r="A36">
        <v>1.2</v>
      </c>
      <c r="B36">
        <v>0.28999999999999998</v>
      </c>
    </row>
    <row r="37" spans="1:2" x14ac:dyDescent="0.25">
      <c r="A37">
        <v>1.21</v>
      </c>
      <c r="B37">
        <v>0.3</v>
      </c>
    </row>
    <row r="38" spans="1:2" x14ac:dyDescent="0.25">
      <c r="A38">
        <v>1.25</v>
      </c>
      <c r="B38">
        <v>0.22</v>
      </c>
    </row>
    <row r="39" spans="1:2" x14ac:dyDescent="0.25">
      <c r="A39">
        <v>1.28</v>
      </c>
      <c r="B39">
        <v>0.21</v>
      </c>
    </row>
    <row r="40" spans="1:2" x14ac:dyDescent="0.25">
      <c r="A40">
        <v>1.28</v>
      </c>
      <c r="B40">
        <v>0.25</v>
      </c>
    </row>
    <row r="41" spans="1:2" x14ac:dyDescent="0.25">
      <c r="A41">
        <v>1.28</v>
      </c>
      <c r="B41">
        <v>0.28000000000000003</v>
      </c>
    </row>
    <row r="42" spans="1:2" x14ac:dyDescent="0.25">
      <c r="A42">
        <v>1.35</v>
      </c>
      <c r="B42">
        <v>0.21</v>
      </c>
    </row>
    <row r="43" spans="1:2" x14ac:dyDescent="0.25">
      <c r="A43">
        <v>1.38</v>
      </c>
      <c r="B43">
        <v>0.31</v>
      </c>
    </row>
    <row r="44" spans="1:2" x14ac:dyDescent="0.25">
      <c r="A44">
        <v>1.4</v>
      </c>
      <c r="B44">
        <v>0.27</v>
      </c>
    </row>
    <row r="45" spans="1:2" x14ac:dyDescent="0.25">
      <c r="A45">
        <v>1.4</v>
      </c>
      <c r="B45">
        <v>0.32</v>
      </c>
    </row>
    <row r="46" spans="1:2" x14ac:dyDescent="0.25">
      <c r="A46">
        <v>1.4</v>
      </c>
      <c r="B46">
        <v>0.34</v>
      </c>
    </row>
    <row r="47" spans="1:2" x14ac:dyDescent="0.25">
      <c r="A47">
        <v>1.4</v>
      </c>
      <c r="B47">
        <v>0.36</v>
      </c>
    </row>
    <row r="48" spans="1:2" x14ac:dyDescent="0.25">
      <c r="A48">
        <v>1.4</v>
      </c>
      <c r="B48">
        <v>0.37</v>
      </c>
    </row>
    <row r="49" spans="1:2" x14ac:dyDescent="0.25">
      <c r="A49">
        <v>1.43</v>
      </c>
      <c r="B49">
        <v>0.3</v>
      </c>
    </row>
    <row r="50" spans="1:2" x14ac:dyDescent="0.25">
      <c r="A50">
        <v>1.45</v>
      </c>
      <c r="B50">
        <v>0.23</v>
      </c>
    </row>
    <row r="51" spans="1:2" x14ac:dyDescent="0.25">
      <c r="A51">
        <v>1.45</v>
      </c>
      <c r="B51">
        <v>0.28999999999999998</v>
      </c>
    </row>
    <row r="52" spans="1:2" x14ac:dyDescent="0.25">
      <c r="A52">
        <v>1.45</v>
      </c>
      <c r="B52">
        <v>0.3</v>
      </c>
    </row>
    <row r="53" spans="1:2" x14ac:dyDescent="0.25">
      <c r="A53">
        <v>1.46</v>
      </c>
      <c r="B53">
        <v>0.3</v>
      </c>
    </row>
    <row r="54" spans="1:2" x14ac:dyDescent="0.25">
      <c r="A54">
        <v>1.48</v>
      </c>
      <c r="B54">
        <v>0.32</v>
      </c>
    </row>
    <row r="55" spans="1:2" x14ac:dyDescent="0.25">
      <c r="A55">
        <v>1.5</v>
      </c>
      <c r="B55">
        <v>0.26</v>
      </c>
    </row>
    <row r="56" spans="1:2" x14ac:dyDescent="0.25">
      <c r="A56">
        <v>1.5</v>
      </c>
      <c r="B56">
        <v>0.28999999999999998</v>
      </c>
    </row>
    <row r="57" spans="1:2" x14ac:dyDescent="0.25">
      <c r="A57">
        <v>1.5</v>
      </c>
      <c r="B57">
        <v>0.28999999999999998</v>
      </c>
    </row>
    <row r="58" spans="1:2" x14ac:dyDescent="0.25">
      <c r="A58">
        <v>1.5</v>
      </c>
      <c r="B58">
        <v>0.3</v>
      </c>
    </row>
    <row r="59" spans="1:2" x14ac:dyDescent="0.25">
      <c r="A59">
        <v>1.5</v>
      </c>
      <c r="B59">
        <v>0.3</v>
      </c>
    </row>
    <row r="60" spans="1:2" x14ac:dyDescent="0.25">
      <c r="A60">
        <v>1.5</v>
      </c>
      <c r="B60">
        <v>0.31</v>
      </c>
    </row>
    <row r="61" spans="1:2" x14ac:dyDescent="0.25">
      <c r="A61">
        <v>1.5</v>
      </c>
      <c r="B61">
        <v>0.33</v>
      </c>
    </row>
    <row r="62" spans="1:2" x14ac:dyDescent="0.25">
      <c r="A62">
        <v>1.5</v>
      </c>
      <c r="B62">
        <v>0.33</v>
      </c>
    </row>
    <row r="63" spans="1:2" x14ac:dyDescent="0.25">
      <c r="A63">
        <v>1.5</v>
      </c>
      <c r="B63">
        <v>0.36</v>
      </c>
    </row>
    <row r="64" spans="1:2" x14ac:dyDescent="0.25">
      <c r="A64">
        <v>1.53</v>
      </c>
      <c r="B64">
        <v>0.28999999999999998</v>
      </c>
    </row>
    <row r="65" spans="1:2" x14ac:dyDescent="0.25">
      <c r="A65">
        <v>1.6</v>
      </c>
      <c r="B65">
        <v>0.3</v>
      </c>
    </row>
    <row r="66" spans="1:2" x14ac:dyDescent="0.25">
      <c r="A66">
        <v>1.6</v>
      </c>
      <c r="B66">
        <v>0.3</v>
      </c>
    </row>
    <row r="67" spans="1:2" x14ac:dyDescent="0.25">
      <c r="A67">
        <v>1.6</v>
      </c>
      <c r="B67">
        <v>0.32</v>
      </c>
    </row>
    <row r="68" spans="1:2" x14ac:dyDescent="0.25">
      <c r="A68">
        <v>1.6</v>
      </c>
      <c r="B68">
        <v>0.32</v>
      </c>
    </row>
    <row r="69" spans="1:2" x14ac:dyDescent="0.25">
      <c r="A69">
        <v>1.6</v>
      </c>
      <c r="B69">
        <v>0.32</v>
      </c>
    </row>
    <row r="70" spans="1:2" x14ac:dyDescent="0.25">
      <c r="A70">
        <v>1.6</v>
      </c>
      <c r="B70">
        <v>0.32</v>
      </c>
    </row>
    <row r="71" spans="1:2" x14ac:dyDescent="0.25">
      <c r="A71">
        <v>1.6</v>
      </c>
      <c r="B71">
        <v>0.34</v>
      </c>
    </row>
    <row r="72" spans="1:2" x14ac:dyDescent="0.25">
      <c r="A72">
        <v>1.6</v>
      </c>
      <c r="B72">
        <v>0.34</v>
      </c>
    </row>
    <row r="73" spans="1:2" x14ac:dyDescent="0.25">
      <c r="A73">
        <v>1.6</v>
      </c>
      <c r="B73">
        <v>0.35</v>
      </c>
    </row>
    <row r="74" spans="1:2" x14ac:dyDescent="0.25">
      <c r="A74">
        <v>1.6</v>
      </c>
      <c r="B74">
        <v>0.36</v>
      </c>
    </row>
    <row r="75" spans="1:2" x14ac:dyDescent="0.25">
      <c r="A75">
        <v>1.6</v>
      </c>
      <c r="B75">
        <v>0.37</v>
      </c>
    </row>
    <row r="76" spans="1:2" x14ac:dyDescent="0.25">
      <c r="A76">
        <v>1.6</v>
      </c>
      <c r="B76">
        <v>0.38</v>
      </c>
    </row>
    <row r="77" spans="1:2" x14ac:dyDescent="0.25">
      <c r="A77">
        <v>1.6</v>
      </c>
      <c r="B77">
        <v>0.39</v>
      </c>
    </row>
    <row r="78" spans="1:2" x14ac:dyDescent="0.25">
      <c r="A78">
        <v>1.6</v>
      </c>
      <c r="B78">
        <v>0.4</v>
      </c>
    </row>
    <row r="79" spans="1:2" x14ac:dyDescent="0.25">
      <c r="A79">
        <v>1.68</v>
      </c>
      <c r="B79">
        <v>0.39</v>
      </c>
    </row>
    <row r="80" spans="1:2" x14ac:dyDescent="0.25">
      <c r="A80">
        <v>1.7</v>
      </c>
      <c r="B80">
        <v>0.3</v>
      </c>
    </row>
    <row r="81" spans="1:2" x14ac:dyDescent="0.25">
      <c r="A81">
        <v>1.7</v>
      </c>
      <c r="B81">
        <v>0.3</v>
      </c>
    </row>
    <row r="82" spans="1:2" x14ac:dyDescent="0.25">
      <c r="A82">
        <v>1.7</v>
      </c>
      <c r="B82">
        <v>0.31</v>
      </c>
    </row>
    <row r="83" spans="1:2" x14ac:dyDescent="0.25">
      <c r="A83">
        <v>1.7</v>
      </c>
      <c r="B83">
        <v>0.32</v>
      </c>
    </row>
    <row r="84" spans="1:2" x14ac:dyDescent="0.25">
      <c r="A84">
        <v>1.7</v>
      </c>
      <c r="B84">
        <v>0.32</v>
      </c>
    </row>
    <row r="85" spans="1:2" x14ac:dyDescent="0.25">
      <c r="A85">
        <v>1.7</v>
      </c>
      <c r="B85">
        <v>0.37</v>
      </c>
    </row>
    <row r="86" spans="1:2" x14ac:dyDescent="0.25">
      <c r="A86">
        <v>1.7</v>
      </c>
      <c r="B86">
        <v>0.38</v>
      </c>
    </row>
    <row r="87" spans="1:2" x14ac:dyDescent="0.25">
      <c r="A87">
        <v>1.7</v>
      </c>
      <c r="B87">
        <v>0.39</v>
      </c>
    </row>
    <row r="88" spans="1:2" x14ac:dyDescent="0.25">
      <c r="A88">
        <v>1.7</v>
      </c>
      <c r="B88">
        <v>0.4</v>
      </c>
    </row>
    <row r="89" spans="1:2" x14ac:dyDescent="0.25">
      <c r="A89">
        <v>1.7</v>
      </c>
      <c r="B89">
        <v>0.4</v>
      </c>
    </row>
    <row r="90" spans="1:2" x14ac:dyDescent="0.25">
      <c r="A90">
        <v>1.7</v>
      </c>
      <c r="B90">
        <v>0.31</v>
      </c>
    </row>
    <row r="91" spans="1:2" x14ac:dyDescent="0.25">
      <c r="A91">
        <v>1.8</v>
      </c>
      <c r="B91">
        <v>0.3</v>
      </c>
    </row>
    <row r="92" spans="1:2" x14ac:dyDescent="0.25">
      <c r="A92">
        <v>1.8</v>
      </c>
      <c r="B92">
        <v>0.3</v>
      </c>
    </row>
    <row r="93" spans="1:2" x14ac:dyDescent="0.25">
      <c r="A93">
        <v>1.8</v>
      </c>
      <c r="B93">
        <v>0.31</v>
      </c>
    </row>
    <row r="94" spans="1:2" x14ac:dyDescent="0.25">
      <c r="A94">
        <v>1.8</v>
      </c>
      <c r="B94">
        <v>0.32</v>
      </c>
    </row>
    <row r="95" spans="1:2" x14ac:dyDescent="0.25">
      <c r="A95">
        <v>1.8</v>
      </c>
      <c r="B95">
        <v>0.33</v>
      </c>
    </row>
    <row r="96" spans="1:2" x14ac:dyDescent="0.25">
      <c r="A96">
        <v>1.8</v>
      </c>
      <c r="B96">
        <v>0.36</v>
      </c>
    </row>
    <row r="97" spans="1:2" x14ac:dyDescent="0.25">
      <c r="A97">
        <v>1.8</v>
      </c>
      <c r="B97">
        <v>0.36</v>
      </c>
    </row>
    <row r="98" spans="1:2" x14ac:dyDescent="0.25">
      <c r="A98">
        <v>1.8</v>
      </c>
      <c r="B98">
        <v>0.37</v>
      </c>
    </row>
    <row r="99" spans="1:2" x14ac:dyDescent="0.25">
      <c r="A99">
        <v>1.9</v>
      </c>
      <c r="B99">
        <v>0.42</v>
      </c>
    </row>
    <row r="100" spans="1:2" x14ac:dyDescent="0.25">
      <c r="A100">
        <v>2</v>
      </c>
      <c r="B100">
        <v>0.37</v>
      </c>
    </row>
    <row r="101" spans="1:2" x14ac:dyDescent="0.25">
      <c r="A101">
        <v>2</v>
      </c>
      <c r="B101">
        <v>0.4</v>
      </c>
    </row>
    <row r="102" spans="1:2" x14ac:dyDescent="0.25">
      <c r="A102">
        <v>2</v>
      </c>
      <c r="B102">
        <v>0.4</v>
      </c>
    </row>
    <row r="103" spans="1:2" x14ac:dyDescent="0.25">
      <c r="A103">
        <v>2.0099999999999998</v>
      </c>
      <c r="B103">
        <v>0.44</v>
      </c>
    </row>
    <row r="104" spans="1:2" x14ac:dyDescent="0.25">
      <c r="A104">
        <v>2.02</v>
      </c>
      <c r="B104">
        <v>0.37</v>
      </c>
    </row>
    <row r="105" spans="1:2" x14ac:dyDescent="0.25">
      <c r="A105">
        <v>2.1</v>
      </c>
      <c r="B105">
        <v>0.38</v>
      </c>
    </row>
    <row r="106" spans="1:2" x14ac:dyDescent="0.25">
      <c r="A106">
        <v>2.1</v>
      </c>
      <c r="B106">
        <v>0.38</v>
      </c>
    </row>
    <row r="107" spans="1:2" x14ac:dyDescent="0.25">
      <c r="A107">
        <v>2.1</v>
      </c>
      <c r="B107">
        <v>0.39</v>
      </c>
    </row>
    <row r="108" spans="1:2" x14ac:dyDescent="0.25">
      <c r="A108">
        <v>2.1</v>
      </c>
      <c r="B108">
        <v>0.39</v>
      </c>
    </row>
    <row r="109" spans="1:2" x14ac:dyDescent="0.25">
      <c r="A109">
        <v>2.1</v>
      </c>
      <c r="B109">
        <v>0.41</v>
      </c>
    </row>
    <row r="110" spans="1:2" x14ac:dyDescent="0.25">
      <c r="A110">
        <v>2.1</v>
      </c>
      <c r="B110">
        <v>0.46</v>
      </c>
    </row>
    <row r="111" spans="1:2" x14ac:dyDescent="0.25">
      <c r="A111">
        <v>2.2000000000000002</v>
      </c>
      <c r="B111">
        <v>0.4</v>
      </c>
    </row>
    <row r="112" spans="1:2" x14ac:dyDescent="0.25">
      <c r="A112">
        <v>2.2000000000000002</v>
      </c>
      <c r="B112">
        <v>0.4</v>
      </c>
    </row>
    <row r="113" spans="1:2" x14ac:dyDescent="0.25">
      <c r="A113">
        <v>2.2000000000000002</v>
      </c>
      <c r="B113">
        <v>0.4</v>
      </c>
    </row>
    <row r="114" spans="1:2" x14ac:dyDescent="0.25">
      <c r="A114">
        <v>2.2000000000000002</v>
      </c>
      <c r="B114">
        <v>0.42</v>
      </c>
    </row>
    <row r="115" spans="1:2" x14ac:dyDescent="0.25">
      <c r="A115">
        <v>2.2000000000000002</v>
      </c>
      <c r="B115">
        <v>0.42</v>
      </c>
    </row>
    <row r="116" spans="1:2" x14ac:dyDescent="0.25">
      <c r="A116">
        <v>2.2000000000000002</v>
      </c>
      <c r="B116">
        <v>0.44</v>
      </c>
    </row>
    <row r="117" spans="1:2" x14ac:dyDescent="0.25">
      <c r="A117">
        <v>2.2000000000000002</v>
      </c>
      <c r="B117">
        <v>0.46</v>
      </c>
    </row>
    <row r="118" spans="1:2" x14ac:dyDescent="0.25">
      <c r="A118">
        <v>2.2000000000000002</v>
      </c>
      <c r="B118">
        <v>0.47</v>
      </c>
    </row>
    <row r="119" spans="1:2" x14ac:dyDescent="0.25">
      <c r="A119">
        <v>2.2999999999999998</v>
      </c>
      <c r="B119">
        <v>0.4</v>
      </c>
    </row>
    <row r="120" spans="1:2" x14ac:dyDescent="0.25">
      <c r="A120">
        <v>2.2999999999999998</v>
      </c>
      <c r="B120">
        <v>0.4</v>
      </c>
    </row>
    <row r="121" spans="1:2" x14ac:dyDescent="0.25">
      <c r="A121">
        <v>2.2999999999999998</v>
      </c>
      <c r="B121">
        <v>0.44</v>
      </c>
    </row>
    <row r="122" spans="1:2" x14ac:dyDescent="0.25">
      <c r="A122">
        <v>2.2999999999999998</v>
      </c>
      <c r="B122">
        <v>0.46</v>
      </c>
    </row>
    <row r="123" spans="1:2" x14ac:dyDescent="0.25">
      <c r="A123">
        <v>2.4</v>
      </c>
      <c r="B123">
        <v>0.4</v>
      </c>
    </row>
    <row r="124" spans="1:2" x14ac:dyDescent="0.25">
      <c r="A124">
        <v>2.4</v>
      </c>
      <c r="B124">
        <v>0.5</v>
      </c>
    </row>
    <row r="125" spans="1:2" x14ac:dyDescent="0.25">
      <c r="A125">
        <v>2.4</v>
      </c>
      <c r="B125">
        <v>0.51</v>
      </c>
    </row>
    <row r="126" spans="1:2" x14ac:dyDescent="0.25">
      <c r="A126">
        <v>2.4</v>
      </c>
      <c r="B126">
        <v>0.52</v>
      </c>
    </row>
    <row r="127" spans="1:2" x14ac:dyDescent="0.25">
      <c r="A127">
        <v>2.4</v>
      </c>
      <c r="B127">
        <v>0.57999999999999996</v>
      </c>
    </row>
    <row r="128" spans="1:2" x14ac:dyDescent="0.25">
      <c r="A128">
        <v>2.44</v>
      </c>
      <c r="B128">
        <v>0.42</v>
      </c>
    </row>
    <row r="129" spans="1:2" x14ac:dyDescent="0.25">
      <c r="A129">
        <v>2.5</v>
      </c>
      <c r="B129">
        <v>0.42</v>
      </c>
    </row>
    <row r="130" spans="1:2" x14ac:dyDescent="0.25">
      <c r="A130">
        <v>2.5</v>
      </c>
      <c r="B130">
        <v>0.52</v>
      </c>
    </row>
    <row r="131" spans="1:2" x14ac:dyDescent="0.25">
      <c r="A131">
        <v>2.6</v>
      </c>
      <c r="B131">
        <v>0.45</v>
      </c>
    </row>
    <row r="132" spans="1:2" x14ac:dyDescent="0.25">
      <c r="A132">
        <v>2.6</v>
      </c>
      <c r="B132">
        <v>0.56000000000000005</v>
      </c>
    </row>
    <row r="133" spans="1:2" x14ac:dyDescent="0.25">
      <c r="A133">
        <v>2.7</v>
      </c>
      <c r="B133">
        <v>0.42</v>
      </c>
    </row>
    <row r="134" spans="1:2" x14ac:dyDescent="0.25">
      <c r="A134">
        <v>2.7</v>
      </c>
      <c r="B134">
        <v>0.44</v>
      </c>
    </row>
    <row r="135" spans="1:2" x14ac:dyDescent="0.25">
      <c r="A135">
        <v>2.7</v>
      </c>
      <c r="B135">
        <v>0.52</v>
      </c>
    </row>
    <row r="136" spans="1:2" x14ac:dyDescent="0.25">
      <c r="A136">
        <v>2.8</v>
      </c>
      <c r="B136">
        <v>0.42</v>
      </c>
    </row>
    <row r="137" spans="1:2" x14ac:dyDescent="0.25">
      <c r="A137">
        <v>2.8</v>
      </c>
      <c r="B137">
        <v>0.44</v>
      </c>
    </row>
    <row r="138" spans="1:2" x14ac:dyDescent="0.25">
      <c r="A138">
        <v>2.8</v>
      </c>
      <c r="B138">
        <v>0.48</v>
      </c>
    </row>
    <row r="139" spans="1:2" x14ac:dyDescent="0.25">
      <c r="A139">
        <v>2.8</v>
      </c>
      <c r="B139">
        <v>0.48</v>
      </c>
    </row>
    <row r="140" spans="1:2" x14ac:dyDescent="0.25">
      <c r="A140">
        <v>2.8</v>
      </c>
      <c r="B140">
        <v>0.5</v>
      </c>
    </row>
    <row r="141" spans="1:2" x14ac:dyDescent="0.25">
      <c r="A141">
        <v>2.8</v>
      </c>
      <c r="B141">
        <v>0.56000000000000005</v>
      </c>
    </row>
    <row r="142" spans="1:2" x14ac:dyDescent="0.25">
      <c r="A142">
        <v>2.8</v>
      </c>
      <c r="B142">
        <v>0.57999999999999996</v>
      </c>
    </row>
    <row r="143" spans="1:2" x14ac:dyDescent="0.25">
      <c r="A143">
        <v>2.8</v>
      </c>
      <c r="B143">
        <v>0.57999999999999996</v>
      </c>
    </row>
    <row r="144" spans="1:2" x14ac:dyDescent="0.25">
      <c r="A144">
        <v>2.9</v>
      </c>
      <c r="B144">
        <v>0.54</v>
      </c>
    </row>
    <row r="145" spans="1:2" x14ac:dyDescent="0.25">
      <c r="A145">
        <v>3</v>
      </c>
      <c r="B145">
        <v>0.52</v>
      </c>
    </row>
    <row r="146" spans="1:2" x14ac:dyDescent="0.25">
      <c r="A146">
        <v>3</v>
      </c>
      <c r="B146">
        <v>0.56000000000000005</v>
      </c>
    </row>
    <row r="147" spans="1:2" x14ac:dyDescent="0.25">
      <c r="A147">
        <v>3</v>
      </c>
      <c r="B147">
        <v>0.57999999999999996</v>
      </c>
    </row>
    <row r="148" spans="1:2" x14ac:dyDescent="0.25">
      <c r="A148">
        <v>3</v>
      </c>
      <c r="B148">
        <v>0.6</v>
      </c>
    </row>
    <row r="149" spans="1:2" x14ac:dyDescent="0.25">
      <c r="A149">
        <v>3.1</v>
      </c>
      <c r="B149">
        <v>0.44</v>
      </c>
    </row>
    <row r="150" spans="1:2" x14ac:dyDescent="0.25">
      <c r="A150">
        <v>3.1</v>
      </c>
      <c r="B150">
        <v>0.56000000000000005</v>
      </c>
    </row>
    <row r="151" spans="1:2" x14ac:dyDescent="0.25">
      <c r="A151">
        <v>3.1</v>
      </c>
      <c r="B151">
        <v>0.59</v>
      </c>
    </row>
    <row r="152" spans="1:2" x14ac:dyDescent="0.25">
      <c r="A152">
        <v>3.1</v>
      </c>
      <c r="B152">
        <v>0.6</v>
      </c>
    </row>
    <row r="153" spans="1:2" x14ac:dyDescent="0.25">
      <c r="A153">
        <v>3.2</v>
      </c>
      <c r="B153">
        <v>0.5</v>
      </c>
    </row>
    <row r="154" spans="1:2" x14ac:dyDescent="0.25">
      <c r="A154">
        <v>3.2</v>
      </c>
      <c r="B154">
        <v>0.62</v>
      </c>
    </row>
    <row r="155" spans="1:2" x14ac:dyDescent="0.25">
      <c r="A155">
        <v>3.2</v>
      </c>
      <c r="B155">
        <v>0.63</v>
      </c>
    </row>
    <row r="156" spans="1:2" x14ac:dyDescent="0.25">
      <c r="A156">
        <v>3.3</v>
      </c>
      <c r="B156">
        <v>0.56000000000000005</v>
      </c>
    </row>
    <row r="157" spans="1:2" x14ac:dyDescent="0.25">
      <c r="A157">
        <v>3.4</v>
      </c>
      <c r="B157">
        <v>0.52</v>
      </c>
    </row>
    <row r="158" spans="1:2" x14ac:dyDescent="0.25">
      <c r="A158">
        <v>3.4</v>
      </c>
      <c r="B158">
        <v>0.56000000000000005</v>
      </c>
    </row>
    <row r="159" spans="1:2" x14ac:dyDescent="0.25">
      <c r="A159">
        <v>3.4</v>
      </c>
      <c r="B159">
        <v>0.57999999999999996</v>
      </c>
    </row>
    <row r="160" spans="1:2" x14ac:dyDescent="0.25">
      <c r="A160">
        <v>3.4</v>
      </c>
      <c r="B160">
        <v>0.61</v>
      </c>
    </row>
    <row r="161" spans="1:2" x14ac:dyDescent="0.25">
      <c r="A161">
        <v>3.5</v>
      </c>
      <c r="B161">
        <v>0.5</v>
      </c>
    </row>
    <row r="162" spans="1:2" x14ac:dyDescent="0.25">
      <c r="A162">
        <v>3.5</v>
      </c>
      <c r="B162">
        <v>0.57999999999999996</v>
      </c>
    </row>
    <row r="163" spans="1:2" x14ac:dyDescent="0.25">
      <c r="A163">
        <v>3.5</v>
      </c>
      <c r="B163">
        <v>0.62</v>
      </c>
    </row>
    <row r="164" spans="1:2" x14ac:dyDescent="0.25">
      <c r="A164">
        <v>3.5</v>
      </c>
      <c r="B164">
        <v>0.64</v>
      </c>
    </row>
    <row r="165" spans="1:2" x14ac:dyDescent="0.25">
      <c r="A165">
        <v>3.5</v>
      </c>
      <c r="B165">
        <v>0.64</v>
      </c>
    </row>
    <row r="166" spans="1:2" x14ac:dyDescent="0.25">
      <c r="A166">
        <v>3.6</v>
      </c>
      <c r="B166">
        <v>0.59</v>
      </c>
    </row>
    <row r="167" spans="1:2" x14ac:dyDescent="0.25">
      <c r="A167">
        <v>3.6</v>
      </c>
      <c r="B167">
        <v>0.61</v>
      </c>
    </row>
    <row r="168" spans="1:2" x14ac:dyDescent="0.25">
      <c r="A168">
        <v>3.6</v>
      </c>
      <c r="B168">
        <v>0.62</v>
      </c>
    </row>
    <row r="169" spans="1:2" x14ac:dyDescent="0.25">
      <c r="A169">
        <v>3.6</v>
      </c>
      <c r="B169">
        <v>0.64</v>
      </c>
    </row>
    <row r="170" spans="1:2" x14ac:dyDescent="0.25">
      <c r="A170">
        <v>3.7</v>
      </c>
      <c r="B170">
        <v>0.59</v>
      </c>
    </row>
    <row r="171" spans="1:2" x14ac:dyDescent="0.25">
      <c r="A171">
        <v>3.7</v>
      </c>
      <c r="B171">
        <v>0.59</v>
      </c>
    </row>
    <row r="172" spans="1:2" x14ac:dyDescent="0.25">
      <c r="A172">
        <v>3.7</v>
      </c>
      <c r="B172">
        <v>0.6</v>
      </c>
    </row>
    <row r="173" spans="1:2" x14ac:dyDescent="0.25">
      <c r="A173">
        <v>3.7</v>
      </c>
      <c r="B173">
        <v>0.6</v>
      </c>
    </row>
    <row r="174" spans="1:2" x14ac:dyDescent="0.25">
      <c r="A174">
        <v>3.8</v>
      </c>
      <c r="B174">
        <v>0.64</v>
      </c>
    </row>
    <row r="175" spans="1:2" x14ac:dyDescent="0.25">
      <c r="A175">
        <v>3.8</v>
      </c>
      <c r="B175">
        <v>0.66</v>
      </c>
    </row>
    <row r="176" spans="1:2" x14ac:dyDescent="0.25">
      <c r="A176">
        <v>3.8</v>
      </c>
      <c r="B176">
        <v>0.66</v>
      </c>
    </row>
    <row r="177" spans="1:2" x14ac:dyDescent="0.25">
      <c r="A177">
        <v>3.8</v>
      </c>
      <c r="B177">
        <v>0.66</v>
      </c>
    </row>
    <row r="178" spans="1:2" x14ac:dyDescent="0.25">
      <c r="A178">
        <v>3.9</v>
      </c>
      <c r="B178">
        <v>0.62</v>
      </c>
    </row>
    <row r="179" spans="1:2" x14ac:dyDescent="0.25">
      <c r="A179">
        <v>3.9</v>
      </c>
      <c r="B179">
        <v>0.68</v>
      </c>
    </row>
    <row r="180" spans="1:2" x14ac:dyDescent="0.25">
      <c r="A180">
        <v>4</v>
      </c>
      <c r="B180">
        <v>0.64</v>
      </c>
    </row>
    <row r="181" spans="1:2" x14ac:dyDescent="0.25">
      <c r="A181">
        <v>4</v>
      </c>
      <c r="B181">
        <v>0.74</v>
      </c>
    </row>
    <row r="182" spans="1:2" x14ac:dyDescent="0.25">
      <c r="A182">
        <v>4.0999999999999996</v>
      </c>
      <c r="B182">
        <v>0.72</v>
      </c>
    </row>
    <row r="183" spans="1:2" x14ac:dyDescent="0.25">
      <c r="A183">
        <v>4.2</v>
      </c>
      <c r="B183">
        <v>0.63</v>
      </c>
    </row>
    <row r="184" spans="1:2" x14ac:dyDescent="0.25">
      <c r="A184">
        <v>4.2</v>
      </c>
      <c r="B184">
        <v>0.66</v>
      </c>
    </row>
    <row r="185" spans="1:2" x14ac:dyDescent="0.25">
      <c r="A185">
        <v>4.2</v>
      </c>
      <c r="B185">
        <v>0.8</v>
      </c>
    </row>
    <row r="186" spans="1:2" x14ac:dyDescent="0.25">
      <c r="A186">
        <v>4.3</v>
      </c>
      <c r="B186">
        <v>0.66</v>
      </c>
    </row>
    <row r="187" spans="1:2" x14ac:dyDescent="0.25">
      <c r="A187">
        <v>4.3</v>
      </c>
      <c r="B187">
        <v>0.8</v>
      </c>
    </row>
    <row r="188" spans="1:2" x14ac:dyDescent="0.25">
      <c r="A188">
        <v>4.4000000000000004</v>
      </c>
      <c r="B188">
        <v>0.63</v>
      </c>
    </row>
    <row r="189" spans="1:2" x14ac:dyDescent="0.25">
      <c r="A189">
        <v>4.4000000000000004</v>
      </c>
      <c r="B189">
        <v>0.66</v>
      </c>
    </row>
    <row r="190" spans="1:2" x14ac:dyDescent="0.25">
      <c r="A190">
        <v>4.5</v>
      </c>
      <c r="B190">
        <v>0.8</v>
      </c>
    </row>
    <row r="191" spans="1:2" x14ac:dyDescent="0.25">
      <c r="A191">
        <v>4.5999999999999996</v>
      </c>
      <c r="B191">
        <v>0.72</v>
      </c>
    </row>
    <row r="192" spans="1:2" x14ac:dyDescent="0.25">
      <c r="A192">
        <v>4.5999999999999996</v>
      </c>
      <c r="B192">
        <v>0.74</v>
      </c>
    </row>
    <row r="193" spans="1:2" x14ac:dyDescent="0.25">
      <c r="A193">
        <v>4.5999999999999996</v>
      </c>
      <c r="B193">
        <v>0.8</v>
      </c>
    </row>
    <row r="194" spans="1:2" x14ac:dyDescent="0.25">
      <c r="A194">
        <v>5.0999999999999996</v>
      </c>
      <c r="B194">
        <v>0.86</v>
      </c>
    </row>
    <row r="195" spans="1:2" x14ac:dyDescent="0.25">
      <c r="A195">
        <v>5.2</v>
      </c>
      <c r="B195">
        <v>0.86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0650-07AD-49B8-836D-F6543F58F46D}">
  <dimension ref="A1:L85"/>
  <sheetViews>
    <sheetView tabSelected="1" topLeftCell="C55" workbookViewId="0">
      <selection activeCell="G77" sqref="G77"/>
    </sheetView>
  </sheetViews>
  <sheetFormatPr defaultRowHeight="15" x14ac:dyDescent="0.25"/>
  <cols>
    <col min="1" max="1" width="13.7109375" bestFit="1" customWidth="1"/>
    <col min="2" max="2" width="10.5703125" bestFit="1" customWidth="1"/>
    <col min="3" max="3" width="19" bestFit="1" customWidth="1"/>
    <col min="4" max="4" width="19.28515625" bestFit="1" customWidth="1"/>
    <col min="5" max="5" width="7.28515625" bestFit="1" customWidth="1"/>
    <col min="7" max="7" width="27.42578125" customWidth="1"/>
    <col min="8" max="8" width="18.28515625" customWidth="1"/>
    <col min="10" max="10" width="15.5703125" customWidth="1"/>
    <col min="11" max="11" width="15.7109375" customWidth="1"/>
  </cols>
  <sheetData>
    <row r="1" spans="1:12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G1" s="2" t="s">
        <v>2</v>
      </c>
    </row>
    <row r="2" spans="1:12" x14ac:dyDescent="0.25">
      <c r="A2" s="1" t="s">
        <v>18</v>
      </c>
      <c r="B2">
        <v>1</v>
      </c>
      <c r="C2">
        <v>25</v>
      </c>
      <c r="D2">
        <v>3.1</v>
      </c>
      <c r="E2" s="1" t="s">
        <v>19</v>
      </c>
      <c r="G2" t="s">
        <v>24</v>
      </c>
      <c r="H2" t="str" cm="1">
        <f t="array" ref="H2:L7">_xlfn._xlws.PY(10,0,A1:E55)</f>
        <v>Experiment</v>
      </c>
      <c r="I2" t="str">
        <v>Fish No.</v>
      </c>
      <c r="J2" t="str">
        <v>Fish Length (mm)</v>
      </c>
      <c r="K2" t="str">
        <v>Prey Length (mm)</v>
      </c>
      <c r="L2" t="str">
        <v>Prey</v>
      </c>
    </row>
    <row r="3" spans="1:12" x14ac:dyDescent="0.25">
      <c r="A3" s="1" t="s">
        <v>18</v>
      </c>
      <c r="B3">
        <v>1</v>
      </c>
      <c r="C3">
        <v>25</v>
      </c>
      <c r="D3">
        <v>4</v>
      </c>
      <c r="E3" s="1" t="s">
        <v>19</v>
      </c>
      <c r="H3" t="str">
        <v>FE1</v>
      </c>
      <c r="I3">
        <v>1</v>
      </c>
      <c r="J3">
        <v>25</v>
      </c>
      <c r="K3">
        <v>3.1</v>
      </c>
      <c r="L3" t="str">
        <v>AMA</v>
      </c>
    </row>
    <row r="4" spans="1:12" x14ac:dyDescent="0.25">
      <c r="A4" s="1" t="s">
        <v>18</v>
      </c>
      <c r="B4">
        <v>1</v>
      </c>
      <c r="C4">
        <v>25</v>
      </c>
      <c r="D4">
        <v>3.9</v>
      </c>
      <c r="E4" s="1" t="s">
        <v>19</v>
      </c>
      <c r="H4" t="str">
        <v>FE1</v>
      </c>
      <c r="I4">
        <v>1</v>
      </c>
      <c r="J4">
        <v>25</v>
      </c>
      <c r="K4">
        <v>4</v>
      </c>
      <c r="L4" t="str">
        <v>AMA</v>
      </c>
    </row>
    <row r="5" spans="1:12" x14ac:dyDescent="0.25">
      <c r="A5" s="1" t="s">
        <v>18</v>
      </c>
      <c r="B5">
        <v>1</v>
      </c>
      <c r="C5">
        <v>25</v>
      </c>
      <c r="D5">
        <v>4.5999999999999996</v>
      </c>
      <c r="E5" s="1" t="s">
        <v>19</v>
      </c>
      <c r="H5" t="str">
        <v>FE1</v>
      </c>
      <c r="I5">
        <v>1</v>
      </c>
      <c r="J5">
        <v>25</v>
      </c>
      <c r="K5">
        <v>3.9</v>
      </c>
      <c r="L5" t="str">
        <v>AMA</v>
      </c>
    </row>
    <row r="6" spans="1:12" x14ac:dyDescent="0.25">
      <c r="A6" s="1" t="s">
        <v>18</v>
      </c>
      <c r="B6">
        <v>2</v>
      </c>
      <c r="C6">
        <v>23</v>
      </c>
      <c r="D6">
        <v>2</v>
      </c>
      <c r="E6" s="1" t="s">
        <v>19</v>
      </c>
      <c r="H6" t="str">
        <v>FE1</v>
      </c>
      <c r="I6">
        <v>1</v>
      </c>
      <c r="J6">
        <v>25</v>
      </c>
      <c r="K6">
        <v>4.5999999999999996</v>
      </c>
      <c r="L6" t="str">
        <v>AMA</v>
      </c>
    </row>
    <row r="7" spans="1:12" x14ac:dyDescent="0.25">
      <c r="A7" s="1" t="s">
        <v>18</v>
      </c>
      <c r="B7">
        <v>2</v>
      </c>
      <c r="C7">
        <v>23</v>
      </c>
      <c r="D7">
        <v>2.1</v>
      </c>
      <c r="E7" s="1" t="s">
        <v>19</v>
      </c>
      <c r="H7" t="str">
        <v>FE1</v>
      </c>
      <c r="I7">
        <v>2</v>
      </c>
      <c r="J7">
        <v>23</v>
      </c>
      <c r="K7">
        <v>2</v>
      </c>
      <c r="L7" t="str">
        <v>AMA</v>
      </c>
    </row>
    <row r="8" spans="1:12" x14ac:dyDescent="0.25">
      <c r="A8" s="1" t="s">
        <v>18</v>
      </c>
      <c r="B8">
        <v>2</v>
      </c>
      <c r="C8">
        <v>23</v>
      </c>
      <c r="D8">
        <v>2.1</v>
      </c>
      <c r="E8" s="1" t="s">
        <v>19</v>
      </c>
    </row>
    <row r="9" spans="1:12" x14ac:dyDescent="0.25">
      <c r="A9" s="1" t="s">
        <v>18</v>
      </c>
      <c r="B9">
        <v>2</v>
      </c>
      <c r="C9">
        <v>23</v>
      </c>
      <c r="D9">
        <v>2.2999999999999998</v>
      </c>
      <c r="E9" s="1" t="s">
        <v>19</v>
      </c>
      <c r="G9" t="s">
        <v>25</v>
      </c>
      <c r="H9" t="e" cm="1" vm="8">
        <f t="array" ref="H9">_xlfn._xlws.PY(11,1)</f>
        <v>#VALUE!</v>
      </c>
    </row>
    <row r="10" spans="1:12" x14ac:dyDescent="0.25">
      <c r="A10" s="1" t="s">
        <v>18</v>
      </c>
      <c r="B10">
        <v>2</v>
      </c>
      <c r="C10">
        <v>23</v>
      </c>
      <c r="D10">
        <v>3.4</v>
      </c>
      <c r="E10" s="1" t="s">
        <v>19</v>
      </c>
    </row>
    <row r="11" spans="1:12" x14ac:dyDescent="0.25">
      <c r="A11" s="1" t="s">
        <v>18</v>
      </c>
      <c r="B11">
        <v>2</v>
      </c>
      <c r="C11">
        <v>23</v>
      </c>
      <c r="D11">
        <v>3.6</v>
      </c>
      <c r="E11" s="1" t="s">
        <v>19</v>
      </c>
    </row>
    <row r="12" spans="1:12" x14ac:dyDescent="0.25">
      <c r="A12" s="1" t="s">
        <v>18</v>
      </c>
      <c r="B12">
        <v>2</v>
      </c>
      <c r="C12">
        <v>23</v>
      </c>
      <c r="D12">
        <v>3.4</v>
      </c>
      <c r="E12" s="1" t="s">
        <v>19</v>
      </c>
    </row>
    <row r="13" spans="1:12" x14ac:dyDescent="0.25">
      <c r="A13" s="1" t="s">
        <v>18</v>
      </c>
      <c r="B13">
        <v>2</v>
      </c>
      <c r="C13">
        <v>23</v>
      </c>
      <c r="D13">
        <v>3.4</v>
      </c>
      <c r="E13" s="1" t="s">
        <v>19</v>
      </c>
    </row>
    <row r="14" spans="1:12" x14ac:dyDescent="0.25">
      <c r="A14" s="1" t="s">
        <v>18</v>
      </c>
      <c r="B14">
        <v>2</v>
      </c>
      <c r="C14">
        <v>23</v>
      </c>
      <c r="D14">
        <v>3</v>
      </c>
      <c r="E14" s="1" t="s">
        <v>19</v>
      </c>
    </row>
    <row r="15" spans="1:12" x14ac:dyDescent="0.25">
      <c r="A15" s="1" t="s">
        <v>18</v>
      </c>
      <c r="B15">
        <v>2</v>
      </c>
      <c r="C15">
        <v>23</v>
      </c>
      <c r="D15">
        <v>1.8</v>
      </c>
      <c r="E15" s="1" t="s">
        <v>20</v>
      </c>
    </row>
    <row r="16" spans="1:12" x14ac:dyDescent="0.25">
      <c r="A16" s="1" t="s">
        <v>18</v>
      </c>
      <c r="B16">
        <v>3</v>
      </c>
      <c r="C16">
        <v>22</v>
      </c>
      <c r="D16">
        <v>4.5999999999999996</v>
      </c>
      <c r="E16" s="1" t="s">
        <v>19</v>
      </c>
    </row>
    <row r="17" spans="1:8" x14ac:dyDescent="0.25">
      <c r="A17" s="1" t="s">
        <v>18</v>
      </c>
      <c r="B17">
        <v>3</v>
      </c>
      <c r="C17">
        <v>22</v>
      </c>
      <c r="D17">
        <v>3.5</v>
      </c>
      <c r="E17" s="1" t="s">
        <v>19</v>
      </c>
    </row>
    <row r="18" spans="1:8" x14ac:dyDescent="0.25">
      <c r="A18" s="1" t="s">
        <v>18</v>
      </c>
      <c r="B18">
        <v>3</v>
      </c>
      <c r="C18">
        <v>22</v>
      </c>
      <c r="D18">
        <v>3.4</v>
      </c>
      <c r="E18" s="1" t="s">
        <v>19</v>
      </c>
    </row>
    <row r="19" spans="1:8" x14ac:dyDescent="0.25">
      <c r="A19" s="1" t="s">
        <v>18</v>
      </c>
      <c r="B19">
        <v>3</v>
      </c>
      <c r="C19">
        <v>22</v>
      </c>
      <c r="D19">
        <v>3.4</v>
      </c>
      <c r="E19" s="1" t="s">
        <v>19</v>
      </c>
    </row>
    <row r="20" spans="1:8" x14ac:dyDescent="0.25">
      <c r="A20" s="1" t="s">
        <v>18</v>
      </c>
      <c r="B20">
        <v>3</v>
      </c>
      <c r="C20">
        <v>22</v>
      </c>
      <c r="D20">
        <v>1.8</v>
      </c>
      <c r="E20" s="1" t="s">
        <v>19</v>
      </c>
    </row>
    <row r="21" spans="1:8" x14ac:dyDescent="0.25">
      <c r="A21" s="1" t="s">
        <v>18</v>
      </c>
      <c r="B21">
        <v>4</v>
      </c>
      <c r="C21">
        <v>21</v>
      </c>
      <c r="D21">
        <v>0</v>
      </c>
      <c r="E21" s="1" t="s">
        <v>21</v>
      </c>
    </row>
    <row r="22" spans="1:8" x14ac:dyDescent="0.25">
      <c r="A22" s="1" t="s">
        <v>18</v>
      </c>
      <c r="B22">
        <v>5</v>
      </c>
      <c r="C22">
        <v>20</v>
      </c>
      <c r="D22">
        <v>1.7</v>
      </c>
      <c r="E22" s="1" t="s">
        <v>19</v>
      </c>
    </row>
    <row r="23" spans="1:8" x14ac:dyDescent="0.25">
      <c r="A23" s="1" t="s">
        <v>18</v>
      </c>
      <c r="B23">
        <v>5</v>
      </c>
      <c r="C23">
        <v>20</v>
      </c>
      <c r="D23">
        <v>2.4</v>
      </c>
      <c r="E23" s="1" t="s">
        <v>19</v>
      </c>
    </row>
    <row r="24" spans="1:8" x14ac:dyDescent="0.25">
      <c r="A24" s="1" t="s">
        <v>18</v>
      </c>
      <c r="B24">
        <v>5</v>
      </c>
      <c r="C24">
        <v>20</v>
      </c>
      <c r="D24">
        <v>3.8</v>
      </c>
      <c r="E24" s="1" t="s">
        <v>19</v>
      </c>
    </row>
    <row r="25" spans="1:8" x14ac:dyDescent="0.25">
      <c r="A25" s="1" t="s">
        <v>18</v>
      </c>
      <c r="B25">
        <v>5</v>
      </c>
      <c r="C25">
        <v>20</v>
      </c>
      <c r="D25">
        <v>2.4</v>
      </c>
      <c r="E25" s="1" t="s">
        <v>19</v>
      </c>
    </row>
    <row r="26" spans="1:8" x14ac:dyDescent="0.25">
      <c r="A26" s="1" t="s">
        <v>22</v>
      </c>
      <c r="B26">
        <v>1</v>
      </c>
      <c r="C26">
        <v>26</v>
      </c>
      <c r="D26">
        <v>4.2</v>
      </c>
      <c r="E26" s="1" t="s">
        <v>19</v>
      </c>
      <c r="G26" t="s">
        <v>26</v>
      </c>
      <c r="H26" t="e" cm="1" vm="9">
        <f t="array" ref="H26">_xlfn._xlws.PY(12,1)</f>
        <v>#VALUE!</v>
      </c>
    </row>
    <row r="27" spans="1:8" x14ac:dyDescent="0.25">
      <c r="A27" s="1" t="s">
        <v>22</v>
      </c>
      <c r="B27">
        <v>1</v>
      </c>
      <c r="C27">
        <v>26</v>
      </c>
      <c r="D27">
        <v>1.8</v>
      </c>
      <c r="E27" s="1" t="s">
        <v>19</v>
      </c>
    </row>
    <row r="28" spans="1:8" x14ac:dyDescent="0.25">
      <c r="A28" s="1" t="s">
        <v>22</v>
      </c>
      <c r="B28">
        <v>1</v>
      </c>
      <c r="C28">
        <v>26</v>
      </c>
      <c r="D28">
        <v>2.2999999999999998</v>
      </c>
      <c r="E28" s="1" t="s">
        <v>19</v>
      </c>
    </row>
    <row r="29" spans="1:8" x14ac:dyDescent="0.25">
      <c r="A29" s="1" t="s">
        <v>22</v>
      </c>
      <c r="B29">
        <v>1</v>
      </c>
      <c r="C29">
        <v>26</v>
      </c>
      <c r="D29">
        <v>2.1</v>
      </c>
      <c r="E29" s="1" t="s">
        <v>19</v>
      </c>
    </row>
    <row r="30" spans="1:8" x14ac:dyDescent="0.25">
      <c r="A30" s="1" t="s">
        <v>22</v>
      </c>
      <c r="B30">
        <v>2</v>
      </c>
      <c r="C30">
        <v>25</v>
      </c>
      <c r="D30">
        <v>3.2</v>
      </c>
      <c r="E30" s="1" t="s">
        <v>19</v>
      </c>
    </row>
    <row r="31" spans="1:8" x14ac:dyDescent="0.25">
      <c r="A31" s="1" t="s">
        <v>22</v>
      </c>
      <c r="B31">
        <v>2</v>
      </c>
      <c r="C31">
        <v>25</v>
      </c>
      <c r="D31">
        <v>4.2</v>
      </c>
      <c r="E31" s="1" t="s">
        <v>19</v>
      </c>
    </row>
    <row r="32" spans="1:8" x14ac:dyDescent="0.25">
      <c r="A32" s="1" t="s">
        <v>22</v>
      </c>
      <c r="B32">
        <v>2</v>
      </c>
      <c r="C32">
        <v>25</v>
      </c>
      <c r="D32">
        <v>4.4000000000000004</v>
      </c>
      <c r="E32" s="1" t="s">
        <v>19</v>
      </c>
    </row>
    <row r="33" spans="1:8" x14ac:dyDescent="0.25">
      <c r="A33" s="1" t="s">
        <v>22</v>
      </c>
      <c r="B33">
        <v>2</v>
      </c>
      <c r="C33">
        <v>25</v>
      </c>
      <c r="D33">
        <v>2.2000000000000002</v>
      </c>
      <c r="E33" s="1" t="s">
        <v>19</v>
      </c>
    </row>
    <row r="34" spans="1:8" x14ac:dyDescent="0.25">
      <c r="A34" s="1" t="s">
        <v>22</v>
      </c>
      <c r="B34">
        <v>3</v>
      </c>
      <c r="C34">
        <v>27</v>
      </c>
      <c r="D34">
        <v>3.8</v>
      </c>
      <c r="E34" s="1" t="s">
        <v>19</v>
      </c>
    </row>
    <row r="35" spans="1:8" x14ac:dyDescent="0.25">
      <c r="A35" s="1" t="s">
        <v>22</v>
      </c>
      <c r="B35">
        <v>4</v>
      </c>
      <c r="C35">
        <v>27</v>
      </c>
      <c r="D35">
        <v>3.1</v>
      </c>
      <c r="E35" s="1" t="s">
        <v>19</v>
      </c>
    </row>
    <row r="36" spans="1:8" x14ac:dyDescent="0.25">
      <c r="A36" s="1" t="s">
        <v>22</v>
      </c>
      <c r="B36">
        <v>4</v>
      </c>
      <c r="C36">
        <v>27</v>
      </c>
      <c r="D36">
        <v>2.8</v>
      </c>
      <c r="E36" s="1" t="s">
        <v>19</v>
      </c>
    </row>
    <row r="37" spans="1:8" x14ac:dyDescent="0.25">
      <c r="A37" s="1" t="s">
        <v>22</v>
      </c>
      <c r="B37">
        <v>4</v>
      </c>
      <c r="C37">
        <v>27</v>
      </c>
      <c r="D37">
        <v>2.2999999999999998</v>
      </c>
      <c r="E37" s="1" t="s">
        <v>19</v>
      </c>
    </row>
    <row r="38" spans="1:8" x14ac:dyDescent="0.25">
      <c r="A38" s="1" t="s">
        <v>22</v>
      </c>
      <c r="B38">
        <v>4</v>
      </c>
      <c r="C38">
        <v>27</v>
      </c>
      <c r="D38">
        <v>3.4</v>
      </c>
      <c r="E38" s="1" t="s">
        <v>19</v>
      </c>
    </row>
    <row r="39" spans="1:8" x14ac:dyDescent="0.25">
      <c r="A39" s="1" t="s">
        <v>22</v>
      </c>
      <c r="B39">
        <v>4</v>
      </c>
      <c r="C39">
        <v>27</v>
      </c>
      <c r="D39">
        <v>4.5</v>
      </c>
      <c r="E39" s="1" t="s">
        <v>19</v>
      </c>
    </row>
    <row r="40" spans="1:8" x14ac:dyDescent="0.25">
      <c r="A40" s="1" t="s">
        <v>22</v>
      </c>
      <c r="B40">
        <v>5</v>
      </c>
      <c r="C40">
        <v>24</v>
      </c>
      <c r="D40">
        <v>4.4000000000000004</v>
      </c>
      <c r="E40" s="1" t="s">
        <v>19</v>
      </c>
    </row>
    <row r="41" spans="1:8" x14ac:dyDescent="0.25">
      <c r="A41" s="1" t="s">
        <v>23</v>
      </c>
      <c r="B41">
        <v>1</v>
      </c>
      <c r="C41">
        <v>27</v>
      </c>
      <c r="D41">
        <v>1.8</v>
      </c>
      <c r="E41" s="1" t="s">
        <v>19</v>
      </c>
    </row>
    <row r="42" spans="1:8" x14ac:dyDescent="0.25">
      <c r="A42" s="1" t="s">
        <v>23</v>
      </c>
      <c r="B42">
        <v>1</v>
      </c>
      <c r="C42">
        <v>27</v>
      </c>
      <c r="D42">
        <v>2.1</v>
      </c>
      <c r="E42" s="1" t="s">
        <v>19</v>
      </c>
    </row>
    <row r="43" spans="1:8" x14ac:dyDescent="0.25">
      <c r="A43" s="1" t="s">
        <v>23</v>
      </c>
      <c r="B43">
        <v>1</v>
      </c>
      <c r="C43">
        <v>27</v>
      </c>
      <c r="D43">
        <v>3.3</v>
      </c>
      <c r="E43" s="1" t="s">
        <v>19</v>
      </c>
    </row>
    <row r="44" spans="1:8" x14ac:dyDescent="0.25">
      <c r="A44" s="1" t="s">
        <v>23</v>
      </c>
      <c r="B44">
        <v>1</v>
      </c>
      <c r="C44">
        <v>27</v>
      </c>
      <c r="D44">
        <v>1.8</v>
      </c>
      <c r="E44" s="1" t="s">
        <v>19</v>
      </c>
    </row>
    <row r="45" spans="1:8" x14ac:dyDescent="0.25">
      <c r="A45" s="1" t="s">
        <v>23</v>
      </c>
      <c r="B45">
        <v>1</v>
      </c>
      <c r="C45">
        <v>27</v>
      </c>
      <c r="D45">
        <v>2</v>
      </c>
      <c r="E45" s="1" t="s">
        <v>19</v>
      </c>
    </row>
    <row r="46" spans="1:8" x14ac:dyDescent="0.25">
      <c r="A46" s="1" t="s">
        <v>23</v>
      </c>
      <c r="B46">
        <v>1</v>
      </c>
      <c r="C46">
        <v>27</v>
      </c>
      <c r="D46">
        <v>1.6</v>
      </c>
      <c r="E46" s="1" t="s">
        <v>19</v>
      </c>
    </row>
    <row r="47" spans="1:8" x14ac:dyDescent="0.25">
      <c r="A47" s="1" t="s">
        <v>23</v>
      </c>
      <c r="B47">
        <v>1</v>
      </c>
      <c r="C47">
        <v>27</v>
      </c>
      <c r="D47">
        <v>3.7</v>
      </c>
      <c r="E47" s="1" t="s">
        <v>19</v>
      </c>
    </row>
    <row r="48" spans="1:8" x14ac:dyDescent="0.25">
      <c r="A48" s="1" t="s">
        <v>23</v>
      </c>
      <c r="B48">
        <v>1</v>
      </c>
      <c r="C48">
        <v>27</v>
      </c>
      <c r="D48">
        <v>3.1</v>
      </c>
      <c r="E48" s="1" t="s">
        <v>19</v>
      </c>
      <c r="G48" t="s">
        <v>27</v>
      </c>
      <c r="H48" t="e" cm="1" vm="10">
        <f t="array" ref="H48">_xlfn._xlws.PY(13,1)</f>
        <v>#VALUE!</v>
      </c>
    </row>
    <row r="49" spans="1:5" x14ac:dyDescent="0.25">
      <c r="A49" s="1" t="s">
        <v>23</v>
      </c>
      <c r="B49">
        <v>1</v>
      </c>
      <c r="C49">
        <v>27</v>
      </c>
      <c r="D49">
        <v>2.4</v>
      </c>
      <c r="E49" s="1" t="s">
        <v>19</v>
      </c>
    </row>
    <row r="50" spans="1:5" x14ac:dyDescent="0.25">
      <c r="A50" s="1" t="s">
        <v>23</v>
      </c>
      <c r="B50">
        <v>1</v>
      </c>
      <c r="C50">
        <v>27</v>
      </c>
      <c r="D50">
        <v>2</v>
      </c>
      <c r="E50" s="1" t="s">
        <v>19</v>
      </c>
    </row>
    <row r="51" spans="1:5" x14ac:dyDescent="0.25">
      <c r="A51" s="1" t="s">
        <v>23</v>
      </c>
      <c r="B51">
        <v>1</v>
      </c>
      <c r="C51">
        <v>27</v>
      </c>
      <c r="D51">
        <v>2.2999999999999998</v>
      </c>
      <c r="E51" s="1" t="s">
        <v>19</v>
      </c>
    </row>
    <row r="52" spans="1:5" x14ac:dyDescent="0.25">
      <c r="A52" s="1" t="s">
        <v>23</v>
      </c>
      <c r="B52">
        <v>1</v>
      </c>
      <c r="C52">
        <v>27</v>
      </c>
      <c r="D52">
        <v>3.2</v>
      </c>
      <c r="E52" s="1" t="s">
        <v>19</v>
      </c>
    </row>
    <row r="53" spans="1:5" x14ac:dyDescent="0.25">
      <c r="A53" s="1" t="s">
        <v>23</v>
      </c>
      <c r="B53">
        <v>1</v>
      </c>
      <c r="C53">
        <v>27</v>
      </c>
      <c r="D53">
        <v>2.2000000000000002</v>
      </c>
      <c r="E53" s="1" t="s">
        <v>19</v>
      </c>
    </row>
    <row r="54" spans="1:5" x14ac:dyDescent="0.25">
      <c r="A54" s="1" t="s">
        <v>23</v>
      </c>
      <c r="B54">
        <v>1</v>
      </c>
      <c r="C54">
        <v>27</v>
      </c>
      <c r="D54">
        <v>2.6</v>
      </c>
      <c r="E54" s="1" t="s">
        <v>19</v>
      </c>
    </row>
    <row r="55" spans="1:5" x14ac:dyDescent="0.25">
      <c r="A55" s="1" t="s">
        <v>23</v>
      </c>
      <c r="B55">
        <v>1</v>
      </c>
      <c r="C55">
        <v>27</v>
      </c>
      <c r="D55">
        <v>3.6</v>
      </c>
      <c r="E55" s="1" t="s">
        <v>19</v>
      </c>
    </row>
    <row r="70" spans="7:11" x14ac:dyDescent="0.25">
      <c r="G70" t="s">
        <v>4</v>
      </c>
      <c r="H70" cm="1" vm="11">
        <f t="array" ref="H70">_xlfn._xlws.PY(14,1)</f>
        <v>4.9134783652899652E-2</v>
      </c>
    </row>
    <row r="71" spans="7:11" x14ac:dyDescent="0.25">
      <c r="G71" t="s">
        <v>28</v>
      </c>
      <c r="H71" t="str" cm="1">
        <f t="array" ref="H71:K75">_xlfn._xlws.PY(15,0)</f>
        <v>Prey</v>
      </c>
      <c r="I71" t="str">
        <v>AMA</v>
      </c>
      <c r="J71" t="str">
        <v>CU</v>
      </c>
      <c r="K71" t="str">
        <v>NIL</v>
      </c>
    </row>
    <row r="72" spans="7:11" x14ac:dyDescent="0.25">
      <c r="H72" t="str">
        <v>Experiment</v>
      </c>
      <c r="I72" t="str">
        <v/>
      </c>
      <c r="J72" t="str">
        <v/>
      </c>
      <c r="K72" t="str">
        <v/>
      </c>
    </row>
    <row r="73" spans="7:11" x14ac:dyDescent="0.25">
      <c r="H73" t="str">
        <v>FE1</v>
      </c>
      <c r="I73">
        <v>22</v>
      </c>
      <c r="J73">
        <v>1</v>
      </c>
      <c r="K73">
        <v>1</v>
      </c>
    </row>
    <row r="74" spans="7:11" x14ac:dyDescent="0.25">
      <c r="H74" t="str">
        <v>FE2</v>
      </c>
      <c r="I74">
        <v>15</v>
      </c>
      <c r="J74">
        <v>0</v>
      </c>
      <c r="K74">
        <v>0</v>
      </c>
    </row>
    <row r="75" spans="7:11" x14ac:dyDescent="0.25">
      <c r="H75" t="str">
        <v>FE3</v>
      </c>
      <c r="I75">
        <v>15</v>
      </c>
      <c r="J75">
        <v>0</v>
      </c>
      <c r="K75">
        <v>0</v>
      </c>
    </row>
    <row r="77" spans="7:11" x14ac:dyDescent="0.25">
      <c r="G77" t="s">
        <v>29</v>
      </c>
      <c r="H77" t="str" cm="1">
        <f t="array" ref="H77:I85">_xlfn._xlws.PY(16,0)</f>
        <v>Fish Length (mm)</v>
      </c>
      <c r="I77" t="str">
        <v>Prey Length (mm)</v>
      </c>
    </row>
    <row r="78" spans="7:11" x14ac:dyDescent="0.25">
      <c r="H78">
        <v>20</v>
      </c>
      <c r="I78">
        <v>2.5750000000000002</v>
      </c>
    </row>
    <row r="79" spans="7:11" x14ac:dyDescent="0.25">
      <c r="H79">
        <v>21</v>
      </c>
      <c r="I79">
        <v>0</v>
      </c>
    </row>
    <row r="80" spans="7:11" x14ac:dyDescent="0.25">
      <c r="H80">
        <v>22</v>
      </c>
      <c r="I80">
        <v>3.34</v>
      </c>
    </row>
    <row r="81" spans="8:9" x14ac:dyDescent="0.25">
      <c r="H81">
        <v>23</v>
      </c>
      <c r="I81">
        <v>2.71</v>
      </c>
    </row>
    <row r="82" spans="8:9" x14ac:dyDescent="0.25">
      <c r="H82">
        <v>24</v>
      </c>
      <c r="I82">
        <v>4.4000000000000004</v>
      </c>
    </row>
    <row r="83" spans="8:9" x14ac:dyDescent="0.25">
      <c r="H83">
        <v>25</v>
      </c>
      <c r="I83">
        <v>3.7</v>
      </c>
    </row>
    <row r="84" spans="8:9" x14ac:dyDescent="0.25">
      <c r="H84">
        <v>26</v>
      </c>
      <c r="I84">
        <v>2.6</v>
      </c>
    </row>
    <row r="85" spans="8:9" x14ac:dyDescent="0.25">
      <c r="H85">
        <v>27</v>
      </c>
      <c r="I85">
        <v>2.7428571428571429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E430-0129-432E-8696-D1E4B317F7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D8E630-93FC-4F4E-9308-CA127D833F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AMA_HeadDepth_Length</vt:lpstr>
      <vt:lpstr>Feeding-Experiments-Initial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Hall</dc:creator>
  <cp:lastModifiedBy>Ross Hall</cp:lastModifiedBy>
  <dcterms:created xsi:type="dcterms:W3CDTF">2024-11-30T03:51:56Z</dcterms:created>
  <dcterms:modified xsi:type="dcterms:W3CDTF">2024-11-30T06:29:59Z</dcterms:modified>
</cp:coreProperties>
</file>